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OGAR\Pictures\PLATAFORMAS\1. PROCESOS CONTRACTUALES\2024\2. REPORTES PUBLICACIÓN\"/>
    </mc:Choice>
  </mc:AlternateContent>
  <xr:revisionPtr revIDLastSave="0" documentId="13_ncr:1_{AE19AAE9-D56D-4044-980E-E9B638C91E34}" xr6:coauthVersionLast="47" xr6:coauthVersionMax="47" xr10:uidLastSave="{00000000-0000-0000-0000-000000000000}"/>
  <bookViews>
    <workbookView xWindow="-120" yWindow="-120" windowWidth="20730" windowHeight="11040" xr2:uid="{5A608683-4373-42E5-BAD2-CD63E31B1F35}"/>
  </bookViews>
  <sheets>
    <sheet name="1.CPF" sheetId="7" r:id="rId1"/>
    <sheet name="2.CREO" sheetId="12" r:id="rId2"/>
    <sheet name="3.DAD" sheetId="15" r:id="rId3"/>
    <sheet name="4.FCB" sheetId="16" r:id="rId4"/>
    <sheet name="5.FCE" sheetId="2" r:id="rId5"/>
    <sheet name="6.FCS" sheetId="1" r:id="rId6"/>
    <sheet name="7.FEE" sheetId="4" r:id="rId7"/>
    <sheet name="8.FHU" sheetId="13" r:id="rId8"/>
    <sheet name="9.FIN" sheetId="8" r:id="rId9"/>
    <sheet name="10.VAC" sheetId="6" r:id="rId10"/>
    <sheet name="11.VAD.ADM" sheetId="14" r:id="rId11"/>
    <sheet name="12.VAD CONT." sheetId="17" r:id="rId12"/>
    <sheet name="13.VEX" sheetId="11" r:id="rId13"/>
    <sheet name="14.VIN" sheetId="5" r:id="rId14"/>
  </sheets>
  <externalReferences>
    <externalReference r:id="rId15"/>
    <externalReference r:id="rId16"/>
    <externalReference r:id="rId17"/>
    <externalReference r:id="rId18"/>
    <externalReference r:id="rId19"/>
    <externalReference r:id="rId20"/>
  </externalReferences>
  <definedNames>
    <definedName name="_xlnm._FilterDatabase" localSheetId="0" hidden="1">'1.CPF'!$A$7:$BT$50</definedName>
    <definedName name="_xlnm._FilterDatabase" localSheetId="9" hidden="1">'10.VAC'!$A$7:$BT$7</definedName>
    <definedName name="_xlnm._FilterDatabase" localSheetId="10" hidden="1">'11.VAD.ADM'!$A$7:$BT$149</definedName>
    <definedName name="_xlnm._FilterDatabase" localSheetId="11" hidden="1">'12.VAD CONT.'!$A$7:$BT$723</definedName>
    <definedName name="_xlnm._FilterDatabase" localSheetId="12" hidden="1">'13.VEX'!$A$7:$BT$221</definedName>
    <definedName name="_xlnm._FilterDatabase" localSheetId="13" hidden="1">'14.VIN'!$A$7:$BT$276</definedName>
    <definedName name="_xlnm._FilterDatabase" localSheetId="1" hidden="1">'2.CREO'!$A$7:$BT$55</definedName>
    <definedName name="_xlnm._FilterDatabase" localSheetId="2" hidden="1">'3.DAD'!$A$7:$BT$197</definedName>
    <definedName name="_xlnm._FilterDatabase" localSheetId="3" hidden="1">'4.FCB'!$A$7:$BT$7</definedName>
    <definedName name="_xlnm._FilterDatabase" localSheetId="4" hidden="1">'5.FCE'!$A$7:$BT$29</definedName>
    <definedName name="_xlnm._FilterDatabase" localSheetId="5" hidden="1">'6.FCS'!$A$7:$BT$7</definedName>
    <definedName name="_xlnm._FilterDatabase" localSheetId="6" hidden="1">'7.FEE'!$A$7:$BT$7</definedName>
    <definedName name="_xlnm._FilterDatabase" localSheetId="7" hidden="1">'8.FHU'!$A$7:$BT$7</definedName>
    <definedName name="_xlnm._FilterDatabase" localSheetId="8" hidden="1">'9.FIN'!$A$7:$BT$7</definedName>
    <definedName name="cortea" localSheetId="9">[1]Datos!$C$2:$C$14</definedName>
    <definedName name="cortea" localSheetId="10">[2]Datos!$C$2:$C$14</definedName>
    <definedName name="cortea" localSheetId="11">[2]Datos!$C$2:$C$14</definedName>
    <definedName name="cortea" localSheetId="12">[3]Datos!$C$2:$C$14</definedName>
    <definedName name="cortea" localSheetId="2">[2]Datos!$C$2:$C$14</definedName>
    <definedName name="cortea" localSheetId="3">[4]Datos!$C$2:$C$14</definedName>
    <definedName name="cortea" localSheetId="4">[2]Datos!$C$2:$C$14</definedName>
    <definedName name="cortea">[5]Datos!$C$2:$C$14</definedName>
    <definedName name="Delegatarios" localSheetId="9">[1]Datos!$B$2:$B$17</definedName>
    <definedName name="Delegatarios" localSheetId="10">[2]Datos!$B$2:$B$17</definedName>
    <definedName name="Delegatarios" localSheetId="11">[2]Datos!$B$2:$B$17</definedName>
    <definedName name="Delegatarios" localSheetId="12">[3]Datos!$B$2:$B$17</definedName>
    <definedName name="Delegatarios" localSheetId="2">[2]Datos!$B$2:$B$17</definedName>
    <definedName name="Delegatarios" localSheetId="3">[4]Datos!$B$2:$B$17</definedName>
    <definedName name="Delegatarios" localSheetId="4">[2]Datos!$B$2:$B$17</definedName>
    <definedName name="Delegatarios">[5]Datos!$B$2:$B$17</definedName>
    <definedName name="modalidad" localSheetId="9">[1]Datos!$E$2:$E$9</definedName>
    <definedName name="modalidad" localSheetId="10">[2]Datos!$E$2:$E$9</definedName>
    <definedName name="modalidad" localSheetId="11">[2]Datos!$E$2:$E$9</definedName>
    <definedName name="modalidad" localSheetId="12">[3]Datos!$E$2:$E$9</definedName>
    <definedName name="modalidad" localSheetId="2">[2]Datos!$E$2:$E$9</definedName>
    <definedName name="modalidad" localSheetId="3">[4]Datos!$E$2:$E$9</definedName>
    <definedName name="modalidad" localSheetId="4">[2]Datos!$E$2:$E$9</definedName>
    <definedName name="modalidad">[5]Datos!$E$2:$E$9</definedName>
    <definedName name="rubro" localSheetId="9">[1]Datos!$D$2:$D$6</definedName>
    <definedName name="rubro" localSheetId="10">[2]Datos!$D$2:$D$6</definedName>
    <definedName name="rubro" localSheetId="11">[2]Datos!$D$2:$D$6</definedName>
    <definedName name="rubro" localSheetId="12">[3]Datos!$D$2:$D$6</definedName>
    <definedName name="rubro" localSheetId="2">[2]Datos!$D$2:$D$6</definedName>
    <definedName name="rubro" localSheetId="3">[4]Datos!$D$2:$D$6</definedName>
    <definedName name="rubro" localSheetId="4">[2]Datos!$D$2:$D$6</definedName>
    <definedName name="rubro">[5]Datos!$D$2:$D$6</definedName>
    <definedName name="tipologia" localSheetId="9">[1]Datos!$F$2:$F$10</definedName>
    <definedName name="tipologia" localSheetId="10">[2]Datos!$F$2:$F$10</definedName>
    <definedName name="tipologia" localSheetId="11">[2]Datos!$F$2:$F$10</definedName>
    <definedName name="tipologia" localSheetId="12">[3]Datos!$F$2:$F$10</definedName>
    <definedName name="tipologia" localSheetId="2">[2]Datos!$F$2:$F$10</definedName>
    <definedName name="tipologia" localSheetId="3">[4]Datos!$F$2:$F$10</definedName>
    <definedName name="tipologia" localSheetId="4">[2]Datos!$F$2:$F$10</definedName>
    <definedName name="tipologia">[5]Datos!$F$2:$F$10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723" i="17" l="1"/>
  <c r="K723" i="17" l="1"/>
  <c r="E723" i="17"/>
  <c r="J5" i="17"/>
  <c r="AA8" i="17"/>
  <c r="AF8" i="17"/>
  <c r="AM8" i="17"/>
  <c r="AN8" i="17"/>
  <c r="AV8" i="17" s="1"/>
  <c r="AA9" i="17"/>
  <c r="AF9" i="17"/>
  <c r="AM9" i="17"/>
  <c r="AN9" i="17"/>
  <c r="AV9" i="17" s="1"/>
  <c r="AA10" i="17"/>
  <c r="AF10" i="17"/>
  <c r="AM10" i="17"/>
  <c r="AN10" i="17"/>
  <c r="AA11" i="17"/>
  <c r="AF11" i="17"/>
  <c r="AM11" i="17"/>
  <c r="AN11" i="17"/>
  <c r="AV11" i="17" s="1"/>
  <c r="AA12" i="17"/>
  <c r="AF12" i="17"/>
  <c r="AM12" i="17"/>
  <c r="AN12" i="17"/>
  <c r="AV12" i="17" s="1"/>
  <c r="AA13" i="17"/>
  <c r="AF13" i="17"/>
  <c r="AM13" i="17"/>
  <c r="AN13" i="17"/>
  <c r="AV13" i="17" s="1"/>
  <c r="AA14" i="17"/>
  <c r="AF14" i="17"/>
  <c r="AM14" i="17"/>
  <c r="AN14" i="17"/>
  <c r="AA15" i="17"/>
  <c r="AF15" i="17"/>
  <c r="AM15" i="17"/>
  <c r="AN15" i="17"/>
  <c r="AA16" i="17"/>
  <c r="AF16" i="17"/>
  <c r="AM16" i="17"/>
  <c r="AN16" i="17"/>
  <c r="AA17" i="17"/>
  <c r="AF17" i="17"/>
  <c r="AM17" i="17"/>
  <c r="AN17" i="17"/>
  <c r="AV17" i="17" s="1"/>
  <c r="AA18" i="17"/>
  <c r="AF18" i="17"/>
  <c r="AM18" i="17"/>
  <c r="AN18" i="17"/>
  <c r="AV18" i="17" s="1"/>
  <c r="AA19" i="17"/>
  <c r="AF19" i="17"/>
  <c r="AM19" i="17"/>
  <c r="AN19" i="17"/>
  <c r="AV19" i="17" s="1"/>
  <c r="AA20" i="17"/>
  <c r="AF20" i="17"/>
  <c r="AM20" i="17"/>
  <c r="AN20" i="17"/>
  <c r="AA21" i="17"/>
  <c r="AF21" i="17"/>
  <c r="AM21" i="17"/>
  <c r="AN21" i="17"/>
  <c r="AV21" i="17" s="1"/>
  <c r="AA22" i="17"/>
  <c r="AF22" i="17"/>
  <c r="AM22" i="17"/>
  <c r="AN22" i="17"/>
  <c r="AA23" i="17"/>
  <c r="AF23" i="17"/>
  <c r="AM23" i="17"/>
  <c r="AN23" i="17"/>
  <c r="AV23" i="17" s="1"/>
  <c r="AA24" i="17"/>
  <c r="AF24" i="17"/>
  <c r="AM24" i="17"/>
  <c r="AN24" i="17"/>
  <c r="AA25" i="17"/>
  <c r="AF25" i="17"/>
  <c r="AM25" i="17"/>
  <c r="AN25" i="17"/>
  <c r="AV25" i="17" s="1"/>
  <c r="AA26" i="17"/>
  <c r="AF26" i="17"/>
  <c r="AM26" i="17"/>
  <c r="AN26" i="17"/>
  <c r="AA27" i="17"/>
  <c r="AF27" i="17"/>
  <c r="AM27" i="17"/>
  <c r="AN27" i="17"/>
  <c r="AA28" i="17"/>
  <c r="AF28" i="17"/>
  <c r="AM28" i="17"/>
  <c r="AN28" i="17"/>
  <c r="AA29" i="17"/>
  <c r="AF29" i="17"/>
  <c r="AM29" i="17"/>
  <c r="AN29" i="17"/>
  <c r="AA30" i="17"/>
  <c r="AF30" i="17"/>
  <c r="AM30" i="17"/>
  <c r="AN30" i="17"/>
  <c r="AA31" i="17"/>
  <c r="AF31" i="17"/>
  <c r="AM31" i="17"/>
  <c r="AN31" i="17"/>
  <c r="AV31" i="17" s="1"/>
  <c r="AA32" i="17"/>
  <c r="AF32" i="17"/>
  <c r="AM32" i="17"/>
  <c r="AN32" i="17"/>
  <c r="AA33" i="17"/>
  <c r="AF33" i="17"/>
  <c r="AM33" i="17"/>
  <c r="AN33" i="17"/>
  <c r="AV33" i="17" s="1"/>
  <c r="AA34" i="17"/>
  <c r="AF34" i="17"/>
  <c r="AM34" i="17"/>
  <c r="AN34" i="17"/>
  <c r="AV34" i="17" s="1"/>
  <c r="AA35" i="17"/>
  <c r="AF35" i="17"/>
  <c r="AM35" i="17"/>
  <c r="AN35" i="17"/>
  <c r="AA36" i="17"/>
  <c r="AF36" i="17"/>
  <c r="AM36" i="17"/>
  <c r="AN36" i="17"/>
  <c r="AA37" i="17"/>
  <c r="AF37" i="17"/>
  <c r="AM37" i="17"/>
  <c r="AN37" i="17"/>
  <c r="AV37" i="17" s="1"/>
  <c r="AA38" i="17"/>
  <c r="AF38" i="17"/>
  <c r="AM38" i="17"/>
  <c r="AN38" i="17"/>
  <c r="AA39" i="17"/>
  <c r="AF39" i="17"/>
  <c r="AM39" i="17"/>
  <c r="AN39" i="17"/>
  <c r="AV39" i="17" s="1"/>
  <c r="AA40" i="17"/>
  <c r="AF40" i="17"/>
  <c r="AM40" i="17"/>
  <c r="AN40" i="17"/>
  <c r="AA41" i="17"/>
  <c r="AF41" i="17"/>
  <c r="AM41" i="17"/>
  <c r="AN41" i="17"/>
  <c r="AV41" i="17" s="1"/>
  <c r="AA42" i="17"/>
  <c r="AF42" i="17"/>
  <c r="AM42" i="17"/>
  <c r="AN42" i="17"/>
  <c r="AV42" i="17" s="1"/>
  <c r="AA43" i="17"/>
  <c r="AF43" i="17"/>
  <c r="AM43" i="17"/>
  <c r="AN43" i="17"/>
  <c r="AV43" i="17" s="1"/>
  <c r="AA44" i="17"/>
  <c r="AF44" i="17"/>
  <c r="AM44" i="17"/>
  <c r="AN44" i="17"/>
  <c r="AV44" i="17" s="1"/>
  <c r="AA45" i="17"/>
  <c r="AF45" i="17"/>
  <c r="AM45" i="17"/>
  <c r="AN45" i="17"/>
  <c r="AA46" i="17"/>
  <c r="AF46" i="17"/>
  <c r="AM46" i="17"/>
  <c r="AN46" i="17"/>
  <c r="AV46" i="17" s="1"/>
  <c r="AA47" i="17"/>
  <c r="AF47" i="17"/>
  <c r="AM47" i="17"/>
  <c r="AN47" i="17"/>
  <c r="AA48" i="17"/>
  <c r="AF48" i="17"/>
  <c r="AM48" i="17"/>
  <c r="AN48" i="17"/>
  <c r="AA49" i="17"/>
  <c r="AF49" i="17"/>
  <c r="AM49" i="17"/>
  <c r="AN49" i="17"/>
  <c r="AV49" i="17" s="1"/>
  <c r="AA50" i="17"/>
  <c r="AF50" i="17"/>
  <c r="AM50" i="17"/>
  <c r="AN50" i="17"/>
  <c r="AA51" i="17"/>
  <c r="AF51" i="17"/>
  <c r="AM51" i="17"/>
  <c r="AN51" i="17"/>
  <c r="AV51" i="17" s="1"/>
  <c r="AA52" i="17"/>
  <c r="AF52" i="17"/>
  <c r="AM52" i="17"/>
  <c r="AN52" i="17"/>
  <c r="AV52" i="17" s="1"/>
  <c r="AA53" i="17"/>
  <c r="AF53" i="17"/>
  <c r="AM53" i="17"/>
  <c r="AN53" i="17"/>
  <c r="AA54" i="17"/>
  <c r="AF54" i="17"/>
  <c r="AM54" i="17"/>
  <c r="AN54" i="17"/>
  <c r="AV54" i="17" s="1"/>
  <c r="AA55" i="17"/>
  <c r="AF55" i="17"/>
  <c r="AM55" i="17"/>
  <c r="AN55" i="17"/>
  <c r="AV55" i="17" s="1"/>
  <c r="AA56" i="17"/>
  <c r="AF56" i="17"/>
  <c r="AM56" i="17"/>
  <c r="AN56" i="17"/>
  <c r="AV56" i="17" s="1"/>
  <c r="AA57" i="17"/>
  <c r="AF57" i="17"/>
  <c r="AM57" i="17"/>
  <c r="AN57" i="17"/>
  <c r="AV57" i="17" s="1"/>
  <c r="AA58" i="17"/>
  <c r="AF58" i="17"/>
  <c r="AM58" i="17"/>
  <c r="AN58" i="17"/>
  <c r="AA59" i="17"/>
  <c r="AF59" i="17"/>
  <c r="AM59" i="17"/>
  <c r="AN59" i="17"/>
  <c r="AV59" i="17" s="1"/>
  <c r="AA60" i="17"/>
  <c r="AF60" i="17"/>
  <c r="AM60" i="17"/>
  <c r="AN60" i="17"/>
  <c r="AA61" i="17"/>
  <c r="AF61" i="17"/>
  <c r="AM61" i="17"/>
  <c r="AN61" i="17"/>
  <c r="AV61" i="17" s="1"/>
  <c r="AA62" i="17"/>
  <c r="AF62" i="17"/>
  <c r="AM62" i="17"/>
  <c r="AN62" i="17"/>
  <c r="AV62" i="17" s="1"/>
  <c r="AA63" i="17"/>
  <c r="AF63" i="17"/>
  <c r="AM63" i="17"/>
  <c r="AN63" i="17"/>
  <c r="AA64" i="17"/>
  <c r="AF64" i="17"/>
  <c r="AM64" i="17"/>
  <c r="AN64" i="17"/>
  <c r="AV64" i="17" s="1"/>
  <c r="AA65" i="17"/>
  <c r="AF65" i="17"/>
  <c r="AM65" i="17"/>
  <c r="AN65" i="17"/>
  <c r="AV65" i="17" s="1"/>
  <c r="AA66" i="17"/>
  <c r="AF66" i="17"/>
  <c r="AM66" i="17"/>
  <c r="AN66" i="17"/>
  <c r="AA67" i="17"/>
  <c r="AF67" i="17"/>
  <c r="AM67" i="17"/>
  <c r="AN67" i="17"/>
  <c r="AV67" i="17" s="1"/>
  <c r="AA68" i="17"/>
  <c r="AF68" i="17"/>
  <c r="AM68" i="17"/>
  <c r="AN68" i="17"/>
  <c r="AA69" i="17"/>
  <c r="AF69" i="17"/>
  <c r="AM69" i="17"/>
  <c r="AN69" i="17"/>
  <c r="AV69" i="17" s="1"/>
  <c r="AA70" i="17"/>
  <c r="AF70" i="17"/>
  <c r="AM70" i="17"/>
  <c r="AN70" i="17"/>
  <c r="AV70" i="17" s="1"/>
  <c r="AA71" i="17"/>
  <c r="AF71" i="17"/>
  <c r="AM71" i="17"/>
  <c r="AN71" i="17"/>
  <c r="AA72" i="17"/>
  <c r="AF72" i="17"/>
  <c r="AM72" i="17"/>
  <c r="AN72" i="17"/>
  <c r="AV72" i="17" s="1"/>
  <c r="AA73" i="17"/>
  <c r="AF73" i="17"/>
  <c r="AM73" i="17"/>
  <c r="AN73" i="17"/>
  <c r="AV73" i="17" s="1"/>
  <c r="AA74" i="17"/>
  <c r="AF74" i="17"/>
  <c r="AM74" i="17"/>
  <c r="AN74" i="17"/>
  <c r="AV74" i="17" s="1"/>
  <c r="AA75" i="17"/>
  <c r="AF75" i="17"/>
  <c r="AM75" i="17"/>
  <c r="AN75" i="17"/>
  <c r="AV75" i="17" s="1"/>
  <c r="AA76" i="17"/>
  <c r="AF76" i="17"/>
  <c r="AM76" i="17"/>
  <c r="AN76" i="17"/>
  <c r="AA77" i="17"/>
  <c r="AF77" i="17"/>
  <c r="AM77" i="17"/>
  <c r="AN77" i="17"/>
  <c r="AV77" i="17" s="1"/>
  <c r="AA78" i="17"/>
  <c r="AF78" i="17"/>
  <c r="AM78" i="17"/>
  <c r="AN78" i="17"/>
  <c r="AV78" i="17" s="1"/>
  <c r="AA79" i="17"/>
  <c r="AF79" i="17"/>
  <c r="AM79" i="17"/>
  <c r="AN79" i="17"/>
  <c r="AV79" i="17" s="1"/>
  <c r="AA80" i="17"/>
  <c r="AF80" i="17"/>
  <c r="AM80" i="17"/>
  <c r="AN80" i="17"/>
  <c r="AV80" i="17" s="1"/>
  <c r="AA81" i="17"/>
  <c r="AF81" i="17"/>
  <c r="AM81" i="17"/>
  <c r="AN81" i="17"/>
  <c r="AA82" i="17"/>
  <c r="AF82" i="17"/>
  <c r="AM82" i="17"/>
  <c r="AN82" i="17"/>
  <c r="AV82" i="17" s="1"/>
  <c r="AA83" i="17"/>
  <c r="AF83" i="17"/>
  <c r="AM83" i="17"/>
  <c r="AN83" i="17"/>
  <c r="AA84" i="17"/>
  <c r="AF84" i="17"/>
  <c r="AM84" i="17"/>
  <c r="AN84" i="17"/>
  <c r="AA85" i="17"/>
  <c r="AF85" i="17"/>
  <c r="AM85" i="17"/>
  <c r="AN85" i="17"/>
  <c r="AV85" i="17" s="1"/>
  <c r="AA86" i="17"/>
  <c r="AF86" i="17"/>
  <c r="AM86" i="17"/>
  <c r="AN86" i="17"/>
  <c r="AA87" i="17"/>
  <c r="AF87" i="17"/>
  <c r="AM87" i="17"/>
  <c r="AN87" i="17"/>
  <c r="AV87" i="17" s="1"/>
  <c r="AA88" i="17"/>
  <c r="AF88" i="17"/>
  <c r="AM88" i="17"/>
  <c r="AN88" i="17"/>
  <c r="AV88" i="17" s="1"/>
  <c r="AA89" i="17"/>
  <c r="AF89" i="17"/>
  <c r="AM89" i="17"/>
  <c r="AN89" i="17"/>
  <c r="AA90" i="17"/>
  <c r="AF90" i="17"/>
  <c r="AM90" i="17"/>
  <c r="AN90" i="17"/>
  <c r="AV90" i="17" s="1"/>
  <c r="AA91" i="17"/>
  <c r="AF91" i="17"/>
  <c r="AM91" i="17"/>
  <c r="AN91" i="17"/>
  <c r="AV91" i="17" s="1"/>
  <c r="AA92" i="17"/>
  <c r="AF92" i="17"/>
  <c r="AM92" i="17"/>
  <c r="AN92" i="17"/>
  <c r="AV92" i="17" s="1"/>
  <c r="AA93" i="17"/>
  <c r="AF93" i="17"/>
  <c r="AM93" i="17"/>
  <c r="AN93" i="17"/>
  <c r="AU93" i="17" s="1"/>
  <c r="AA94" i="17"/>
  <c r="AF94" i="17"/>
  <c r="AM94" i="17"/>
  <c r="AN94" i="17"/>
  <c r="AA95" i="17"/>
  <c r="AF95" i="17"/>
  <c r="AM95" i="17"/>
  <c r="AN95" i="17"/>
  <c r="AU95" i="17" s="1"/>
  <c r="AA96" i="17"/>
  <c r="AF96" i="17"/>
  <c r="AM96" i="17"/>
  <c r="AN96" i="17"/>
  <c r="AU96" i="17" s="1"/>
  <c r="AA97" i="17"/>
  <c r="AF97" i="17"/>
  <c r="AM97" i="17"/>
  <c r="AN97" i="17"/>
  <c r="AU97" i="17" s="1"/>
  <c r="AA98" i="17"/>
  <c r="AF98" i="17"/>
  <c r="AM98" i="17"/>
  <c r="AN98" i="17"/>
  <c r="AU98" i="17" s="1"/>
  <c r="AA99" i="17"/>
  <c r="AF99" i="17"/>
  <c r="AM99" i="17"/>
  <c r="AN99" i="17"/>
  <c r="AA100" i="17"/>
  <c r="AF100" i="17"/>
  <c r="AM100" i="17"/>
  <c r="AN100" i="17"/>
  <c r="AU100" i="17" s="1"/>
  <c r="AA101" i="17"/>
  <c r="AF101" i="17"/>
  <c r="AM101" i="17"/>
  <c r="AN101" i="17"/>
  <c r="AU101" i="17" s="1"/>
  <c r="AA102" i="17"/>
  <c r="AF102" i="17"/>
  <c r="AM102" i="17"/>
  <c r="AN102" i="17"/>
  <c r="AA103" i="17"/>
  <c r="AF103" i="17"/>
  <c r="AM103" i="17"/>
  <c r="AN103" i="17"/>
  <c r="AU103" i="17" s="1"/>
  <c r="AA104" i="17"/>
  <c r="AF104" i="17"/>
  <c r="AM104" i="17"/>
  <c r="AN104" i="17"/>
  <c r="AA105" i="17"/>
  <c r="AF105" i="17"/>
  <c r="AM105" i="17"/>
  <c r="AN105" i="17"/>
  <c r="AU105" i="17" s="1"/>
  <c r="AA106" i="17"/>
  <c r="AF106" i="17"/>
  <c r="AM106" i="17"/>
  <c r="AN106" i="17"/>
  <c r="AU106" i="17" s="1"/>
  <c r="AA107" i="17"/>
  <c r="AF107" i="17"/>
  <c r="AM107" i="17"/>
  <c r="AN107" i="17"/>
  <c r="AA108" i="17"/>
  <c r="AF108" i="17"/>
  <c r="AM108" i="17"/>
  <c r="AN108" i="17"/>
  <c r="AA109" i="17"/>
  <c r="AF109" i="17"/>
  <c r="AM109" i="17"/>
  <c r="AN109" i="17"/>
  <c r="AA110" i="17"/>
  <c r="AF110" i="17"/>
  <c r="AM110" i="17"/>
  <c r="AN110" i="17"/>
  <c r="AU110" i="17" s="1"/>
  <c r="AA111" i="17"/>
  <c r="AF111" i="17"/>
  <c r="AM111" i="17"/>
  <c r="AN111" i="17"/>
  <c r="AU111" i="17" s="1"/>
  <c r="AA112" i="17"/>
  <c r="AF112" i="17"/>
  <c r="AM112" i="17"/>
  <c r="AN112" i="17"/>
  <c r="AA113" i="17"/>
  <c r="AF113" i="17"/>
  <c r="AM113" i="17"/>
  <c r="AN113" i="17"/>
  <c r="AU113" i="17" s="1"/>
  <c r="AA114" i="17"/>
  <c r="AF114" i="17"/>
  <c r="AM114" i="17"/>
  <c r="AN114" i="17"/>
  <c r="AA115" i="17"/>
  <c r="AF115" i="17"/>
  <c r="AM115" i="17"/>
  <c r="AN115" i="17"/>
  <c r="AU115" i="17" s="1"/>
  <c r="AA116" i="17"/>
  <c r="AF116" i="17"/>
  <c r="AM116" i="17"/>
  <c r="AN116" i="17"/>
  <c r="AU116" i="17" s="1"/>
  <c r="AA117" i="17"/>
  <c r="AF117" i="17"/>
  <c r="AM117" i="17"/>
  <c r="AN117" i="17"/>
  <c r="AA118" i="17"/>
  <c r="AF118" i="17"/>
  <c r="AM118" i="17"/>
  <c r="AN118" i="17"/>
  <c r="AU118" i="17" s="1"/>
  <c r="AA119" i="17"/>
  <c r="AF119" i="17"/>
  <c r="AM119" i="17"/>
  <c r="AN119" i="17"/>
  <c r="AA120" i="17"/>
  <c r="AF120" i="17"/>
  <c r="AM120" i="17"/>
  <c r="AN120" i="17"/>
  <c r="AA121" i="17"/>
  <c r="AF121" i="17"/>
  <c r="AM121" i="17"/>
  <c r="AN121" i="17"/>
  <c r="AA122" i="17"/>
  <c r="AF122" i="17"/>
  <c r="AM122" i="17"/>
  <c r="AN122" i="17"/>
  <c r="AA123" i="17"/>
  <c r="AF123" i="17"/>
  <c r="AM123" i="17"/>
  <c r="AN123" i="17"/>
  <c r="AA124" i="17"/>
  <c r="AF124" i="17"/>
  <c r="AM124" i="17"/>
  <c r="AN124" i="17"/>
  <c r="AU124" i="17" s="1"/>
  <c r="AA125" i="17"/>
  <c r="AF125" i="17"/>
  <c r="AM125" i="17"/>
  <c r="AN125" i="17"/>
  <c r="AU125" i="17" s="1"/>
  <c r="AA126" i="17"/>
  <c r="AF126" i="17"/>
  <c r="AM126" i="17"/>
  <c r="AN126" i="17"/>
  <c r="AA127" i="17"/>
  <c r="AF127" i="17"/>
  <c r="AM127" i="17"/>
  <c r="AN127" i="17"/>
  <c r="AA128" i="17"/>
  <c r="AF128" i="17"/>
  <c r="AM128" i="17"/>
  <c r="AN128" i="17"/>
  <c r="AU128" i="17" s="1"/>
  <c r="AA129" i="17"/>
  <c r="AF129" i="17"/>
  <c r="AM129" i="17"/>
  <c r="AN129" i="17"/>
  <c r="AU129" i="17" s="1"/>
  <c r="AA130" i="17"/>
  <c r="AF130" i="17"/>
  <c r="AM130" i="17"/>
  <c r="AN130" i="17"/>
  <c r="AA131" i="17"/>
  <c r="AF131" i="17"/>
  <c r="AM131" i="17"/>
  <c r="AN131" i="17"/>
  <c r="AA132" i="17"/>
  <c r="AF132" i="17"/>
  <c r="AM132" i="17"/>
  <c r="AN132" i="17"/>
  <c r="AA133" i="17"/>
  <c r="AF133" i="17"/>
  <c r="AM133" i="17"/>
  <c r="AN133" i="17"/>
  <c r="AU133" i="17" s="1"/>
  <c r="AA134" i="17"/>
  <c r="AF134" i="17"/>
  <c r="AM134" i="17"/>
  <c r="AN134" i="17"/>
  <c r="AU134" i="17" s="1"/>
  <c r="AA135" i="17"/>
  <c r="AF135" i="17"/>
  <c r="AM135" i="17"/>
  <c r="AN135" i="17"/>
  <c r="AA136" i="17"/>
  <c r="AF136" i="17"/>
  <c r="AM136" i="17"/>
  <c r="AN136" i="17"/>
  <c r="AU136" i="17" s="1"/>
  <c r="AA137" i="17"/>
  <c r="AF137" i="17"/>
  <c r="AM137" i="17"/>
  <c r="AN137" i="17"/>
  <c r="AA138" i="17"/>
  <c r="AF138" i="17"/>
  <c r="AM138" i="17"/>
  <c r="AN138" i="17"/>
  <c r="AA139" i="17"/>
  <c r="AF139" i="17"/>
  <c r="AM139" i="17"/>
  <c r="AN139" i="17"/>
  <c r="AA140" i="17"/>
  <c r="AF140" i="17"/>
  <c r="AM140" i="17"/>
  <c r="AN140" i="17"/>
  <c r="AA141" i="17"/>
  <c r="AF141" i="17"/>
  <c r="AM141" i="17"/>
  <c r="AN141" i="17"/>
  <c r="AA142" i="17"/>
  <c r="AF142" i="17"/>
  <c r="AM142" i="17"/>
  <c r="AN142" i="17"/>
  <c r="AU142" i="17" s="1"/>
  <c r="AA143" i="17"/>
  <c r="AF143" i="17"/>
  <c r="AM143" i="17"/>
  <c r="AN143" i="17"/>
  <c r="AU143" i="17" s="1"/>
  <c r="AA144" i="17"/>
  <c r="AF144" i="17"/>
  <c r="AM144" i="17"/>
  <c r="AN144" i="17"/>
  <c r="AA145" i="17"/>
  <c r="AF145" i="17"/>
  <c r="AM145" i="17"/>
  <c r="AN145" i="17"/>
  <c r="AA146" i="17"/>
  <c r="AF146" i="17"/>
  <c r="AM146" i="17"/>
  <c r="AN146" i="17"/>
  <c r="AU146" i="17" s="1"/>
  <c r="AV146" i="17"/>
  <c r="AA147" i="17"/>
  <c r="AF147" i="17"/>
  <c r="AM147" i="17"/>
  <c r="AN147" i="17"/>
  <c r="AU147" i="17" s="1"/>
  <c r="AA148" i="17"/>
  <c r="AF148" i="17"/>
  <c r="AM148" i="17"/>
  <c r="AN148" i="17"/>
  <c r="AA149" i="17"/>
  <c r="AF149" i="17"/>
  <c r="AM149" i="17"/>
  <c r="AN149" i="17"/>
  <c r="AU149" i="17" s="1"/>
  <c r="AA150" i="17"/>
  <c r="AF150" i="17"/>
  <c r="AM150" i="17"/>
  <c r="AN150" i="17"/>
  <c r="AA151" i="17"/>
  <c r="AF151" i="17"/>
  <c r="AM151" i="17"/>
  <c r="AN151" i="17"/>
  <c r="AU151" i="17" s="1"/>
  <c r="AA152" i="17"/>
  <c r="AF152" i="17"/>
  <c r="AM152" i="17"/>
  <c r="AN152" i="17"/>
  <c r="AU152" i="17" s="1"/>
  <c r="AA153" i="17"/>
  <c r="AF153" i="17"/>
  <c r="AM153" i="17"/>
  <c r="AN153" i="17"/>
  <c r="AA154" i="17"/>
  <c r="AF154" i="17"/>
  <c r="AM154" i="17"/>
  <c r="AN154" i="17"/>
  <c r="AU154" i="17" s="1"/>
  <c r="AA155" i="17"/>
  <c r="AF155" i="17"/>
  <c r="AM155" i="17"/>
  <c r="AN155" i="17"/>
  <c r="AA156" i="17"/>
  <c r="AF156" i="17"/>
  <c r="AM156" i="17"/>
  <c r="AN156" i="17"/>
  <c r="AA157" i="17"/>
  <c r="AF157" i="17"/>
  <c r="AM157" i="17"/>
  <c r="AN157" i="17"/>
  <c r="AA158" i="17"/>
  <c r="AF158" i="17"/>
  <c r="AM158" i="17"/>
  <c r="AN158" i="17"/>
  <c r="AA159" i="17"/>
  <c r="AF159" i="17"/>
  <c r="AM159" i="17"/>
  <c r="AN159" i="17"/>
  <c r="AA160" i="17"/>
  <c r="AF160" i="17"/>
  <c r="AM160" i="17"/>
  <c r="AN160" i="17"/>
  <c r="AU160" i="17" s="1"/>
  <c r="AA161" i="17"/>
  <c r="AF161" i="17"/>
  <c r="AM161" i="17"/>
  <c r="AN161" i="17"/>
  <c r="AA162" i="17"/>
  <c r="AF162" i="17"/>
  <c r="AM162" i="17"/>
  <c r="AN162" i="17"/>
  <c r="AA163" i="17"/>
  <c r="AF163" i="17"/>
  <c r="AM163" i="17"/>
  <c r="AN163" i="17"/>
  <c r="AA164" i="17"/>
  <c r="AF164" i="17"/>
  <c r="AM164" i="17"/>
  <c r="AN164" i="17"/>
  <c r="AU164" i="17" s="1"/>
  <c r="AA165" i="17"/>
  <c r="AF165" i="17"/>
  <c r="AM165" i="17"/>
  <c r="AN165" i="17"/>
  <c r="AA166" i="17"/>
  <c r="AF166" i="17"/>
  <c r="AM166" i="17"/>
  <c r="AN166" i="17"/>
  <c r="AU166" i="17" s="1"/>
  <c r="AV166" i="17"/>
  <c r="AA167" i="17"/>
  <c r="AF167" i="17"/>
  <c r="AM167" i="17"/>
  <c r="AN167" i="17"/>
  <c r="AA168" i="17"/>
  <c r="AF168" i="17"/>
  <c r="AM168" i="17"/>
  <c r="AN168" i="17"/>
  <c r="AA169" i="17"/>
  <c r="AF169" i="17"/>
  <c r="AM169" i="17"/>
  <c r="AN169" i="17"/>
  <c r="AU169" i="17" s="1"/>
  <c r="AA170" i="17"/>
  <c r="AF170" i="17"/>
  <c r="AM170" i="17"/>
  <c r="AN170" i="17"/>
  <c r="AU170" i="17" s="1"/>
  <c r="AA171" i="17"/>
  <c r="AF171" i="17"/>
  <c r="AM171" i="17"/>
  <c r="AN171" i="17"/>
  <c r="AA172" i="17"/>
  <c r="AF172" i="17"/>
  <c r="AM172" i="17"/>
  <c r="AN172" i="17"/>
  <c r="AU172" i="17" s="1"/>
  <c r="AA173" i="17"/>
  <c r="AF173" i="17"/>
  <c r="AM173" i="17"/>
  <c r="AN173" i="17"/>
  <c r="AU173" i="17" s="1"/>
  <c r="AA174" i="17"/>
  <c r="AF174" i="17"/>
  <c r="AM174" i="17"/>
  <c r="AN174" i="17"/>
  <c r="AU174" i="17" s="1"/>
  <c r="AA175" i="17"/>
  <c r="AF175" i="17"/>
  <c r="AM175" i="17"/>
  <c r="AN175" i="17"/>
  <c r="AU175" i="17" s="1"/>
  <c r="AA176" i="17"/>
  <c r="AF176" i="17"/>
  <c r="AM176" i="17"/>
  <c r="AN176" i="17"/>
  <c r="AU176" i="17" s="1"/>
  <c r="AA177" i="17"/>
  <c r="AF177" i="17"/>
  <c r="AM177" i="17"/>
  <c r="AN177" i="17"/>
  <c r="AU177" i="17" s="1"/>
  <c r="AA178" i="17"/>
  <c r="AF178" i="17"/>
  <c r="AM178" i="17"/>
  <c r="AN178" i="17"/>
  <c r="AU178" i="17" s="1"/>
  <c r="AA179" i="17"/>
  <c r="AF179" i="17"/>
  <c r="AM179" i="17"/>
  <c r="AN179" i="17"/>
  <c r="AU179" i="17" s="1"/>
  <c r="AA180" i="17"/>
  <c r="AF180" i="17"/>
  <c r="AM180" i="17"/>
  <c r="AN180" i="17"/>
  <c r="AU180" i="17" s="1"/>
  <c r="AA181" i="17"/>
  <c r="AF181" i="17"/>
  <c r="AM181" i="17"/>
  <c r="AN181" i="17"/>
  <c r="AU181" i="17" s="1"/>
  <c r="AA182" i="17"/>
  <c r="AF182" i="17"/>
  <c r="AM182" i="17"/>
  <c r="AN182" i="17"/>
  <c r="AU182" i="17" s="1"/>
  <c r="AA183" i="17"/>
  <c r="AF183" i="17"/>
  <c r="AM183" i="17"/>
  <c r="AN183" i="17"/>
  <c r="AU183" i="17" s="1"/>
  <c r="AA184" i="17"/>
  <c r="AF184" i="17"/>
  <c r="AM184" i="17"/>
  <c r="AN184" i="17"/>
  <c r="AU184" i="17" s="1"/>
  <c r="AA185" i="17"/>
  <c r="AF185" i="17"/>
  <c r="AM185" i="17"/>
  <c r="AN185" i="17"/>
  <c r="AU185" i="17" s="1"/>
  <c r="AA186" i="17"/>
  <c r="AF186" i="17"/>
  <c r="AM186" i="17"/>
  <c r="AN186" i="17"/>
  <c r="AU186" i="17" s="1"/>
  <c r="AA187" i="17"/>
  <c r="AF187" i="17"/>
  <c r="AM187" i="17"/>
  <c r="AN187" i="17"/>
  <c r="AU187" i="17" s="1"/>
  <c r="AA188" i="17"/>
  <c r="AF188" i="17"/>
  <c r="AM188" i="17"/>
  <c r="AN188" i="17"/>
  <c r="AU188" i="17" s="1"/>
  <c r="AA189" i="17"/>
  <c r="AF189" i="17"/>
  <c r="AM189" i="17"/>
  <c r="AN189" i="17"/>
  <c r="AU189" i="17" s="1"/>
  <c r="AA190" i="17"/>
  <c r="AF190" i="17"/>
  <c r="AM190" i="17"/>
  <c r="AN190" i="17"/>
  <c r="AU190" i="17" s="1"/>
  <c r="AA191" i="17"/>
  <c r="AF191" i="17"/>
  <c r="AM191" i="17"/>
  <c r="AN191" i="17"/>
  <c r="AU191" i="17" s="1"/>
  <c r="AA192" i="17"/>
  <c r="AF192" i="17"/>
  <c r="AM192" i="17"/>
  <c r="AN192" i="17"/>
  <c r="AU192" i="17" s="1"/>
  <c r="AA193" i="17"/>
  <c r="AF193" i="17"/>
  <c r="AM193" i="17"/>
  <c r="AN193" i="17"/>
  <c r="AU193" i="17" s="1"/>
  <c r="AA194" i="17"/>
  <c r="AF194" i="17"/>
  <c r="AM194" i="17"/>
  <c r="AN194" i="17"/>
  <c r="AU194" i="17" s="1"/>
  <c r="AA195" i="17"/>
  <c r="AF195" i="17"/>
  <c r="AM195" i="17"/>
  <c r="AN195" i="17"/>
  <c r="AU195" i="17" s="1"/>
  <c r="AA196" i="17"/>
  <c r="AF196" i="17"/>
  <c r="AM196" i="17"/>
  <c r="AN196" i="17"/>
  <c r="AU196" i="17" s="1"/>
  <c r="AA197" i="17"/>
  <c r="AF197" i="17"/>
  <c r="AM197" i="17"/>
  <c r="AN197" i="17"/>
  <c r="AU197" i="17" s="1"/>
  <c r="AA198" i="17"/>
  <c r="AF198" i="17"/>
  <c r="AM198" i="17"/>
  <c r="AN198" i="17"/>
  <c r="AU198" i="17" s="1"/>
  <c r="AA199" i="17"/>
  <c r="AF199" i="17"/>
  <c r="AM199" i="17"/>
  <c r="AN199" i="17"/>
  <c r="AU199" i="17" s="1"/>
  <c r="AV199" i="17"/>
  <c r="AA200" i="17"/>
  <c r="AF200" i="17"/>
  <c r="AM200" i="17"/>
  <c r="AN200" i="17"/>
  <c r="AU200" i="17" s="1"/>
  <c r="AA201" i="17"/>
  <c r="AF201" i="17"/>
  <c r="AM201" i="17"/>
  <c r="AN201" i="17"/>
  <c r="AU201" i="17" s="1"/>
  <c r="AA202" i="17"/>
  <c r="AF202" i="17"/>
  <c r="AM202" i="17"/>
  <c r="AN202" i="17"/>
  <c r="AU202" i="17" s="1"/>
  <c r="AA203" i="17"/>
  <c r="AF203" i="17"/>
  <c r="AM203" i="17"/>
  <c r="AN203" i="17"/>
  <c r="AU203" i="17" s="1"/>
  <c r="AA204" i="17"/>
  <c r="AF204" i="17"/>
  <c r="AM204" i="17"/>
  <c r="AN204" i="17"/>
  <c r="AU204" i="17" s="1"/>
  <c r="AA205" i="17"/>
  <c r="AF205" i="17"/>
  <c r="AM205" i="17"/>
  <c r="AN205" i="17"/>
  <c r="AU205" i="17" s="1"/>
  <c r="AV205" i="17"/>
  <c r="AA206" i="17"/>
  <c r="AF206" i="17"/>
  <c r="AM206" i="17"/>
  <c r="AN206" i="17"/>
  <c r="AU206" i="17" s="1"/>
  <c r="AA207" i="17"/>
  <c r="AF207" i="17"/>
  <c r="AM207" i="17"/>
  <c r="AN207" i="17"/>
  <c r="AU207" i="17" s="1"/>
  <c r="AA208" i="17"/>
  <c r="AF208" i="17"/>
  <c r="AM208" i="17"/>
  <c r="AN208" i="17"/>
  <c r="AU208" i="17" s="1"/>
  <c r="AA209" i="17"/>
  <c r="AF209" i="17"/>
  <c r="AM209" i="17"/>
  <c r="AN209" i="17"/>
  <c r="AU209" i="17" s="1"/>
  <c r="AA210" i="17"/>
  <c r="AF210" i="17"/>
  <c r="AM210" i="17"/>
  <c r="AN210" i="17"/>
  <c r="AU210" i="17" s="1"/>
  <c r="AA211" i="17"/>
  <c r="AF211" i="17"/>
  <c r="AM211" i="17"/>
  <c r="AN211" i="17"/>
  <c r="AU211" i="17" s="1"/>
  <c r="AA212" i="17"/>
  <c r="AF212" i="17"/>
  <c r="AM212" i="17"/>
  <c r="AN212" i="17"/>
  <c r="AU212" i="17" s="1"/>
  <c r="AA213" i="17"/>
  <c r="AF213" i="17"/>
  <c r="AM213" i="17"/>
  <c r="AN213" i="17"/>
  <c r="AU213" i="17" s="1"/>
  <c r="AA214" i="17"/>
  <c r="AF214" i="17"/>
  <c r="AM214" i="17"/>
  <c r="AN214" i="17"/>
  <c r="AU214" i="17" s="1"/>
  <c r="AA215" i="17"/>
  <c r="AF215" i="17"/>
  <c r="AM215" i="17"/>
  <c r="AN215" i="17"/>
  <c r="AA216" i="17"/>
  <c r="AF216" i="17"/>
  <c r="AM216" i="17"/>
  <c r="AN216" i="17"/>
  <c r="AU216" i="17" s="1"/>
  <c r="AV216" i="17"/>
  <c r="AA217" i="17"/>
  <c r="AF217" i="17"/>
  <c r="AM217" i="17"/>
  <c r="AN217" i="17"/>
  <c r="AU217" i="17" s="1"/>
  <c r="AA218" i="17"/>
  <c r="AF218" i="17"/>
  <c r="AM218" i="17"/>
  <c r="AN218" i="17"/>
  <c r="AU218" i="17" s="1"/>
  <c r="AA219" i="17"/>
  <c r="AF219" i="17"/>
  <c r="AM219" i="17"/>
  <c r="AN219" i="17"/>
  <c r="AU219" i="17" s="1"/>
  <c r="AA220" i="17"/>
  <c r="AF220" i="17"/>
  <c r="AM220" i="17"/>
  <c r="AN220" i="17"/>
  <c r="AU220" i="17" s="1"/>
  <c r="AV220" i="17"/>
  <c r="AA221" i="17"/>
  <c r="AF221" i="17"/>
  <c r="AM221" i="17"/>
  <c r="AN221" i="17"/>
  <c r="AA222" i="17"/>
  <c r="AF222" i="17"/>
  <c r="AM222" i="17"/>
  <c r="AN222" i="17"/>
  <c r="AU222" i="17" s="1"/>
  <c r="AA223" i="17"/>
  <c r="AF223" i="17"/>
  <c r="AM223" i="17"/>
  <c r="AN223" i="17"/>
  <c r="AU223" i="17" s="1"/>
  <c r="AA224" i="17"/>
  <c r="AF224" i="17"/>
  <c r="AM224" i="17"/>
  <c r="AN224" i="17"/>
  <c r="AU224" i="17" s="1"/>
  <c r="AA225" i="17"/>
  <c r="AF225" i="17"/>
  <c r="AM225" i="17"/>
  <c r="AN225" i="17"/>
  <c r="AU225" i="17" s="1"/>
  <c r="AA226" i="17"/>
  <c r="AF226" i="17"/>
  <c r="AM226" i="17"/>
  <c r="AN226" i="17"/>
  <c r="AU226" i="17" s="1"/>
  <c r="AA227" i="17"/>
  <c r="AF227" i="17"/>
  <c r="AM227" i="17"/>
  <c r="AN227" i="17"/>
  <c r="AA228" i="17"/>
  <c r="AF228" i="17"/>
  <c r="AM228" i="17"/>
  <c r="AN228" i="17"/>
  <c r="AU228" i="17" s="1"/>
  <c r="AV228" i="17"/>
  <c r="AA229" i="17"/>
  <c r="AF229" i="17"/>
  <c r="AM229" i="17"/>
  <c r="AN229" i="17"/>
  <c r="AU229" i="17" s="1"/>
  <c r="AA230" i="17"/>
  <c r="AF230" i="17"/>
  <c r="AM230" i="17"/>
  <c r="AN230" i="17"/>
  <c r="AU230" i="17" s="1"/>
  <c r="AA231" i="17"/>
  <c r="AF231" i="17"/>
  <c r="AM231" i="17"/>
  <c r="AN231" i="17"/>
  <c r="AU231" i="17" s="1"/>
  <c r="AA232" i="17"/>
  <c r="AF232" i="17"/>
  <c r="AM232" i="17"/>
  <c r="AN232" i="17"/>
  <c r="AU232" i="17" s="1"/>
  <c r="AA233" i="17"/>
  <c r="AF233" i="17"/>
  <c r="AM233" i="17"/>
  <c r="AN233" i="17"/>
  <c r="AA234" i="17"/>
  <c r="AF234" i="17"/>
  <c r="AM234" i="17"/>
  <c r="AN234" i="17"/>
  <c r="AU234" i="17" s="1"/>
  <c r="AA235" i="17"/>
  <c r="AF235" i="17"/>
  <c r="AM235" i="17"/>
  <c r="AN235" i="17"/>
  <c r="AU235" i="17" s="1"/>
  <c r="AA236" i="17"/>
  <c r="AF236" i="17"/>
  <c r="AM236" i="17"/>
  <c r="AN236" i="17"/>
  <c r="AU236" i="17" s="1"/>
  <c r="AA237" i="17"/>
  <c r="AF237" i="17"/>
  <c r="AM237" i="17"/>
  <c r="AN237" i="17"/>
  <c r="AU237" i="17" s="1"/>
  <c r="AA238" i="17"/>
  <c r="AF238" i="17"/>
  <c r="AM238" i="17"/>
  <c r="AN238" i="17"/>
  <c r="AU238" i="17" s="1"/>
  <c r="AA239" i="17"/>
  <c r="AF239" i="17"/>
  <c r="AM239" i="17"/>
  <c r="AN239" i="17"/>
  <c r="AA240" i="17"/>
  <c r="AF240" i="17"/>
  <c r="AM240" i="17"/>
  <c r="AN240" i="17"/>
  <c r="AU240" i="17" s="1"/>
  <c r="AA241" i="17"/>
  <c r="AF241" i="17"/>
  <c r="AM241" i="17"/>
  <c r="AN241" i="17"/>
  <c r="AU241" i="17" s="1"/>
  <c r="AV241" i="17"/>
  <c r="AA242" i="17"/>
  <c r="AF242" i="17"/>
  <c r="AM242" i="17"/>
  <c r="AN242" i="17"/>
  <c r="AU242" i="17" s="1"/>
  <c r="AA243" i="17"/>
  <c r="AF243" i="17"/>
  <c r="AM243" i="17"/>
  <c r="AN243" i="17"/>
  <c r="AU243" i="17" s="1"/>
  <c r="AA244" i="17"/>
  <c r="AF244" i="17"/>
  <c r="AM244" i="17"/>
  <c r="AN244" i="17"/>
  <c r="AU244" i="17" s="1"/>
  <c r="AA245" i="17"/>
  <c r="AF245" i="17"/>
  <c r="AM245" i="17"/>
  <c r="AN245" i="17"/>
  <c r="AA246" i="17"/>
  <c r="AF246" i="17"/>
  <c r="AM246" i="17"/>
  <c r="AN246" i="17"/>
  <c r="AA247" i="17"/>
  <c r="AF247" i="17"/>
  <c r="AM247" i="17"/>
  <c r="AN247" i="17"/>
  <c r="AA248" i="17"/>
  <c r="AF248" i="17"/>
  <c r="AM248" i="17"/>
  <c r="AN248" i="17"/>
  <c r="AA249" i="17"/>
  <c r="AF249" i="17"/>
  <c r="AM249" i="17"/>
  <c r="AN249" i="17"/>
  <c r="AA250" i="17"/>
  <c r="AF250" i="17"/>
  <c r="AM250" i="17"/>
  <c r="AN250" i="17"/>
  <c r="AA251" i="17"/>
  <c r="AF251" i="17"/>
  <c r="AM251" i="17"/>
  <c r="AN251" i="17"/>
  <c r="AA252" i="17"/>
  <c r="AF252" i="17"/>
  <c r="AM252" i="17"/>
  <c r="AN252" i="17"/>
  <c r="AA253" i="17"/>
  <c r="AF253" i="17"/>
  <c r="AM253" i="17"/>
  <c r="AN253" i="17"/>
  <c r="AA254" i="17"/>
  <c r="AF254" i="17"/>
  <c r="AM254" i="17"/>
  <c r="AN254" i="17"/>
  <c r="AA255" i="17"/>
  <c r="AF255" i="17"/>
  <c r="AM255" i="17"/>
  <c r="AN255" i="17"/>
  <c r="AA256" i="17"/>
  <c r="AF256" i="17"/>
  <c r="AM256" i="17"/>
  <c r="AN256" i="17"/>
  <c r="AA257" i="17"/>
  <c r="AF257" i="17"/>
  <c r="AM257" i="17"/>
  <c r="AN257" i="17"/>
  <c r="AA258" i="17"/>
  <c r="AF258" i="17"/>
  <c r="AM258" i="17"/>
  <c r="AN258" i="17"/>
  <c r="AA259" i="17"/>
  <c r="AF259" i="17"/>
  <c r="AM259" i="17"/>
  <c r="AN259" i="17"/>
  <c r="AU259" i="17" s="1"/>
  <c r="AV259" i="17"/>
  <c r="AA260" i="17"/>
  <c r="AF260" i="17"/>
  <c r="AM260" i="17"/>
  <c r="AN260" i="17"/>
  <c r="AU260" i="17" s="1"/>
  <c r="AA261" i="17"/>
  <c r="AF261" i="17"/>
  <c r="AM261" i="17"/>
  <c r="AN261" i="17"/>
  <c r="AU261" i="17" s="1"/>
  <c r="AA262" i="17"/>
  <c r="AF262" i="17"/>
  <c r="AM262" i="17"/>
  <c r="AN262" i="17"/>
  <c r="AU262" i="17" s="1"/>
  <c r="AA263" i="17"/>
  <c r="AF263" i="17"/>
  <c r="AM263" i="17"/>
  <c r="AN263" i="17"/>
  <c r="AU263" i="17" s="1"/>
  <c r="AA264" i="17"/>
  <c r="AF264" i="17"/>
  <c r="AM264" i="17"/>
  <c r="AN264" i="17"/>
  <c r="AU264" i="17" s="1"/>
  <c r="AA265" i="17"/>
  <c r="AF265" i="17"/>
  <c r="AM265" i="17"/>
  <c r="AN265" i="17"/>
  <c r="AU265" i="17" s="1"/>
  <c r="AA266" i="17"/>
  <c r="AF266" i="17"/>
  <c r="AM266" i="17"/>
  <c r="AN266" i="17"/>
  <c r="AU266" i="17" s="1"/>
  <c r="AA267" i="17"/>
  <c r="AF267" i="17"/>
  <c r="AM267" i="17"/>
  <c r="AN267" i="17"/>
  <c r="AU267" i="17" s="1"/>
  <c r="AA268" i="17"/>
  <c r="AF268" i="17"/>
  <c r="AM268" i="17"/>
  <c r="AN268" i="17"/>
  <c r="AU268" i="17" s="1"/>
  <c r="AA269" i="17"/>
  <c r="AF269" i="17"/>
  <c r="AM269" i="17"/>
  <c r="AN269" i="17"/>
  <c r="AU269" i="17" s="1"/>
  <c r="AA270" i="17"/>
  <c r="AF270" i="17"/>
  <c r="AM270" i="17"/>
  <c r="AN270" i="17"/>
  <c r="AU270" i="17" s="1"/>
  <c r="AA271" i="17"/>
  <c r="AF271" i="17"/>
  <c r="AM271" i="17"/>
  <c r="AN271" i="17"/>
  <c r="AU271" i="17" s="1"/>
  <c r="AA272" i="17"/>
  <c r="AF272" i="17"/>
  <c r="AM272" i="17"/>
  <c r="AN272" i="17"/>
  <c r="AU272" i="17" s="1"/>
  <c r="AA273" i="17"/>
  <c r="AF273" i="17"/>
  <c r="AM273" i="17"/>
  <c r="AN273" i="17"/>
  <c r="AU273" i="17" s="1"/>
  <c r="AA274" i="17"/>
  <c r="AF274" i="17"/>
  <c r="AM274" i="17"/>
  <c r="AN274" i="17"/>
  <c r="AU274" i="17" s="1"/>
  <c r="AV274" i="17"/>
  <c r="AA275" i="17"/>
  <c r="AF275" i="17"/>
  <c r="AM275" i="17"/>
  <c r="AN275" i="17"/>
  <c r="AU275" i="17" s="1"/>
  <c r="AA276" i="17"/>
  <c r="AF276" i="17"/>
  <c r="AM276" i="17"/>
  <c r="AN276" i="17"/>
  <c r="AU276" i="17" s="1"/>
  <c r="AA277" i="17"/>
  <c r="AF277" i="17"/>
  <c r="AM277" i="17"/>
  <c r="AN277" i="17"/>
  <c r="AU277" i="17" s="1"/>
  <c r="AA278" i="17"/>
  <c r="AF278" i="17"/>
  <c r="AM278" i="17"/>
  <c r="AN278" i="17"/>
  <c r="AU278" i="17" s="1"/>
  <c r="AA279" i="17"/>
  <c r="AF279" i="17"/>
  <c r="AM279" i="17"/>
  <c r="AN279" i="17"/>
  <c r="AU279" i="17" s="1"/>
  <c r="AA280" i="17"/>
  <c r="AF280" i="17"/>
  <c r="AM280" i="17"/>
  <c r="AN280" i="17"/>
  <c r="AU280" i="17" s="1"/>
  <c r="AA281" i="17"/>
  <c r="AF281" i="17"/>
  <c r="AM281" i="17"/>
  <c r="AN281" i="17"/>
  <c r="AU281" i="17" s="1"/>
  <c r="AA282" i="17"/>
  <c r="AF282" i="17"/>
  <c r="AM282" i="17"/>
  <c r="AN282" i="17"/>
  <c r="AU282" i="17" s="1"/>
  <c r="AA283" i="17"/>
  <c r="AF283" i="17"/>
  <c r="AM283" i="17"/>
  <c r="AN283" i="17"/>
  <c r="AU283" i="17" s="1"/>
  <c r="AA284" i="17"/>
  <c r="AF284" i="17"/>
  <c r="AM284" i="17"/>
  <c r="AN284" i="17"/>
  <c r="AU284" i="17" s="1"/>
  <c r="AA285" i="17"/>
  <c r="AF285" i="17"/>
  <c r="AM285" i="17"/>
  <c r="AN285" i="17"/>
  <c r="AU285" i="17" s="1"/>
  <c r="AA286" i="17"/>
  <c r="AF286" i="17"/>
  <c r="AM286" i="17"/>
  <c r="AN286" i="17"/>
  <c r="AU286" i="17" s="1"/>
  <c r="AA287" i="17"/>
  <c r="AF287" i="17"/>
  <c r="AM287" i="17"/>
  <c r="AN287" i="17"/>
  <c r="AU287" i="17" s="1"/>
  <c r="AA288" i="17"/>
  <c r="AF288" i="17"/>
  <c r="AM288" i="17"/>
  <c r="AN288" i="17"/>
  <c r="AU288" i="17" s="1"/>
  <c r="AA289" i="17"/>
  <c r="AF289" i="17"/>
  <c r="AM289" i="17"/>
  <c r="AN289" i="17"/>
  <c r="AU289" i="17" s="1"/>
  <c r="AA290" i="17"/>
  <c r="AF290" i="17"/>
  <c r="AM290" i="17"/>
  <c r="AN290" i="17"/>
  <c r="AU290" i="17" s="1"/>
  <c r="AA291" i="17"/>
  <c r="AF291" i="17"/>
  <c r="AM291" i="17"/>
  <c r="AN291" i="17"/>
  <c r="AU291" i="17" s="1"/>
  <c r="AA292" i="17"/>
  <c r="AF292" i="17"/>
  <c r="AM292" i="17"/>
  <c r="AN292" i="17"/>
  <c r="AU292" i="17" s="1"/>
  <c r="AA293" i="17"/>
  <c r="AF293" i="17"/>
  <c r="AM293" i="17"/>
  <c r="AN293" i="17"/>
  <c r="AU293" i="17" s="1"/>
  <c r="AA294" i="17"/>
  <c r="AF294" i="17"/>
  <c r="AM294" i="17"/>
  <c r="AN294" i="17"/>
  <c r="AU294" i="17" s="1"/>
  <c r="AA295" i="17"/>
  <c r="AF295" i="17"/>
  <c r="AM295" i="17"/>
  <c r="AN295" i="17"/>
  <c r="AU295" i="17" s="1"/>
  <c r="AV295" i="17"/>
  <c r="AA296" i="17"/>
  <c r="AF296" i="17"/>
  <c r="AM296" i="17"/>
  <c r="AN296" i="17"/>
  <c r="AU296" i="17" s="1"/>
  <c r="AA297" i="17"/>
  <c r="AF297" i="17"/>
  <c r="AM297" i="17"/>
  <c r="AN297" i="17"/>
  <c r="AU297" i="17" s="1"/>
  <c r="AA298" i="17"/>
  <c r="AF298" i="17"/>
  <c r="AM298" i="17"/>
  <c r="AN298" i="17"/>
  <c r="AU298" i="17" s="1"/>
  <c r="AA299" i="17"/>
  <c r="AF299" i="17"/>
  <c r="AM299" i="17"/>
  <c r="AN299" i="17"/>
  <c r="AU299" i="17" s="1"/>
  <c r="AA300" i="17"/>
  <c r="AF300" i="17"/>
  <c r="AM300" i="17"/>
  <c r="AN300" i="17"/>
  <c r="AU300" i="17" s="1"/>
  <c r="AA301" i="17"/>
  <c r="AF301" i="17"/>
  <c r="AM301" i="17"/>
  <c r="AN301" i="17"/>
  <c r="AU301" i="17" s="1"/>
  <c r="AA302" i="17"/>
  <c r="AF302" i="17"/>
  <c r="AM302" i="17"/>
  <c r="AN302" i="17"/>
  <c r="AU302" i="17" s="1"/>
  <c r="AA303" i="17"/>
  <c r="AF303" i="17"/>
  <c r="AM303" i="17"/>
  <c r="AN303" i="17"/>
  <c r="AU303" i="17" s="1"/>
  <c r="AA304" i="17"/>
  <c r="AF304" i="17"/>
  <c r="AM304" i="17"/>
  <c r="AN304" i="17"/>
  <c r="AU304" i="17" s="1"/>
  <c r="AA305" i="17"/>
  <c r="AF305" i="17"/>
  <c r="AM305" i="17"/>
  <c r="AN305" i="17"/>
  <c r="AU305" i="17" s="1"/>
  <c r="AA306" i="17"/>
  <c r="AF306" i="17"/>
  <c r="AM306" i="17"/>
  <c r="AN306" i="17"/>
  <c r="AU306" i="17" s="1"/>
  <c r="AA307" i="17"/>
  <c r="AF307" i="17"/>
  <c r="AM307" i="17"/>
  <c r="AN307" i="17"/>
  <c r="AU307" i="17" s="1"/>
  <c r="AA308" i="17"/>
  <c r="AF308" i="17"/>
  <c r="AM308" i="17"/>
  <c r="AN308" i="17"/>
  <c r="AU308" i="17" s="1"/>
  <c r="AA309" i="17"/>
  <c r="AF309" i="17"/>
  <c r="AM309" i="17"/>
  <c r="AN309" i="17"/>
  <c r="AU309" i="17" s="1"/>
  <c r="AA310" i="17"/>
  <c r="AF310" i="17"/>
  <c r="AM310" i="17"/>
  <c r="AN310" i="17"/>
  <c r="AU310" i="17" s="1"/>
  <c r="AA311" i="17"/>
  <c r="AF311" i="17"/>
  <c r="AM311" i="17"/>
  <c r="AN311" i="17"/>
  <c r="AU311" i="17" s="1"/>
  <c r="AA312" i="17"/>
  <c r="AF312" i="17"/>
  <c r="AM312" i="17"/>
  <c r="AN312" i="17"/>
  <c r="AU312" i="17" s="1"/>
  <c r="AA313" i="17"/>
  <c r="AF313" i="17"/>
  <c r="AM313" i="17"/>
  <c r="AN313" i="17"/>
  <c r="AU313" i="17" s="1"/>
  <c r="AA314" i="17"/>
  <c r="AF314" i="17"/>
  <c r="AM314" i="17"/>
  <c r="AN314" i="17"/>
  <c r="AU314" i="17" s="1"/>
  <c r="AA315" i="17"/>
  <c r="AF315" i="17"/>
  <c r="AM315" i="17"/>
  <c r="AN315" i="17"/>
  <c r="AU315" i="17" s="1"/>
  <c r="AA316" i="17"/>
  <c r="AF316" i="17"/>
  <c r="AM316" i="17"/>
  <c r="AN316" i="17"/>
  <c r="AU316" i="17" s="1"/>
  <c r="AA317" i="17"/>
  <c r="AF317" i="17"/>
  <c r="AM317" i="17"/>
  <c r="AN317" i="17"/>
  <c r="AU317" i="17" s="1"/>
  <c r="AA318" i="17"/>
  <c r="AF318" i="17"/>
  <c r="AM318" i="17"/>
  <c r="AN318" i="17"/>
  <c r="AU318" i="17" s="1"/>
  <c r="AA319" i="17"/>
  <c r="AF319" i="17"/>
  <c r="AM319" i="17"/>
  <c r="AN319" i="17"/>
  <c r="AU319" i="17" s="1"/>
  <c r="AA320" i="17"/>
  <c r="AF320" i="17"/>
  <c r="AM320" i="17"/>
  <c r="AN320" i="17"/>
  <c r="AU320" i="17" s="1"/>
  <c r="AA321" i="17"/>
  <c r="AF321" i="17"/>
  <c r="AM321" i="17"/>
  <c r="AN321" i="17"/>
  <c r="AV321" i="17" s="1"/>
  <c r="AA322" i="17"/>
  <c r="AF322" i="17"/>
  <c r="AM322" i="17"/>
  <c r="AN322" i="17"/>
  <c r="AV322" i="17" s="1"/>
  <c r="AA323" i="17"/>
  <c r="AF323" i="17"/>
  <c r="AM323" i="17"/>
  <c r="AN323" i="17"/>
  <c r="AV323" i="17" s="1"/>
  <c r="AA324" i="17"/>
  <c r="AF324" i="17"/>
  <c r="AM324" i="17"/>
  <c r="AN324" i="17"/>
  <c r="AV324" i="17" s="1"/>
  <c r="AU324" i="17"/>
  <c r="AA325" i="17"/>
  <c r="AF325" i="17"/>
  <c r="AM325" i="17"/>
  <c r="AN325" i="17"/>
  <c r="AV325" i="17" s="1"/>
  <c r="AA326" i="17"/>
  <c r="AF326" i="17"/>
  <c r="AM326" i="17"/>
  <c r="AN326" i="17"/>
  <c r="AV326" i="17" s="1"/>
  <c r="AA327" i="17"/>
  <c r="AF327" i="17"/>
  <c r="AM327" i="17"/>
  <c r="AN327" i="17"/>
  <c r="AV327" i="17" s="1"/>
  <c r="AA328" i="17"/>
  <c r="AF328" i="17"/>
  <c r="AM328" i="17"/>
  <c r="AN328" i="17"/>
  <c r="AV328" i="17" s="1"/>
  <c r="AA329" i="17"/>
  <c r="AF329" i="17"/>
  <c r="AM329" i="17"/>
  <c r="AN329" i="17"/>
  <c r="AV329" i="17" s="1"/>
  <c r="AU329" i="17"/>
  <c r="AA330" i="17"/>
  <c r="AF330" i="17"/>
  <c r="AM330" i="17"/>
  <c r="AN330" i="17"/>
  <c r="AV330" i="17" s="1"/>
  <c r="AA331" i="17"/>
  <c r="AF331" i="17"/>
  <c r="AM331" i="17"/>
  <c r="AN331" i="17"/>
  <c r="AV331" i="17" s="1"/>
  <c r="AA332" i="17"/>
  <c r="AF332" i="17"/>
  <c r="AM332" i="17"/>
  <c r="AN332" i="17"/>
  <c r="AV332" i="17" s="1"/>
  <c r="AA333" i="17"/>
  <c r="AF333" i="17"/>
  <c r="AM333" i="17"/>
  <c r="AN333" i="17"/>
  <c r="AV333" i="17" s="1"/>
  <c r="AA334" i="17"/>
  <c r="AF334" i="17"/>
  <c r="AM334" i="17"/>
  <c r="AN334" i="17"/>
  <c r="AV334" i="17" s="1"/>
  <c r="AA335" i="17"/>
  <c r="AF335" i="17"/>
  <c r="AM335" i="17"/>
  <c r="AN335" i="17"/>
  <c r="AV335" i="17" s="1"/>
  <c r="AA336" i="17"/>
  <c r="AF336" i="17"/>
  <c r="AM336" i="17"/>
  <c r="AN336" i="17"/>
  <c r="AV336" i="17" s="1"/>
  <c r="AA337" i="17"/>
  <c r="AF337" i="17"/>
  <c r="AM337" i="17"/>
  <c r="AN337" i="17"/>
  <c r="AA338" i="17"/>
  <c r="AF338" i="17"/>
  <c r="AM338" i="17"/>
  <c r="AN338" i="17"/>
  <c r="AV338" i="17" s="1"/>
  <c r="AU338" i="17"/>
  <c r="AA339" i="17"/>
  <c r="AF339" i="17"/>
  <c r="AM339" i="17"/>
  <c r="AN339" i="17"/>
  <c r="AV339" i="17" s="1"/>
  <c r="AA340" i="17"/>
  <c r="AF340" i="17"/>
  <c r="AM340" i="17"/>
  <c r="AN340" i="17"/>
  <c r="AV340" i="17" s="1"/>
  <c r="AA341" i="17"/>
  <c r="AF341" i="17"/>
  <c r="AM341" i="17"/>
  <c r="AN341" i="17"/>
  <c r="AA342" i="17"/>
  <c r="AF342" i="17"/>
  <c r="AM342" i="17"/>
  <c r="AN342" i="17"/>
  <c r="AV342" i="17" s="1"/>
  <c r="AA343" i="17"/>
  <c r="AF343" i="17"/>
  <c r="AM343" i="17"/>
  <c r="AN343" i="17"/>
  <c r="AV343" i="17" s="1"/>
  <c r="AA344" i="17"/>
  <c r="AF344" i="17"/>
  <c r="AM344" i="17"/>
  <c r="AN344" i="17"/>
  <c r="AV344" i="17" s="1"/>
  <c r="AA345" i="17"/>
  <c r="AF345" i="17"/>
  <c r="AM345" i="17"/>
  <c r="AN345" i="17"/>
  <c r="AV345" i="17" s="1"/>
  <c r="AU345" i="17"/>
  <c r="AA346" i="17"/>
  <c r="AF346" i="17"/>
  <c r="AM346" i="17"/>
  <c r="AN346" i="17"/>
  <c r="AV346" i="17" s="1"/>
  <c r="AA347" i="17"/>
  <c r="AF347" i="17"/>
  <c r="AM347" i="17"/>
  <c r="AN347" i="17"/>
  <c r="AA348" i="17"/>
  <c r="AF348" i="17"/>
  <c r="AM348" i="17"/>
  <c r="AN348" i="17"/>
  <c r="AV348" i="17" s="1"/>
  <c r="AA349" i="17"/>
  <c r="AF349" i="17"/>
  <c r="AM349" i="17"/>
  <c r="AN349" i="17"/>
  <c r="AA350" i="17"/>
  <c r="AF350" i="17"/>
  <c r="AM350" i="17"/>
  <c r="AN350" i="17"/>
  <c r="AV350" i="17" s="1"/>
  <c r="AA351" i="17"/>
  <c r="AF351" i="17"/>
  <c r="AM351" i="17"/>
  <c r="AN351" i="17"/>
  <c r="AV351" i="17" s="1"/>
  <c r="AA352" i="17"/>
  <c r="AF352" i="17"/>
  <c r="AM352" i="17"/>
  <c r="AN352" i="17"/>
  <c r="AV352" i="17" s="1"/>
  <c r="AA353" i="17"/>
  <c r="AF353" i="17"/>
  <c r="AM353" i="17"/>
  <c r="AN353" i="17"/>
  <c r="AA354" i="17"/>
  <c r="AF354" i="17"/>
  <c r="AM354" i="17"/>
  <c r="AN354" i="17"/>
  <c r="AV354" i="17" s="1"/>
  <c r="AA355" i="17"/>
  <c r="AF355" i="17"/>
  <c r="AM355" i="17"/>
  <c r="AN355" i="17"/>
  <c r="AV355" i="17" s="1"/>
  <c r="AA356" i="17"/>
  <c r="AF356" i="17"/>
  <c r="AM356" i="17"/>
  <c r="AN356" i="17"/>
  <c r="AV356" i="17" s="1"/>
  <c r="AA357" i="17"/>
  <c r="AF357" i="17"/>
  <c r="AM357" i="17"/>
  <c r="AN357" i="17"/>
  <c r="AV357" i="17" s="1"/>
  <c r="AA358" i="17"/>
  <c r="AF358" i="17"/>
  <c r="AM358" i="17"/>
  <c r="AN358" i="17"/>
  <c r="AV358" i="17" s="1"/>
  <c r="AA359" i="17"/>
  <c r="AF359" i="17"/>
  <c r="AM359" i="17"/>
  <c r="AN359" i="17"/>
  <c r="AA360" i="17"/>
  <c r="AF360" i="17"/>
  <c r="AM360" i="17"/>
  <c r="AN360" i="17"/>
  <c r="AV360" i="17" s="1"/>
  <c r="AA361" i="17"/>
  <c r="AF361" i="17"/>
  <c r="AM361" i="17"/>
  <c r="AN361" i="17"/>
  <c r="AV361" i="17" s="1"/>
  <c r="AA362" i="17"/>
  <c r="AF362" i="17"/>
  <c r="AM362" i="17"/>
  <c r="AN362" i="17"/>
  <c r="AA363" i="17"/>
  <c r="AF363" i="17"/>
  <c r="AM363" i="17"/>
  <c r="AN363" i="17"/>
  <c r="AV363" i="17" s="1"/>
  <c r="AA364" i="17"/>
  <c r="AF364" i="17"/>
  <c r="AM364" i="17"/>
  <c r="AN364" i="17"/>
  <c r="AV364" i="17" s="1"/>
  <c r="AA365" i="17"/>
  <c r="AF365" i="17"/>
  <c r="AM365" i="17"/>
  <c r="AN365" i="17"/>
  <c r="AA366" i="17"/>
  <c r="AF366" i="17"/>
  <c r="AM366" i="17"/>
  <c r="AN366" i="17"/>
  <c r="AV366" i="17" s="1"/>
  <c r="AA367" i="17"/>
  <c r="AF367" i="17"/>
  <c r="AM367" i="17"/>
  <c r="AN367" i="17"/>
  <c r="AA368" i="17"/>
  <c r="AF368" i="17"/>
  <c r="AM368" i="17"/>
  <c r="AN368" i="17"/>
  <c r="AA369" i="17"/>
  <c r="AF369" i="17"/>
  <c r="AM369" i="17"/>
  <c r="AN369" i="17"/>
  <c r="AV369" i="17" s="1"/>
  <c r="AA370" i="17"/>
  <c r="AF370" i="17"/>
  <c r="AM370" i="17"/>
  <c r="AN370" i="17"/>
  <c r="AV370" i="17" s="1"/>
  <c r="AA371" i="17"/>
  <c r="AF371" i="17"/>
  <c r="AM371" i="17"/>
  <c r="AN371" i="17"/>
  <c r="AA372" i="17"/>
  <c r="AF372" i="17"/>
  <c r="AM372" i="17"/>
  <c r="AN372" i="17"/>
  <c r="AA373" i="17"/>
  <c r="AF373" i="17"/>
  <c r="AM373" i="17"/>
  <c r="AN373" i="17"/>
  <c r="AV373" i="17" s="1"/>
  <c r="AA374" i="17"/>
  <c r="AF374" i="17"/>
  <c r="AM374" i="17"/>
  <c r="AN374" i="17"/>
  <c r="AA375" i="17"/>
  <c r="AF375" i="17"/>
  <c r="AM375" i="17"/>
  <c r="AN375" i="17"/>
  <c r="AV375" i="17" s="1"/>
  <c r="AA376" i="17"/>
  <c r="AF376" i="17"/>
  <c r="AM376" i="17"/>
  <c r="AN376" i="17"/>
  <c r="AV376" i="17" s="1"/>
  <c r="AA377" i="17"/>
  <c r="AF377" i="17"/>
  <c r="AM377" i="17"/>
  <c r="AN377" i="17"/>
  <c r="AA378" i="17"/>
  <c r="AF378" i="17"/>
  <c r="AM378" i="17"/>
  <c r="AN378" i="17"/>
  <c r="AA379" i="17"/>
  <c r="AF379" i="17"/>
  <c r="AM379" i="17"/>
  <c r="AN379" i="17"/>
  <c r="AV379" i="17" s="1"/>
  <c r="AA380" i="17"/>
  <c r="AF380" i="17"/>
  <c r="AM380" i="17"/>
  <c r="AN380" i="17"/>
  <c r="AA381" i="17"/>
  <c r="AF381" i="17"/>
  <c r="AM381" i="17"/>
  <c r="AN381" i="17"/>
  <c r="AV381" i="17" s="1"/>
  <c r="AA382" i="17"/>
  <c r="AF382" i="17"/>
  <c r="AM382" i="17"/>
  <c r="AN382" i="17"/>
  <c r="AV382" i="17" s="1"/>
  <c r="AA383" i="17"/>
  <c r="AF383" i="17"/>
  <c r="AM383" i="17"/>
  <c r="AN383" i="17"/>
  <c r="AA384" i="17"/>
  <c r="AF384" i="17"/>
  <c r="AM384" i="17"/>
  <c r="AN384" i="17"/>
  <c r="AV384" i="17" s="1"/>
  <c r="AA385" i="17"/>
  <c r="AF385" i="17"/>
  <c r="AM385" i="17"/>
  <c r="AN385" i="17"/>
  <c r="AA386" i="17"/>
  <c r="AF386" i="17"/>
  <c r="AM386" i="17"/>
  <c r="AN386" i="17"/>
  <c r="AV386" i="17" s="1"/>
  <c r="AA387" i="17"/>
  <c r="AF387" i="17"/>
  <c r="AM387" i="17"/>
  <c r="AN387" i="17"/>
  <c r="AA388" i="17"/>
  <c r="AF388" i="17"/>
  <c r="AM388" i="17"/>
  <c r="AN388" i="17"/>
  <c r="AV388" i="17" s="1"/>
  <c r="AA389" i="17"/>
  <c r="AF389" i="17"/>
  <c r="AM389" i="17"/>
  <c r="AN389" i="17"/>
  <c r="AA390" i="17"/>
  <c r="AF390" i="17"/>
  <c r="AM390" i="17"/>
  <c r="AN390" i="17"/>
  <c r="AV390" i="17" s="1"/>
  <c r="AA391" i="17"/>
  <c r="AF391" i="17"/>
  <c r="AM391" i="17"/>
  <c r="AN391" i="17"/>
  <c r="AV391" i="17" s="1"/>
  <c r="AA392" i="17"/>
  <c r="AF392" i="17"/>
  <c r="AM392" i="17"/>
  <c r="AN392" i="17"/>
  <c r="AV392" i="17" s="1"/>
  <c r="AA393" i="17"/>
  <c r="AF393" i="17"/>
  <c r="AM393" i="17"/>
  <c r="AN393" i="17"/>
  <c r="AA394" i="17"/>
  <c r="AF394" i="17"/>
  <c r="AM394" i="17"/>
  <c r="AN394" i="17"/>
  <c r="AV394" i="17" s="1"/>
  <c r="AA395" i="17"/>
  <c r="AF395" i="17"/>
  <c r="AM395" i="17"/>
  <c r="AN395" i="17"/>
  <c r="AA396" i="17"/>
  <c r="AF396" i="17"/>
  <c r="AM396" i="17"/>
  <c r="AN396" i="17"/>
  <c r="AV396" i="17" s="1"/>
  <c r="AA397" i="17"/>
  <c r="AF397" i="17"/>
  <c r="AM397" i="17"/>
  <c r="AN397" i="17"/>
  <c r="AA398" i="17"/>
  <c r="AF398" i="17"/>
  <c r="AM398" i="17"/>
  <c r="AN398" i="17"/>
  <c r="AV398" i="17" s="1"/>
  <c r="AA399" i="17"/>
  <c r="AF399" i="17"/>
  <c r="AM399" i="17"/>
  <c r="AN399" i="17"/>
  <c r="AV399" i="17" s="1"/>
  <c r="AA400" i="17"/>
  <c r="AF400" i="17"/>
  <c r="AM400" i="17"/>
  <c r="AN400" i="17"/>
  <c r="AV400" i="17" s="1"/>
  <c r="AA401" i="17"/>
  <c r="AF401" i="17"/>
  <c r="AM401" i="17"/>
  <c r="AN401" i="17"/>
  <c r="AA402" i="17"/>
  <c r="AF402" i="17"/>
  <c r="AM402" i="17"/>
  <c r="AN402" i="17"/>
  <c r="AV402" i="17" s="1"/>
  <c r="AA403" i="17"/>
  <c r="AF403" i="17"/>
  <c r="AM403" i="17"/>
  <c r="AN403" i="17"/>
  <c r="AA404" i="17"/>
  <c r="AF404" i="17"/>
  <c r="AM404" i="17"/>
  <c r="AN404" i="17"/>
  <c r="AV404" i="17" s="1"/>
  <c r="AA405" i="17"/>
  <c r="AF405" i="17"/>
  <c r="AM405" i="17"/>
  <c r="AN405" i="17"/>
  <c r="AV405" i="17" s="1"/>
  <c r="AA406" i="17"/>
  <c r="AF406" i="17"/>
  <c r="AM406" i="17"/>
  <c r="AN406" i="17"/>
  <c r="AV406" i="17" s="1"/>
  <c r="AA407" i="17"/>
  <c r="AF407" i="17"/>
  <c r="AM407" i="17"/>
  <c r="AN407" i="17"/>
  <c r="AA408" i="17"/>
  <c r="AF408" i="17"/>
  <c r="AM408" i="17"/>
  <c r="AN408" i="17"/>
  <c r="AV408" i="17" s="1"/>
  <c r="AA409" i="17"/>
  <c r="AF409" i="17"/>
  <c r="AM409" i="17"/>
  <c r="AN409" i="17"/>
  <c r="AV409" i="17" s="1"/>
  <c r="AA410" i="17"/>
  <c r="AF410" i="17"/>
  <c r="AM410" i="17"/>
  <c r="AN410" i="17"/>
  <c r="AV410" i="17" s="1"/>
  <c r="AA411" i="17"/>
  <c r="AF411" i="17"/>
  <c r="AM411" i="17"/>
  <c r="AN411" i="17"/>
  <c r="AV411" i="17" s="1"/>
  <c r="AA412" i="17"/>
  <c r="AF412" i="17"/>
  <c r="AM412" i="17"/>
  <c r="AN412" i="17"/>
  <c r="AV412" i="17" s="1"/>
  <c r="AA413" i="17"/>
  <c r="AF413" i="17"/>
  <c r="AM413" i="17"/>
  <c r="AN413" i="17"/>
  <c r="AA414" i="17"/>
  <c r="AF414" i="17"/>
  <c r="AM414" i="17"/>
  <c r="AN414" i="17"/>
  <c r="AV414" i="17" s="1"/>
  <c r="AA415" i="17"/>
  <c r="AF415" i="17"/>
  <c r="AM415" i="17"/>
  <c r="AN415" i="17"/>
  <c r="AV415" i="17" s="1"/>
  <c r="AA416" i="17"/>
  <c r="AF416" i="17"/>
  <c r="AM416" i="17"/>
  <c r="AN416" i="17"/>
  <c r="AV416" i="17" s="1"/>
  <c r="AA417" i="17"/>
  <c r="AF417" i="17"/>
  <c r="AM417" i="17"/>
  <c r="AN417" i="17"/>
  <c r="AA418" i="17"/>
  <c r="AF418" i="17"/>
  <c r="AM418" i="17"/>
  <c r="AN418" i="17"/>
  <c r="AV418" i="17" s="1"/>
  <c r="AA419" i="17"/>
  <c r="AF419" i="17"/>
  <c r="AM419" i="17"/>
  <c r="AN419" i="17"/>
  <c r="AA420" i="17"/>
  <c r="AF420" i="17"/>
  <c r="AM420" i="17"/>
  <c r="AN420" i="17"/>
  <c r="AV420" i="17" s="1"/>
  <c r="AA421" i="17"/>
  <c r="AF421" i="17"/>
  <c r="AM421" i="17"/>
  <c r="AN421" i="17"/>
  <c r="AV421" i="17" s="1"/>
  <c r="AA422" i="17"/>
  <c r="AF422" i="17"/>
  <c r="AM422" i="17"/>
  <c r="AN422" i="17"/>
  <c r="AV422" i="17" s="1"/>
  <c r="AA423" i="17"/>
  <c r="AF423" i="17"/>
  <c r="AM423" i="17"/>
  <c r="AN423" i="17"/>
  <c r="AV423" i="17" s="1"/>
  <c r="AA424" i="17"/>
  <c r="AF424" i="17"/>
  <c r="AM424" i="17"/>
  <c r="AN424" i="17"/>
  <c r="AV424" i="17" s="1"/>
  <c r="AA425" i="17"/>
  <c r="AF425" i="17"/>
  <c r="AM425" i="17"/>
  <c r="AN425" i="17"/>
  <c r="AA426" i="17"/>
  <c r="AF426" i="17"/>
  <c r="AM426" i="17"/>
  <c r="AN426" i="17"/>
  <c r="AV426" i="17" s="1"/>
  <c r="AA427" i="17"/>
  <c r="AF427" i="17"/>
  <c r="AM427" i="17"/>
  <c r="AN427" i="17"/>
  <c r="AV427" i="17" s="1"/>
  <c r="AA428" i="17"/>
  <c r="AF428" i="17"/>
  <c r="AM428" i="17"/>
  <c r="AN428" i="17"/>
  <c r="AA429" i="17"/>
  <c r="AF429" i="17"/>
  <c r="AM429" i="17"/>
  <c r="AN429" i="17"/>
  <c r="AV429" i="17" s="1"/>
  <c r="AA430" i="17"/>
  <c r="AF430" i="17"/>
  <c r="AM430" i="17"/>
  <c r="AN430" i="17"/>
  <c r="AV430" i="17" s="1"/>
  <c r="AA431" i="17"/>
  <c r="AF431" i="17"/>
  <c r="AM431" i="17"/>
  <c r="AN431" i="17"/>
  <c r="AA432" i="17"/>
  <c r="AF432" i="17"/>
  <c r="AM432" i="17"/>
  <c r="AN432" i="17"/>
  <c r="AA433" i="17"/>
  <c r="AF433" i="17"/>
  <c r="AM433" i="17"/>
  <c r="AN433" i="17"/>
  <c r="AV433" i="17" s="1"/>
  <c r="AU433" i="17"/>
  <c r="AA434" i="17"/>
  <c r="AF434" i="17"/>
  <c r="AM434" i="17"/>
  <c r="AN434" i="17"/>
  <c r="AV434" i="17" s="1"/>
  <c r="AA435" i="17"/>
  <c r="AF435" i="17"/>
  <c r="AM435" i="17"/>
  <c r="AN435" i="17"/>
  <c r="AV435" i="17" s="1"/>
  <c r="AA436" i="17"/>
  <c r="AF436" i="17"/>
  <c r="AM436" i="17"/>
  <c r="AN436" i="17"/>
  <c r="AV436" i="17" s="1"/>
  <c r="AA437" i="17"/>
  <c r="AF437" i="17"/>
  <c r="AM437" i="17"/>
  <c r="AN437" i="17"/>
  <c r="AA438" i="17"/>
  <c r="AF438" i="17"/>
  <c r="AM438" i="17"/>
  <c r="AN438" i="17"/>
  <c r="AV438" i="17" s="1"/>
  <c r="AA439" i="17"/>
  <c r="AF439" i="17"/>
  <c r="AM439" i="17"/>
  <c r="AN439" i="17"/>
  <c r="AV439" i="17" s="1"/>
  <c r="AA440" i="17"/>
  <c r="AF440" i="17"/>
  <c r="AM440" i="17"/>
  <c r="AN440" i="17"/>
  <c r="AA441" i="17"/>
  <c r="AF441" i="17"/>
  <c r="AM441" i="17"/>
  <c r="AN441" i="17"/>
  <c r="AV441" i="17" s="1"/>
  <c r="AA442" i="17"/>
  <c r="AF442" i="17"/>
  <c r="AM442" i="17"/>
  <c r="AN442" i="17"/>
  <c r="AV442" i="17" s="1"/>
  <c r="AA443" i="17"/>
  <c r="AF443" i="17"/>
  <c r="AM443" i="17"/>
  <c r="AN443" i="17"/>
  <c r="AA444" i="17"/>
  <c r="AF444" i="17"/>
  <c r="AM444" i="17"/>
  <c r="AN444" i="17"/>
  <c r="AV444" i="17" s="1"/>
  <c r="AA445" i="17"/>
  <c r="AF445" i="17"/>
  <c r="AM445" i="17"/>
  <c r="AN445" i="17"/>
  <c r="AV445" i="17" s="1"/>
  <c r="AU445" i="17"/>
  <c r="AA446" i="17"/>
  <c r="AF446" i="17"/>
  <c r="AM446" i="17"/>
  <c r="AN446" i="17"/>
  <c r="AV446" i="17" s="1"/>
  <c r="AA447" i="17"/>
  <c r="AF447" i="17"/>
  <c r="AM447" i="17"/>
  <c r="AN447" i="17"/>
  <c r="AV447" i="17" s="1"/>
  <c r="AA448" i="17"/>
  <c r="AF448" i="17"/>
  <c r="AM448" i="17"/>
  <c r="AN448" i="17"/>
  <c r="AV448" i="17" s="1"/>
  <c r="AA449" i="17"/>
  <c r="AF449" i="17"/>
  <c r="AM449" i="17"/>
  <c r="AN449" i="17"/>
  <c r="AA450" i="17"/>
  <c r="AF450" i="17"/>
  <c r="AM450" i="17"/>
  <c r="AN450" i="17"/>
  <c r="AV450" i="17" s="1"/>
  <c r="AA451" i="17"/>
  <c r="AF451" i="17"/>
  <c r="AM451" i="17"/>
  <c r="AN451" i="17"/>
  <c r="AV451" i="17" s="1"/>
  <c r="AA452" i="17"/>
  <c r="AF452" i="17"/>
  <c r="AM452" i="17"/>
  <c r="AN452" i="17"/>
  <c r="AV452" i="17" s="1"/>
  <c r="AA453" i="17"/>
  <c r="AF453" i="17"/>
  <c r="AM453" i="17"/>
  <c r="AN453" i="17"/>
  <c r="AA454" i="17"/>
  <c r="AF454" i="17"/>
  <c r="AM454" i="17"/>
  <c r="AN454" i="17"/>
  <c r="AV454" i="17" s="1"/>
  <c r="AA455" i="17"/>
  <c r="AF455" i="17"/>
  <c r="AM455" i="17"/>
  <c r="AN455" i="17"/>
  <c r="AA456" i="17"/>
  <c r="AF456" i="17"/>
  <c r="AM456" i="17"/>
  <c r="AN456" i="17"/>
  <c r="AV456" i="17" s="1"/>
  <c r="AA457" i="17"/>
  <c r="AF457" i="17"/>
  <c r="AM457" i="17"/>
  <c r="AN457" i="17"/>
  <c r="AV457" i="17" s="1"/>
  <c r="AA458" i="17"/>
  <c r="AF458" i="17"/>
  <c r="AM458" i="17"/>
  <c r="AN458" i="17"/>
  <c r="AV458" i="17" s="1"/>
  <c r="AA459" i="17"/>
  <c r="AF459" i="17"/>
  <c r="AM459" i="17"/>
  <c r="AN459" i="17"/>
  <c r="AV459" i="17" s="1"/>
  <c r="AA460" i="17"/>
  <c r="AF460" i="17"/>
  <c r="AM460" i="17"/>
  <c r="AN460" i="17"/>
  <c r="AV460" i="17" s="1"/>
  <c r="AA461" i="17"/>
  <c r="AF461" i="17"/>
  <c r="AM461" i="17"/>
  <c r="AN461" i="17"/>
  <c r="AA462" i="17"/>
  <c r="AF462" i="17"/>
  <c r="AM462" i="17"/>
  <c r="AN462" i="17"/>
  <c r="AV462" i="17" s="1"/>
  <c r="AA463" i="17"/>
  <c r="AF463" i="17"/>
  <c r="AM463" i="17"/>
  <c r="AN463" i="17"/>
  <c r="AV463" i="17" s="1"/>
  <c r="AA464" i="17"/>
  <c r="AF464" i="17"/>
  <c r="AM464" i="17"/>
  <c r="AN464" i="17"/>
  <c r="AA465" i="17"/>
  <c r="AF465" i="17"/>
  <c r="AM465" i="17"/>
  <c r="AN465" i="17"/>
  <c r="AV465" i="17" s="1"/>
  <c r="AA466" i="17"/>
  <c r="AF466" i="17"/>
  <c r="AM466" i="17"/>
  <c r="AN466" i="17"/>
  <c r="AV466" i="17" s="1"/>
  <c r="AA467" i="17"/>
  <c r="AF467" i="17"/>
  <c r="AM467" i="17"/>
  <c r="AN467" i="17"/>
  <c r="AA468" i="17"/>
  <c r="AF468" i="17"/>
  <c r="AM468" i="17"/>
  <c r="AN468" i="17"/>
  <c r="AA469" i="17"/>
  <c r="AF469" i="17"/>
  <c r="AM469" i="17"/>
  <c r="AN469" i="17"/>
  <c r="AV469" i="17" s="1"/>
  <c r="AU469" i="17"/>
  <c r="AA470" i="17"/>
  <c r="AF470" i="17"/>
  <c r="AM470" i="17"/>
  <c r="AN470" i="17"/>
  <c r="AV470" i="17" s="1"/>
  <c r="AA471" i="17"/>
  <c r="AF471" i="17"/>
  <c r="AM471" i="17"/>
  <c r="AN471" i="17"/>
  <c r="AV471" i="17" s="1"/>
  <c r="AA472" i="17"/>
  <c r="AF472" i="17"/>
  <c r="AM472" i="17"/>
  <c r="AN472" i="17"/>
  <c r="AV472" i="17" s="1"/>
  <c r="AA473" i="17"/>
  <c r="AF473" i="17"/>
  <c r="AM473" i="17"/>
  <c r="AN473" i="17"/>
  <c r="AA474" i="17"/>
  <c r="AF474" i="17"/>
  <c r="AM474" i="17"/>
  <c r="AN474" i="17"/>
  <c r="AV474" i="17" s="1"/>
  <c r="AA475" i="17"/>
  <c r="AF475" i="17"/>
  <c r="AM475" i="17"/>
  <c r="AN475" i="17"/>
  <c r="AV475" i="17" s="1"/>
  <c r="AA476" i="17"/>
  <c r="AF476" i="17"/>
  <c r="AM476" i="17"/>
  <c r="AN476" i="17"/>
  <c r="AV476" i="17" s="1"/>
  <c r="AA477" i="17"/>
  <c r="AF477" i="17"/>
  <c r="AM477" i="17"/>
  <c r="AN477" i="17"/>
  <c r="AV477" i="17" s="1"/>
  <c r="AA478" i="17"/>
  <c r="AF478" i="17"/>
  <c r="AM478" i="17"/>
  <c r="AN478" i="17"/>
  <c r="AV478" i="17" s="1"/>
  <c r="AA479" i="17"/>
  <c r="AF479" i="17"/>
  <c r="AM479" i="17"/>
  <c r="AN479" i="17"/>
  <c r="AV479" i="17" s="1"/>
  <c r="AA480" i="17"/>
  <c r="AF480" i="17"/>
  <c r="AM480" i="17"/>
  <c r="AN480" i="17"/>
  <c r="AV480" i="17" s="1"/>
  <c r="AA481" i="17"/>
  <c r="AF481" i="17"/>
  <c r="AM481" i="17"/>
  <c r="AN481" i="17"/>
  <c r="AV481" i="17" s="1"/>
  <c r="AA482" i="17"/>
  <c r="AF482" i="17"/>
  <c r="AM482" i="17"/>
  <c r="AN482" i="17"/>
  <c r="AV482" i="17" s="1"/>
  <c r="AA483" i="17"/>
  <c r="AF483" i="17"/>
  <c r="AM483" i="17"/>
  <c r="AN483" i="17"/>
  <c r="AV483" i="17" s="1"/>
  <c r="AA484" i="17"/>
  <c r="AF484" i="17"/>
  <c r="AM484" i="17"/>
  <c r="AN484" i="17"/>
  <c r="AA485" i="17"/>
  <c r="AF485" i="17"/>
  <c r="AM485" i="17"/>
  <c r="AN485" i="17"/>
  <c r="AV485" i="17" s="1"/>
  <c r="AA486" i="17"/>
  <c r="AF486" i="17"/>
  <c r="AM486" i="17"/>
  <c r="AN486" i="17"/>
  <c r="AV486" i="17" s="1"/>
  <c r="AA487" i="17"/>
  <c r="AF487" i="17"/>
  <c r="AM487" i="17"/>
  <c r="AN487" i="17"/>
  <c r="AV487" i="17" s="1"/>
  <c r="AA488" i="17"/>
  <c r="AF488" i="17"/>
  <c r="AM488" i="17"/>
  <c r="AN488" i="17"/>
  <c r="AV488" i="17" s="1"/>
  <c r="AA489" i="17"/>
  <c r="AF489" i="17"/>
  <c r="AM489" i="17"/>
  <c r="AN489" i="17"/>
  <c r="AV489" i="17" s="1"/>
  <c r="AA490" i="17"/>
  <c r="AF490" i="17"/>
  <c r="AM490" i="17"/>
  <c r="AN490" i="17"/>
  <c r="AV490" i="17" s="1"/>
  <c r="AU490" i="17"/>
  <c r="AA491" i="17"/>
  <c r="AF491" i="17"/>
  <c r="AM491" i="17"/>
  <c r="AN491" i="17"/>
  <c r="AV491" i="17" s="1"/>
  <c r="AA492" i="17"/>
  <c r="AF492" i="17"/>
  <c r="AM492" i="17"/>
  <c r="AN492" i="17"/>
  <c r="AV492" i="17" s="1"/>
  <c r="AA493" i="17"/>
  <c r="AF493" i="17"/>
  <c r="AM493" i="17"/>
  <c r="AN493" i="17"/>
  <c r="AV493" i="17" s="1"/>
  <c r="AA494" i="17"/>
  <c r="AF494" i="17"/>
  <c r="AM494" i="17"/>
  <c r="AN494" i="17"/>
  <c r="AV494" i="17" s="1"/>
  <c r="AA495" i="17"/>
  <c r="AF495" i="17"/>
  <c r="AM495" i="17"/>
  <c r="AN495" i="17"/>
  <c r="AV495" i="17" s="1"/>
  <c r="AA496" i="17"/>
  <c r="AF496" i="17"/>
  <c r="AM496" i="17"/>
  <c r="AN496" i="17"/>
  <c r="AV496" i="17" s="1"/>
  <c r="AA497" i="17"/>
  <c r="AF497" i="17"/>
  <c r="AM497" i="17"/>
  <c r="AN497" i="17"/>
  <c r="AA498" i="17"/>
  <c r="AF498" i="17"/>
  <c r="AM498" i="17"/>
  <c r="AN498" i="17"/>
  <c r="AV498" i="17" s="1"/>
  <c r="AA499" i="17"/>
  <c r="AF499" i="17"/>
  <c r="AM499" i="17"/>
  <c r="AN499" i="17"/>
  <c r="AV499" i="17" s="1"/>
  <c r="AA500" i="17"/>
  <c r="AF500" i="17"/>
  <c r="AM500" i="17"/>
  <c r="AN500" i="17"/>
  <c r="AV500" i="17" s="1"/>
  <c r="AA501" i="17"/>
  <c r="AF501" i="17"/>
  <c r="AM501" i="17"/>
  <c r="AN501" i="17"/>
  <c r="AA502" i="17"/>
  <c r="AF502" i="17"/>
  <c r="AM502" i="17"/>
  <c r="AN502" i="17"/>
  <c r="AV502" i="17" s="1"/>
  <c r="AA503" i="17"/>
  <c r="AF503" i="17"/>
  <c r="AM503" i="17"/>
  <c r="AN503" i="17"/>
  <c r="AV503" i="17" s="1"/>
  <c r="AA504" i="17"/>
  <c r="AF504" i="17"/>
  <c r="AM504" i="17"/>
  <c r="AN504" i="17"/>
  <c r="AV504" i="17" s="1"/>
  <c r="AA505" i="17"/>
  <c r="AF505" i="17"/>
  <c r="AM505" i="17"/>
  <c r="AN505" i="17"/>
  <c r="AV505" i="17" s="1"/>
  <c r="AA506" i="17"/>
  <c r="AF506" i="17"/>
  <c r="AM506" i="17"/>
  <c r="AN506" i="17"/>
  <c r="AV506" i="17" s="1"/>
  <c r="AA507" i="17"/>
  <c r="AF507" i="17"/>
  <c r="AM507" i="17"/>
  <c r="AN507" i="17"/>
  <c r="AV507" i="17" s="1"/>
  <c r="AA508" i="17"/>
  <c r="AF508" i="17"/>
  <c r="AM508" i="17"/>
  <c r="AN508" i="17"/>
  <c r="AV508" i="17" s="1"/>
  <c r="AA509" i="17"/>
  <c r="AF509" i="17"/>
  <c r="AM509" i="17"/>
  <c r="AN509" i="17"/>
  <c r="AV509" i="17" s="1"/>
  <c r="AA510" i="17"/>
  <c r="AF510" i="17"/>
  <c r="AM510" i="17"/>
  <c r="AN510" i="17"/>
  <c r="AV510" i="17" s="1"/>
  <c r="AA511" i="17"/>
  <c r="AF511" i="17"/>
  <c r="AM511" i="17"/>
  <c r="AN511" i="17"/>
  <c r="AV511" i="17" s="1"/>
  <c r="AA512" i="17"/>
  <c r="AF512" i="17"/>
  <c r="AM512" i="17"/>
  <c r="AN512" i="17"/>
  <c r="AV512" i="17" s="1"/>
  <c r="AA513" i="17"/>
  <c r="AF513" i="17"/>
  <c r="AM513" i="17"/>
  <c r="AN513" i="17"/>
  <c r="AV513" i="17" s="1"/>
  <c r="AA514" i="17"/>
  <c r="AF514" i="17"/>
  <c r="AM514" i="17"/>
  <c r="AN514" i="17"/>
  <c r="AV514" i="17" s="1"/>
  <c r="AA515" i="17"/>
  <c r="AF515" i="17"/>
  <c r="AM515" i="17"/>
  <c r="AN515" i="17"/>
  <c r="AA516" i="17"/>
  <c r="AF516" i="17"/>
  <c r="AM516" i="17"/>
  <c r="AN516" i="17"/>
  <c r="AV516" i="17" s="1"/>
  <c r="AA517" i="17"/>
  <c r="AF517" i="17"/>
  <c r="AM517" i="17"/>
  <c r="AN517" i="17"/>
  <c r="AV517" i="17" s="1"/>
  <c r="AA518" i="17"/>
  <c r="AF518" i="17"/>
  <c r="AM518" i="17"/>
  <c r="AN518" i="17"/>
  <c r="AV518" i="17" s="1"/>
  <c r="AA519" i="17"/>
  <c r="AF519" i="17"/>
  <c r="AM519" i="17"/>
  <c r="AN519" i="17"/>
  <c r="AA520" i="17"/>
  <c r="AF520" i="17"/>
  <c r="AM520" i="17"/>
  <c r="AN520" i="17"/>
  <c r="AV520" i="17" s="1"/>
  <c r="AA521" i="17"/>
  <c r="AF521" i="17"/>
  <c r="AM521" i="17"/>
  <c r="AN521" i="17"/>
  <c r="AV521" i="17" s="1"/>
  <c r="AA522" i="17"/>
  <c r="AF522" i="17"/>
  <c r="AM522" i="17"/>
  <c r="AN522" i="17"/>
  <c r="AV522" i="17" s="1"/>
  <c r="AA523" i="17"/>
  <c r="AF523" i="17"/>
  <c r="AM523" i="17"/>
  <c r="AN523" i="17"/>
  <c r="AV523" i="17" s="1"/>
  <c r="AA524" i="17"/>
  <c r="AF524" i="17"/>
  <c r="AM524" i="17"/>
  <c r="AN524" i="17"/>
  <c r="AV524" i="17" s="1"/>
  <c r="AA525" i="17"/>
  <c r="AF525" i="17"/>
  <c r="AM525" i="17"/>
  <c r="AN525" i="17"/>
  <c r="AV525" i="17" s="1"/>
  <c r="AA526" i="17"/>
  <c r="AF526" i="17"/>
  <c r="AM526" i="17"/>
  <c r="AN526" i="17"/>
  <c r="AV526" i="17" s="1"/>
  <c r="AA527" i="17"/>
  <c r="AF527" i="17"/>
  <c r="AM527" i="17"/>
  <c r="AN527" i="17"/>
  <c r="AV527" i="17" s="1"/>
  <c r="AA528" i="17"/>
  <c r="AF528" i="17"/>
  <c r="AM528" i="17"/>
  <c r="AN528" i="17"/>
  <c r="AV528" i="17" s="1"/>
  <c r="AA529" i="17"/>
  <c r="AF529" i="17"/>
  <c r="AM529" i="17"/>
  <c r="AN529" i="17"/>
  <c r="AV529" i="17" s="1"/>
  <c r="AU529" i="17"/>
  <c r="AA530" i="17"/>
  <c r="AF530" i="17"/>
  <c r="AM530" i="17"/>
  <c r="AN530" i="17"/>
  <c r="AV530" i="17" s="1"/>
  <c r="AA531" i="17"/>
  <c r="AF531" i="17"/>
  <c r="AM531" i="17"/>
  <c r="AN531" i="17"/>
  <c r="AV531" i="17" s="1"/>
  <c r="AA532" i="17"/>
  <c r="AF532" i="17"/>
  <c r="AM532" i="17"/>
  <c r="AN532" i="17"/>
  <c r="AV532" i="17" s="1"/>
  <c r="AA533" i="17"/>
  <c r="AF533" i="17"/>
  <c r="AM533" i="17"/>
  <c r="AN533" i="17"/>
  <c r="AA534" i="17"/>
  <c r="AF534" i="17"/>
  <c r="AM534" i="17"/>
  <c r="AN534" i="17"/>
  <c r="AV534" i="17" s="1"/>
  <c r="AA535" i="17"/>
  <c r="AF535" i="17"/>
  <c r="AM535" i="17"/>
  <c r="AN535" i="17"/>
  <c r="AV535" i="17" s="1"/>
  <c r="AA536" i="17"/>
  <c r="AF536" i="17"/>
  <c r="AM536" i="17"/>
  <c r="AN536" i="17"/>
  <c r="AV536" i="17" s="1"/>
  <c r="AA537" i="17"/>
  <c r="AF537" i="17"/>
  <c r="AM537" i="17"/>
  <c r="AN537" i="17"/>
  <c r="AA538" i="17"/>
  <c r="AF538" i="17"/>
  <c r="AM538" i="17"/>
  <c r="AN538" i="17"/>
  <c r="AV538" i="17" s="1"/>
  <c r="AA539" i="17"/>
  <c r="AF539" i="17"/>
  <c r="AM539" i="17"/>
  <c r="AN539" i="17"/>
  <c r="AV539" i="17" s="1"/>
  <c r="AA540" i="17"/>
  <c r="AF540" i="17"/>
  <c r="AM540" i="17"/>
  <c r="AN540" i="17"/>
  <c r="AV540" i="17" s="1"/>
  <c r="AA541" i="17"/>
  <c r="AF541" i="17"/>
  <c r="AM541" i="17"/>
  <c r="AN541" i="17"/>
  <c r="AV541" i="17" s="1"/>
  <c r="AA542" i="17"/>
  <c r="AF542" i="17"/>
  <c r="AM542" i="17"/>
  <c r="AN542" i="17"/>
  <c r="AV542" i="17" s="1"/>
  <c r="AA543" i="17"/>
  <c r="AF543" i="17"/>
  <c r="AM543" i="17"/>
  <c r="AN543" i="17"/>
  <c r="AV543" i="17" s="1"/>
  <c r="AA544" i="17"/>
  <c r="AF544" i="17"/>
  <c r="AM544" i="17"/>
  <c r="AN544" i="17"/>
  <c r="AV544" i="17" s="1"/>
  <c r="AA545" i="17"/>
  <c r="AF545" i="17"/>
  <c r="AM545" i="17"/>
  <c r="AN545" i="17"/>
  <c r="AV545" i="17" s="1"/>
  <c r="AA546" i="17"/>
  <c r="AF546" i="17"/>
  <c r="AM546" i="17"/>
  <c r="AN546" i="17"/>
  <c r="AV546" i="17" s="1"/>
  <c r="AA547" i="17"/>
  <c r="AF547" i="17"/>
  <c r="AM547" i="17"/>
  <c r="AN547" i="17"/>
  <c r="AV547" i="17" s="1"/>
  <c r="AA548" i="17"/>
  <c r="AF548" i="17"/>
  <c r="AM548" i="17"/>
  <c r="AN548" i="17"/>
  <c r="AV548" i="17" s="1"/>
  <c r="AA549" i="17"/>
  <c r="AF549" i="17"/>
  <c r="AM549" i="17"/>
  <c r="AN549" i="17"/>
  <c r="AV549" i="17" s="1"/>
  <c r="AA550" i="17"/>
  <c r="AF550" i="17"/>
  <c r="AM550" i="17"/>
  <c r="AN550" i="17"/>
  <c r="AV550" i="17" s="1"/>
  <c r="AA551" i="17"/>
  <c r="AF551" i="17"/>
  <c r="AM551" i="17"/>
  <c r="AN551" i="17"/>
  <c r="AA552" i="17"/>
  <c r="AF552" i="17"/>
  <c r="AM552" i="17"/>
  <c r="AN552" i="17"/>
  <c r="AV552" i="17" s="1"/>
  <c r="AA553" i="17"/>
  <c r="AF553" i="17"/>
  <c r="AM553" i="17"/>
  <c r="AN553" i="17"/>
  <c r="AV553" i="17" s="1"/>
  <c r="AA554" i="17"/>
  <c r="AF554" i="17"/>
  <c r="AM554" i="17"/>
  <c r="AN554" i="17"/>
  <c r="AV554" i="17" s="1"/>
  <c r="AA555" i="17"/>
  <c r="AF555" i="17"/>
  <c r="AM555" i="17"/>
  <c r="AN555" i="17"/>
  <c r="AA556" i="17"/>
  <c r="AF556" i="17"/>
  <c r="AM556" i="17"/>
  <c r="AN556" i="17"/>
  <c r="AV556" i="17" s="1"/>
  <c r="AA557" i="17"/>
  <c r="AF557" i="17"/>
  <c r="AM557" i="17"/>
  <c r="AN557" i="17"/>
  <c r="AV557" i="17" s="1"/>
  <c r="AA558" i="17"/>
  <c r="AF558" i="17"/>
  <c r="AM558" i="17"/>
  <c r="AN558" i="17"/>
  <c r="AV558" i="17" s="1"/>
  <c r="AA559" i="17"/>
  <c r="AF559" i="17"/>
  <c r="AM559" i="17"/>
  <c r="AN559" i="17"/>
  <c r="AV559" i="17" s="1"/>
  <c r="AA560" i="17"/>
  <c r="AF560" i="17"/>
  <c r="AM560" i="17"/>
  <c r="AN560" i="17"/>
  <c r="AV560" i="17" s="1"/>
  <c r="AA561" i="17"/>
  <c r="AF561" i="17"/>
  <c r="AM561" i="17"/>
  <c r="AN561" i="17"/>
  <c r="AV561" i="17" s="1"/>
  <c r="AA562" i="17"/>
  <c r="AF562" i="17"/>
  <c r="AM562" i="17"/>
  <c r="AN562" i="17"/>
  <c r="AV562" i="17" s="1"/>
  <c r="AA563" i="17"/>
  <c r="AF563" i="17"/>
  <c r="AM563" i="17"/>
  <c r="AN563" i="17"/>
  <c r="AV563" i="17" s="1"/>
  <c r="AA564" i="17"/>
  <c r="AF564" i="17"/>
  <c r="AM564" i="17"/>
  <c r="AN564" i="17"/>
  <c r="AV564" i="17" s="1"/>
  <c r="AA565" i="17"/>
  <c r="AF565" i="17"/>
  <c r="AM565" i="17"/>
  <c r="AN565" i="17"/>
  <c r="AV565" i="17" s="1"/>
  <c r="AA566" i="17"/>
  <c r="AF566" i="17"/>
  <c r="AM566" i="17"/>
  <c r="AN566" i="17"/>
  <c r="AV566" i="17" s="1"/>
  <c r="AA567" i="17"/>
  <c r="AF567" i="17"/>
  <c r="AM567" i="17"/>
  <c r="AN567" i="17"/>
  <c r="AV567" i="17" s="1"/>
  <c r="AA568" i="17"/>
  <c r="AF568" i="17"/>
  <c r="AM568" i="17"/>
  <c r="AN568" i="17"/>
  <c r="AV568" i="17" s="1"/>
  <c r="AA569" i="17"/>
  <c r="AF569" i="17"/>
  <c r="AM569" i="17"/>
  <c r="AN569" i="17"/>
  <c r="AA570" i="17"/>
  <c r="AF570" i="17"/>
  <c r="AM570" i="17"/>
  <c r="AN570" i="17"/>
  <c r="AV570" i="17" s="1"/>
  <c r="AA571" i="17"/>
  <c r="AF571" i="17"/>
  <c r="AM571" i="17"/>
  <c r="AN571" i="17"/>
  <c r="AV571" i="17" s="1"/>
  <c r="AA572" i="17"/>
  <c r="AF572" i="17"/>
  <c r="AM572" i="17"/>
  <c r="AN572" i="17"/>
  <c r="AV572" i="17" s="1"/>
  <c r="AA573" i="17"/>
  <c r="AF573" i="17"/>
  <c r="AM573" i="17"/>
  <c r="AN573" i="17"/>
  <c r="AA574" i="17"/>
  <c r="AF574" i="17"/>
  <c r="AM574" i="17"/>
  <c r="AN574" i="17"/>
  <c r="AV574" i="17" s="1"/>
  <c r="AA575" i="17"/>
  <c r="AF575" i="17"/>
  <c r="AM575" i="17"/>
  <c r="AN575" i="17"/>
  <c r="AV575" i="17" s="1"/>
  <c r="AA576" i="17"/>
  <c r="AF576" i="17"/>
  <c r="AM576" i="17"/>
  <c r="AN576" i="17"/>
  <c r="AV576" i="17" s="1"/>
  <c r="AA577" i="17"/>
  <c r="AF577" i="17"/>
  <c r="AM577" i="17"/>
  <c r="AN577" i="17"/>
  <c r="AV577" i="17" s="1"/>
  <c r="AA578" i="17"/>
  <c r="AF578" i="17"/>
  <c r="AM578" i="17"/>
  <c r="AN578" i="17"/>
  <c r="AV578" i="17" s="1"/>
  <c r="AA579" i="17"/>
  <c r="AF579" i="17"/>
  <c r="AM579" i="17"/>
  <c r="AN579" i="17"/>
  <c r="AV579" i="17" s="1"/>
  <c r="AA580" i="17"/>
  <c r="AF580" i="17"/>
  <c r="AM580" i="17"/>
  <c r="AN580" i="17"/>
  <c r="AV580" i="17" s="1"/>
  <c r="AA581" i="17"/>
  <c r="AF581" i="17"/>
  <c r="AM581" i="17"/>
  <c r="AN581" i="17"/>
  <c r="AV581" i="17" s="1"/>
  <c r="AA582" i="17"/>
  <c r="AF582" i="17"/>
  <c r="AM582" i="17"/>
  <c r="AN582" i="17"/>
  <c r="AV582" i="17" s="1"/>
  <c r="AA583" i="17"/>
  <c r="AF583" i="17"/>
  <c r="AM583" i="17"/>
  <c r="AN583" i="17"/>
  <c r="AV583" i="17" s="1"/>
  <c r="AA584" i="17"/>
  <c r="AF584" i="17"/>
  <c r="AM584" i="17"/>
  <c r="AN584" i="17"/>
  <c r="AV584" i="17" s="1"/>
  <c r="AA585" i="17"/>
  <c r="AF585" i="17"/>
  <c r="AM585" i="17"/>
  <c r="AN585" i="17"/>
  <c r="AV585" i="17" s="1"/>
  <c r="AA586" i="17"/>
  <c r="AF586" i="17"/>
  <c r="AM586" i="17"/>
  <c r="AN586" i="17"/>
  <c r="AV586" i="17" s="1"/>
  <c r="AA587" i="17"/>
  <c r="AF587" i="17"/>
  <c r="AM587" i="17"/>
  <c r="AN587" i="17"/>
  <c r="AA588" i="17"/>
  <c r="AF588" i="17"/>
  <c r="AM588" i="17"/>
  <c r="AN588" i="17"/>
  <c r="AV588" i="17" s="1"/>
  <c r="AA589" i="17"/>
  <c r="AF589" i="17"/>
  <c r="AM589" i="17"/>
  <c r="AN589" i="17"/>
  <c r="AV589" i="17" s="1"/>
  <c r="AA590" i="17"/>
  <c r="AF590" i="17"/>
  <c r="AM590" i="17"/>
  <c r="AN590" i="17"/>
  <c r="AV590" i="17" s="1"/>
  <c r="AA591" i="17"/>
  <c r="AF591" i="17"/>
  <c r="AM591" i="17"/>
  <c r="AN591" i="17"/>
  <c r="AA592" i="17"/>
  <c r="AF592" i="17"/>
  <c r="AM592" i="17"/>
  <c r="AN592" i="17"/>
  <c r="AV592" i="17" s="1"/>
  <c r="AA593" i="17"/>
  <c r="AF593" i="17"/>
  <c r="AM593" i="17"/>
  <c r="AN593" i="17"/>
  <c r="AV593" i="17" s="1"/>
  <c r="AA594" i="17"/>
  <c r="AF594" i="17"/>
  <c r="AM594" i="17"/>
  <c r="AN594" i="17"/>
  <c r="AV594" i="17" s="1"/>
  <c r="AA595" i="17"/>
  <c r="AF595" i="17"/>
  <c r="AM595" i="17"/>
  <c r="AN595" i="17"/>
  <c r="AV595" i="17" s="1"/>
  <c r="AA596" i="17"/>
  <c r="AF596" i="17"/>
  <c r="AM596" i="17"/>
  <c r="AN596" i="17"/>
  <c r="AV596" i="17" s="1"/>
  <c r="AA597" i="17"/>
  <c r="AF597" i="17"/>
  <c r="AM597" i="17"/>
  <c r="AN597" i="17"/>
  <c r="AV597" i="17" s="1"/>
  <c r="AA598" i="17"/>
  <c r="AF598" i="17"/>
  <c r="AM598" i="17"/>
  <c r="AN598" i="17"/>
  <c r="AV598" i="17" s="1"/>
  <c r="AA599" i="17"/>
  <c r="AF599" i="17"/>
  <c r="AM599" i="17"/>
  <c r="AN599" i="17"/>
  <c r="AV599" i="17" s="1"/>
  <c r="AA600" i="17"/>
  <c r="AF600" i="17"/>
  <c r="AM600" i="17"/>
  <c r="AN600" i="17"/>
  <c r="AV600" i="17" s="1"/>
  <c r="AA601" i="17"/>
  <c r="AF601" i="17"/>
  <c r="AM601" i="17"/>
  <c r="AN601" i="17"/>
  <c r="AV601" i="17" s="1"/>
  <c r="AA602" i="17"/>
  <c r="AF602" i="17"/>
  <c r="AM602" i="17"/>
  <c r="AN602" i="17"/>
  <c r="AV602" i="17" s="1"/>
  <c r="AA603" i="17"/>
  <c r="AF603" i="17"/>
  <c r="AM603" i="17"/>
  <c r="AN603" i="17"/>
  <c r="AV603" i="17" s="1"/>
  <c r="AA604" i="17"/>
  <c r="AF604" i="17"/>
  <c r="AM604" i="17"/>
  <c r="AN604" i="17"/>
  <c r="AV604" i="17" s="1"/>
  <c r="AU604" i="17"/>
  <c r="AA605" i="17"/>
  <c r="AF605" i="17"/>
  <c r="AM605" i="17"/>
  <c r="AN605" i="17"/>
  <c r="AA606" i="17"/>
  <c r="AF606" i="17"/>
  <c r="AM606" i="17"/>
  <c r="AN606" i="17"/>
  <c r="AV606" i="17" s="1"/>
  <c r="AA607" i="17"/>
  <c r="AF607" i="17"/>
  <c r="AM607" i="17"/>
  <c r="AN607" i="17"/>
  <c r="AV607" i="17" s="1"/>
  <c r="AA608" i="17"/>
  <c r="AF608" i="17"/>
  <c r="AM608" i="17"/>
  <c r="AN608" i="17"/>
  <c r="AV608" i="17" s="1"/>
  <c r="F609" i="17"/>
  <c r="AA609" i="17"/>
  <c r="AF609" i="17"/>
  <c r="AM609" i="17"/>
  <c r="AN609" i="17"/>
  <c r="F610" i="17"/>
  <c r="AA610" i="17"/>
  <c r="AF610" i="17"/>
  <c r="AM610" i="17"/>
  <c r="AN610" i="17"/>
  <c r="AU610" i="17" s="1"/>
  <c r="F611" i="17"/>
  <c r="AA611" i="17"/>
  <c r="AF611" i="17"/>
  <c r="AM611" i="17"/>
  <c r="AN611" i="17"/>
  <c r="AV611" i="17" s="1"/>
  <c r="AU611" i="17"/>
  <c r="F612" i="17"/>
  <c r="AA612" i="17"/>
  <c r="AF612" i="17"/>
  <c r="AM612" i="17"/>
  <c r="AN612" i="17"/>
  <c r="F613" i="17"/>
  <c r="AA613" i="17"/>
  <c r="AF613" i="17"/>
  <c r="AM613" i="17"/>
  <c r="AN613" i="17"/>
  <c r="F614" i="17"/>
  <c r="AA614" i="17"/>
  <c r="AF614" i="17"/>
  <c r="AM614" i="17"/>
  <c r="AN614" i="17"/>
  <c r="F615" i="17"/>
  <c r="AA615" i="17"/>
  <c r="AF615" i="17"/>
  <c r="AM615" i="17"/>
  <c r="AN615" i="17"/>
  <c r="AV615" i="17" s="1"/>
  <c r="F616" i="17"/>
  <c r="AA616" i="17"/>
  <c r="AF616" i="17"/>
  <c r="AM616" i="17"/>
  <c r="AN616" i="17"/>
  <c r="AU616" i="17" s="1"/>
  <c r="F617" i="17"/>
  <c r="AA617" i="17"/>
  <c r="AF617" i="17"/>
  <c r="AM617" i="17"/>
  <c r="AN617" i="17"/>
  <c r="AU617" i="17" s="1"/>
  <c r="F618" i="17"/>
  <c r="AA618" i="17"/>
  <c r="AF618" i="17"/>
  <c r="AM618" i="17"/>
  <c r="AN618" i="17"/>
  <c r="AV618" i="17" s="1"/>
  <c r="F619" i="17"/>
  <c r="AA619" i="17"/>
  <c r="AF619" i="17"/>
  <c r="AM619" i="17"/>
  <c r="AN619" i="17"/>
  <c r="AV619" i="17" s="1"/>
  <c r="F620" i="17"/>
  <c r="AA620" i="17"/>
  <c r="AF620" i="17"/>
  <c r="AM620" i="17"/>
  <c r="AN620" i="17"/>
  <c r="AU620" i="17" s="1"/>
  <c r="F621" i="17"/>
  <c r="AA621" i="17"/>
  <c r="AF621" i="17"/>
  <c r="AM621" i="17"/>
  <c r="AN621" i="17"/>
  <c r="AV621" i="17" s="1"/>
  <c r="F622" i="17"/>
  <c r="AA622" i="17"/>
  <c r="AF622" i="17"/>
  <c r="AM622" i="17"/>
  <c r="AN622" i="17"/>
  <c r="AU622" i="17" s="1"/>
  <c r="F623" i="17"/>
  <c r="AA623" i="17"/>
  <c r="AF623" i="17"/>
  <c r="AM623" i="17"/>
  <c r="AN623" i="17"/>
  <c r="F624" i="17"/>
  <c r="AA624" i="17"/>
  <c r="AF624" i="17"/>
  <c r="AM624" i="17"/>
  <c r="AN624" i="17"/>
  <c r="AU624" i="17" s="1"/>
  <c r="F625" i="17"/>
  <c r="AA625" i="17"/>
  <c r="AF625" i="17"/>
  <c r="AM625" i="17"/>
  <c r="AN625" i="17"/>
  <c r="AV625" i="17" s="1"/>
  <c r="F626" i="17"/>
  <c r="AA626" i="17"/>
  <c r="AF626" i="17"/>
  <c r="AM626" i="17"/>
  <c r="AN626" i="17"/>
  <c r="F627" i="17"/>
  <c r="AA627" i="17"/>
  <c r="AF627" i="17"/>
  <c r="AM627" i="17"/>
  <c r="AN627" i="17"/>
  <c r="F628" i="17"/>
  <c r="AA628" i="17"/>
  <c r="AF628" i="17"/>
  <c r="AM628" i="17"/>
  <c r="AN628" i="17"/>
  <c r="AU628" i="17" s="1"/>
  <c r="F629" i="17"/>
  <c r="AA629" i="17"/>
  <c r="AF629" i="17"/>
  <c r="AM629" i="17"/>
  <c r="AN629" i="17"/>
  <c r="AU629" i="17" s="1"/>
  <c r="F630" i="17"/>
  <c r="AA630" i="17"/>
  <c r="AF630" i="17"/>
  <c r="AM630" i="17"/>
  <c r="AN630" i="17"/>
  <c r="AV630" i="17" s="1"/>
  <c r="F631" i="17"/>
  <c r="AA631" i="17"/>
  <c r="AF631" i="17"/>
  <c r="AM631" i="17"/>
  <c r="AN631" i="17"/>
  <c r="AU631" i="17" s="1"/>
  <c r="F632" i="17"/>
  <c r="AA632" i="17"/>
  <c r="AF632" i="17"/>
  <c r="AM632" i="17"/>
  <c r="AN632" i="17"/>
  <c r="AU632" i="17" s="1"/>
  <c r="F633" i="17"/>
  <c r="AA633" i="17"/>
  <c r="AF633" i="17"/>
  <c r="AM633" i="17"/>
  <c r="AN633" i="17"/>
  <c r="F634" i="17"/>
  <c r="AA634" i="17"/>
  <c r="AF634" i="17"/>
  <c r="AM634" i="17"/>
  <c r="AN634" i="17"/>
  <c r="AU634" i="17" s="1"/>
  <c r="F635" i="17"/>
  <c r="AA635" i="17"/>
  <c r="AF635" i="17"/>
  <c r="AM635" i="17"/>
  <c r="AN635" i="17"/>
  <c r="AU635" i="17" s="1"/>
  <c r="F636" i="17"/>
  <c r="AA636" i="17"/>
  <c r="AF636" i="17"/>
  <c r="AM636" i="17"/>
  <c r="AN636" i="17"/>
  <c r="AU636" i="17" s="1"/>
  <c r="F637" i="17"/>
  <c r="AA637" i="17"/>
  <c r="AF637" i="17"/>
  <c r="AM637" i="17"/>
  <c r="AN637" i="17"/>
  <c r="AV637" i="17" s="1"/>
  <c r="F638" i="17"/>
  <c r="AA638" i="17"/>
  <c r="AF638" i="17"/>
  <c r="AM638" i="17"/>
  <c r="AN638" i="17"/>
  <c r="AU638" i="17" s="1"/>
  <c r="F639" i="17"/>
  <c r="AA639" i="17"/>
  <c r="AF639" i="17"/>
  <c r="AM639" i="17"/>
  <c r="AN639" i="17"/>
  <c r="AV639" i="17" s="1"/>
  <c r="F640" i="17"/>
  <c r="AA640" i="17"/>
  <c r="AF640" i="17"/>
  <c r="AM640" i="17"/>
  <c r="AN640" i="17"/>
  <c r="AU640" i="17" s="1"/>
  <c r="F641" i="17"/>
  <c r="AA641" i="17"/>
  <c r="AF641" i="17"/>
  <c r="AM641" i="17"/>
  <c r="AN641" i="17"/>
  <c r="F642" i="17"/>
  <c r="AA642" i="17"/>
  <c r="AF642" i="17"/>
  <c r="AM642" i="17"/>
  <c r="AN642" i="17"/>
  <c r="AU642" i="17" s="1"/>
  <c r="F643" i="17"/>
  <c r="AA643" i="17"/>
  <c r="AF643" i="17"/>
  <c r="AM643" i="17"/>
  <c r="AN643" i="17"/>
  <c r="AU643" i="17" s="1"/>
  <c r="F644" i="17"/>
  <c r="AA644" i="17"/>
  <c r="AF644" i="17"/>
  <c r="AM644" i="17"/>
  <c r="AN644" i="17"/>
  <c r="AV644" i="17" s="1"/>
  <c r="F645" i="17"/>
  <c r="AA645" i="17"/>
  <c r="AF645" i="17"/>
  <c r="AM645" i="17"/>
  <c r="AN645" i="17"/>
  <c r="F646" i="17"/>
  <c r="AA646" i="17"/>
  <c r="AF646" i="17"/>
  <c r="AM646" i="17"/>
  <c r="AN646" i="17"/>
  <c r="AU646" i="17" s="1"/>
  <c r="F647" i="17"/>
  <c r="AA647" i="17"/>
  <c r="AF647" i="17"/>
  <c r="AM647" i="17"/>
  <c r="AN647" i="17"/>
  <c r="AU647" i="17" s="1"/>
  <c r="F648" i="17"/>
  <c r="AA648" i="17"/>
  <c r="AF648" i="17"/>
  <c r="AM648" i="17"/>
  <c r="AN648" i="17"/>
  <c r="AV648" i="17" s="1"/>
  <c r="AA649" i="17"/>
  <c r="AF649" i="17"/>
  <c r="AM649" i="17"/>
  <c r="AN649" i="17"/>
  <c r="AV649" i="17" s="1"/>
  <c r="AA650" i="17"/>
  <c r="AF650" i="17"/>
  <c r="AM650" i="17"/>
  <c r="AN650" i="17"/>
  <c r="AA651" i="17"/>
  <c r="AF651" i="17"/>
  <c r="AM651" i="17"/>
  <c r="AN651" i="17"/>
  <c r="AV651" i="17" s="1"/>
  <c r="AA652" i="17"/>
  <c r="AF652" i="17"/>
  <c r="AM652" i="17"/>
  <c r="AN652" i="17"/>
  <c r="AV652" i="17" s="1"/>
  <c r="AA653" i="17"/>
  <c r="AF653" i="17"/>
  <c r="AM653" i="17"/>
  <c r="AN653" i="17"/>
  <c r="AV653" i="17" s="1"/>
  <c r="AA654" i="17"/>
  <c r="AF654" i="17"/>
  <c r="AM654" i="17"/>
  <c r="AN654" i="17"/>
  <c r="AV654" i="17" s="1"/>
  <c r="AA655" i="17"/>
  <c r="AF655" i="17"/>
  <c r="AM655" i="17"/>
  <c r="AN655" i="17"/>
  <c r="AV655" i="17" s="1"/>
  <c r="AA656" i="17"/>
  <c r="AF656" i="17"/>
  <c r="AM656" i="17"/>
  <c r="AN656" i="17"/>
  <c r="AV656" i="17" s="1"/>
  <c r="AA657" i="17"/>
  <c r="AF657" i="17"/>
  <c r="AM657" i="17"/>
  <c r="AN657" i="17"/>
  <c r="AV657" i="17" s="1"/>
  <c r="AA658" i="17"/>
  <c r="AF658" i="17"/>
  <c r="AM658" i="17"/>
  <c r="AN658" i="17"/>
  <c r="AV658" i="17" s="1"/>
  <c r="AA659" i="17"/>
  <c r="AF659" i="17"/>
  <c r="AM659" i="17"/>
  <c r="AN659" i="17"/>
  <c r="AV659" i="17" s="1"/>
  <c r="AA660" i="17"/>
  <c r="AF660" i="17"/>
  <c r="AM660" i="17"/>
  <c r="AN660" i="17"/>
  <c r="AV660" i="17" s="1"/>
  <c r="AA661" i="17"/>
  <c r="AF661" i="17"/>
  <c r="AM661" i="17"/>
  <c r="AN661" i="17"/>
  <c r="AA662" i="17"/>
  <c r="AF662" i="17"/>
  <c r="AM662" i="17"/>
  <c r="AN662" i="17"/>
  <c r="AV662" i="17" s="1"/>
  <c r="AA663" i="17"/>
  <c r="AF663" i="17"/>
  <c r="AM663" i="17"/>
  <c r="AN663" i="17"/>
  <c r="AV663" i="17" s="1"/>
  <c r="AA664" i="17"/>
  <c r="AF664" i="17"/>
  <c r="AM664" i="17"/>
  <c r="AN664" i="17"/>
  <c r="AV664" i="17" s="1"/>
  <c r="AA665" i="17"/>
  <c r="AF665" i="17"/>
  <c r="AM665" i="17"/>
  <c r="AN665" i="17"/>
  <c r="AV665" i="17" s="1"/>
  <c r="AA666" i="17"/>
  <c r="AF666" i="17"/>
  <c r="AM666" i="17"/>
  <c r="AN666" i="17"/>
  <c r="AV666" i="17" s="1"/>
  <c r="AA667" i="17"/>
  <c r="AF667" i="17"/>
  <c r="AM667" i="17"/>
  <c r="AN667" i="17"/>
  <c r="AV667" i="17" s="1"/>
  <c r="AA668" i="17"/>
  <c r="AF668" i="17"/>
  <c r="AM668" i="17"/>
  <c r="AN668" i="17"/>
  <c r="AV668" i="17" s="1"/>
  <c r="AA669" i="17"/>
  <c r="AF669" i="17"/>
  <c r="AM669" i="17"/>
  <c r="AN669" i="17"/>
  <c r="AV669" i="17" s="1"/>
  <c r="AA670" i="17"/>
  <c r="AF670" i="17"/>
  <c r="AM670" i="17"/>
  <c r="AN670" i="17"/>
  <c r="AV670" i="17" s="1"/>
  <c r="AA671" i="17"/>
  <c r="AF671" i="17"/>
  <c r="AM671" i="17"/>
  <c r="AN671" i="17"/>
  <c r="AV671" i="17" s="1"/>
  <c r="AA672" i="17"/>
  <c r="AF672" i="17"/>
  <c r="AM672" i="17"/>
  <c r="AN672" i="17"/>
  <c r="AV672" i="17" s="1"/>
  <c r="AA673" i="17"/>
  <c r="AF673" i="17"/>
  <c r="AM673" i="17"/>
  <c r="AN673" i="17"/>
  <c r="AV673" i="17" s="1"/>
  <c r="AA674" i="17"/>
  <c r="AF674" i="17"/>
  <c r="AM674" i="17"/>
  <c r="AN674" i="17"/>
  <c r="AV674" i="17" s="1"/>
  <c r="AA675" i="17"/>
  <c r="AF675" i="17"/>
  <c r="AM675" i="17"/>
  <c r="AN675" i="17"/>
  <c r="AV675" i="17" s="1"/>
  <c r="AA676" i="17"/>
  <c r="AF676" i="17"/>
  <c r="AM676" i="17"/>
  <c r="AN676" i="17"/>
  <c r="AV676" i="17" s="1"/>
  <c r="AA677" i="17"/>
  <c r="AF677" i="17"/>
  <c r="AM677" i="17"/>
  <c r="AN677" i="17"/>
  <c r="AV677" i="17" s="1"/>
  <c r="AA678" i="17"/>
  <c r="AF678" i="17"/>
  <c r="AM678" i="17"/>
  <c r="AN678" i="17"/>
  <c r="AV678" i="17" s="1"/>
  <c r="AA679" i="17"/>
  <c r="AF679" i="17"/>
  <c r="AM679" i="17"/>
  <c r="AN679" i="17"/>
  <c r="AV679" i="17" s="1"/>
  <c r="AA680" i="17"/>
  <c r="AF680" i="17"/>
  <c r="AM680" i="17"/>
  <c r="AN680" i="17"/>
  <c r="AV680" i="17" s="1"/>
  <c r="AA681" i="17"/>
  <c r="AF681" i="17"/>
  <c r="AM681" i="17"/>
  <c r="AN681" i="17"/>
  <c r="AV681" i="17" s="1"/>
  <c r="AA682" i="17"/>
  <c r="AF682" i="17"/>
  <c r="AM682" i="17"/>
  <c r="AN682" i="17"/>
  <c r="AV682" i="17" s="1"/>
  <c r="AA683" i="17"/>
  <c r="AF683" i="17"/>
  <c r="AM683" i="17"/>
  <c r="AN683" i="17"/>
  <c r="AV683" i="17" s="1"/>
  <c r="AA684" i="17"/>
  <c r="AF684" i="17"/>
  <c r="AM684" i="17"/>
  <c r="AN684" i="17"/>
  <c r="AV684" i="17" s="1"/>
  <c r="AA685" i="17"/>
  <c r="AF685" i="17"/>
  <c r="AM685" i="17"/>
  <c r="AN685" i="17"/>
  <c r="AV685" i="17" s="1"/>
  <c r="AA686" i="17"/>
  <c r="AF686" i="17"/>
  <c r="AM686" i="17"/>
  <c r="AN686" i="17"/>
  <c r="AV686" i="17" s="1"/>
  <c r="AA687" i="17"/>
  <c r="AF687" i="17"/>
  <c r="AM687" i="17"/>
  <c r="AN687" i="17"/>
  <c r="AV687" i="17" s="1"/>
  <c r="AA688" i="17"/>
  <c r="AF688" i="17"/>
  <c r="AM688" i="17"/>
  <c r="AN688" i="17"/>
  <c r="AV688" i="17" s="1"/>
  <c r="AA689" i="17"/>
  <c r="AF689" i="17"/>
  <c r="AM689" i="17"/>
  <c r="AN689" i="17"/>
  <c r="AV689" i="17" s="1"/>
  <c r="AA690" i="17"/>
  <c r="AF690" i="17"/>
  <c r="AM690" i="17"/>
  <c r="AN690" i="17"/>
  <c r="AV690" i="17" s="1"/>
  <c r="AA691" i="17"/>
  <c r="AF691" i="17"/>
  <c r="AM691" i="17"/>
  <c r="AN691" i="17"/>
  <c r="AV691" i="17" s="1"/>
  <c r="AA692" i="17"/>
  <c r="AF692" i="17"/>
  <c r="AM692" i="17"/>
  <c r="AN692" i="17"/>
  <c r="AA693" i="17"/>
  <c r="AF693" i="17"/>
  <c r="AM693" i="17"/>
  <c r="AN693" i="17"/>
  <c r="AV693" i="17" s="1"/>
  <c r="AA694" i="17"/>
  <c r="AF694" i="17"/>
  <c r="AM694" i="17"/>
  <c r="AN694" i="17"/>
  <c r="AV694" i="17" s="1"/>
  <c r="AA695" i="17"/>
  <c r="AF695" i="17"/>
  <c r="AM695" i="17"/>
  <c r="AN695" i="17"/>
  <c r="AV695" i="17" s="1"/>
  <c r="AA696" i="17"/>
  <c r="AF696" i="17"/>
  <c r="AM696" i="17"/>
  <c r="AN696" i="17"/>
  <c r="AV696" i="17" s="1"/>
  <c r="AA697" i="17"/>
  <c r="AF697" i="17"/>
  <c r="AM697" i="17"/>
  <c r="AN697" i="17"/>
  <c r="AV697" i="17" s="1"/>
  <c r="AA698" i="17"/>
  <c r="AF698" i="17"/>
  <c r="AM698" i="17"/>
  <c r="AN698" i="17"/>
  <c r="AV698" i="17" s="1"/>
  <c r="AA699" i="17"/>
  <c r="AF699" i="17"/>
  <c r="AM699" i="17"/>
  <c r="AN699" i="17"/>
  <c r="AV699" i="17" s="1"/>
  <c r="AA700" i="17"/>
  <c r="AF700" i="17"/>
  <c r="AM700" i="17"/>
  <c r="AN700" i="17"/>
  <c r="AV700" i="17" s="1"/>
  <c r="AA701" i="17"/>
  <c r="AF701" i="17"/>
  <c r="AM701" i="17"/>
  <c r="AN701" i="17"/>
  <c r="AV701" i="17" s="1"/>
  <c r="AA702" i="17"/>
  <c r="AF702" i="17"/>
  <c r="AM702" i="17"/>
  <c r="AN702" i="17"/>
  <c r="AV702" i="17" s="1"/>
  <c r="AA703" i="17"/>
  <c r="AF703" i="17"/>
  <c r="AM703" i="17"/>
  <c r="AN703" i="17"/>
  <c r="AA704" i="17"/>
  <c r="AF704" i="17"/>
  <c r="AM704" i="17"/>
  <c r="AN704" i="17"/>
  <c r="AV704" i="17" s="1"/>
  <c r="AA705" i="17"/>
  <c r="AF705" i="17"/>
  <c r="AM705" i="17"/>
  <c r="AN705" i="17"/>
  <c r="AV705" i="17" s="1"/>
  <c r="AA706" i="17"/>
  <c r="AF706" i="17"/>
  <c r="AM706" i="17"/>
  <c r="AN706" i="17"/>
  <c r="AV706" i="17" s="1"/>
  <c r="AA707" i="17"/>
  <c r="AF707" i="17"/>
  <c r="AM707" i="17"/>
  <c r="AN707" i="17"/>
  <c r="AV707" i="17" s="1"/>
  <c r="AA708" i="17"/>
  <c r="AF708" i="17"/>
  <c r="AM708" i="17"/>
  <c r="AN708" i="17"/>
  <c r="AV708" i="17" s="1"/>
  <c r="AA709" i="17"/>
  <c r="AF709" i="17"/>
  <c r="AM709" i="17"/>
  <c r="AN709" i="17"/>
  <c r="AV709" i="17" s="1"/>
  <c r="AA710" i="17"/>
  <c r="AF710" i="17"/>
  <c r="AM710" i="17"/>
  <c r="AN710" i="17"/>
  <c r="AV710" i="17" s="1"/>
  <c r="AA711" i="17"/>
  <c r="AF711" i="17"/>
  <c r="AM711" i="17"/>
  <c r="AN711" i="17"/>
  <c r="AA712" i="17"/>
  <c r="AF712" i="17"/>
  <c r="AM712" i="17"/>
  <c r="AN712" i="17"/>
  <c r="AV712" i="17" s="1"/>
  <c r="AA713" i="17"/>
  <c r="AF713" i="17"/>
  <c r="AM713" i="17"/>
  <c r="AN713" i="17"/>
  <c r="AU713" i="17" s="1"/>
  <c r="AA714" i="17"/>
  <c r="AF714" i="17"/>
  <c r="AM714" i="17"/>
  <c r="AN714" i="17"/>
  <c r="AU714" i="17" s="1"/>
  <c r="AA715" i="17"/>
  <c r="AF715" i="17"/>
  <c r="AM715" i="17"/>
  <c r="AN715" i="17"/>
  <c r="AU715" i="17" s="1"/>
  <c r="AA716" i="17"/>
  <c r="AF716" i="17"/>
  <c r="AM716" i="17"/>
  <c r="AN716" i="17"/>
  <c r="AU716" i="17" s="1"/>
  <c r="AA717" i="17"/>
  <c r="AF717" i="17"/>
  <c r="AM717" i="17"/>
  <c r="AN717" i="17"/>
  <c r="AU717" i="17" s="1"/>
  <c r="AA718" i="17"/>
  <c r="AF718" i="17"/>
  <c r="AM718" i="17"/>
  <c r="AN718" i="17"/>
  <c r="AU718" i="17" s="1"/>
  <c r="AA719" i="17"/>
  <c r="AF719" i="17"/>
  <c r="AM719" i="17"/>
  <c r="AN719" i="17"/>
  <c r="AU719" i="17" s="1"/>
  <c r="AA720" i="17"/>
  <c r="AF720" i="17"/>
  <c r="AM720" i="17"/>
  <c r="AN720" i="17"/>
  <c r="AU720" i="17" s="1"/>
  <c r="AA721" i="17"/>
  <c r="AF721" i="17"/>
  <c r="AM721" i="17"/>
  <c r="AN721" i="17"/>
  <c r="AU721" i="17" s="1"/>
  <c r="AA722" i="17"/>
  <c r="AF722" i="17"/>
  <c r="AM722" i="17"/>
  <c r="AN722" i="17"/>
  <c r="AU722" i="17" s="1"/>
  <c r="AB723" i="17"/>
  <c r="AC723" i="17"/>
  <c r="AD723" i="17"/>
  <c r="AG723" i="17"/>
  <c r="AH723" i="17"/>
  <c r="AJ723" i="17"/>
  <c r="AR723" i="17"/>
  <c r="AT723" i="17"/>
  <c r="AU77" i="17" l="1"/>
  <c r="AU559" i="17"/>
  <c r="AV305" i="17"/>
  <c r="AV283" i="17"/>
  <c r="AV261" i="17"/>
  <c r="AV242" i="17"/>
  <c r="AV229" i="17"/>
  <c r="AV184" i="17"/>
  <c r="AU496" i="17"/>
  <c r="AU483" i="17"/>
  <c r="AU333" i="17"/>
  <c r="AU326" i="17"/>
  <c r="AV211" i="17"/>
  <c r="AV136" i="17"/>
  <c r="AU9" i="17"/>
  <c r="AU422" i="17"/>
  <c r="AV301" i="17"/>
  <c r="AV224" i="17"/>
  <c r="AU597" i="17"/>
  <c r="AU543" i="17"/>
  <c r="AU539" i="17"/>
  <c r="AU520" i="17"/>
  <c r="AU342" i="17"/>
  <c r="AV287" i="17"/>
  <c r="AV277" i="17"/>
  <c r="AV270" i="17"/>
  <c r="AV187" i="17"/>
  <c r="AV180" i="17"/>
  <c r="AV98" i="17"/>
  <c r="AV133" i="17"/>
  <c r="AU686" i="17"/>
  <c r="AU586" i="17"/>
  <c r="AU545" i="17"/>
  <c r="AU541" i="17"/>
  <c r="AU369" i="17"/>
  <c r="AV316" i="17"/>
  <c r="AV292" i="17"/>
  <c r="AV265" i="17"/>
  <c r="AV193" i="17"/>
  <c r="AV189" i="17"/>
  <c r="AV178" i="17"/>
  <c r="AV103" i="17"/>
  <c r="AU565" i="17"/>
  <c r="AU549" i="17"/>
  <c r="AU478" i="17"/>
  <c r="AU450" i="17"/>
  <c r="AU415" i="17"/>
  <c r="AU360" i="17"/>
  <c r="AU323" i="17"/>
  <c r="AV310" i="17"/>
  <c r="AV303" i="17"/>
  <c r="AV226" i="17"/>
  <c r="AV222" i="17"/>
  <c r="AV218" i="17"/>
  <c r="AV214" i="17"/>
  <c r="AV207" i="17"/>
  <c r="AV190" i="17"/>
  <c r="AV172" i="17"/>
  <c r="AU57" i="17"/>
  <c r="AU556" i="17"/>
  <c r="AU532" i="17"/>
  <c r="AU396" i="17"/>
  <c r="AU351" i="17"/>
  <c r="AV319" i="17"/>
  <c r="AV315" i="17"/>
  <c r="AV311" i="17"/>
  <c r="AV282" i="17"/>
  <c r="AV208" i="17"/>
  <c r="AV196" i="17"/>
  <c r="AV181" i="17"/>
  <c r="AV110" i="17"/>
  <c r="AU41" i="17"/>
  <c r="AU607" i="17"/>
  <c r="AU603" i="17"/>
  <c r="AU593" i="17"/>
  <c r="AU577" i="17"/>
  <c r="AU508" i="17"/>
  <c r="AU373" i="17"/>
  <c r="AU363" i="17"/>
  <c r="AU356" i="17"/>
  <c r="AU332" i="17"/>
  <c r="AV313" i="17"/>
  <c r="AV298" i="17"/>
  <c r="AV280" i="17"/>
  <c r="AV269" i="17"/>
  <c r="AV262" i="17"/>
  <c r="AV202" i="17"/>
  <c r="AV198" i="17"/>
  <c r="AV175" i="17"/>
  <c r="AV124" i="17"/>
  <c r="AV95" i="17"/>
  <c r="AU12" i="17"/>
  <c r="AU598" i="17"/>
  <c r="AU568" i="17"/>
  <c r="AU561" i="17"/>
  <c r="AU557" i="17"/>
  <c r="AU553" i="17"/>
  <c r="AU535" i="17"/>
  <c r="AU531" i="17"/>
  <c r="AU527" i="17"/>
  <c r="AU514" i="17"/>
  <c r="AU491" i="17"/>
  <c r="AU471" i="17"/>
  <c r="AU452" i="17"/>
  <c r="AU435" i="17"/>
  <c r="AU405" i="17"/>
  <c r="AU330" i="17"/>
  <c r="AU321" i="17"/>
  <c r="AV300" i="17"/>
  <c r="AV288" i="17"/>
  <c r="AV279" i="17"/>
  <c r="AV275" i="17"/>
  <c r="AV267" i="17"/>
  <c r="AV213" i="17"/>
  <c r="AV204" i="17"/>
  <c r="AV195" i="17"/>
  <c r="AV186" i="17"/>
  <c r="AV177" i="17"/>
  <c r="AV100" i="17"/>
  <c r="AU11" i="17"/>
  <c r="AU663" i="17"/>
  <c r="AU704" i="17"/>
  <c r="AU685" i="17"/>
  <c r="AU595" i="17"/>
  <c r="AU502" i="17"/>
  <c r="AU446" i="17"/>
  <c r="AU423" i="17"/>
  <c r="AU416" i="17"/>
  <c r="AU375" i="17"/>
  <c r="AU361" i="17"/>
  <c r="AU357" i="17"/>
  <c r="AU343" i="17"/>
  <c r="AU339" i="17"/>
  <c r="AU327" i="17"/>
  <c r="AV318" i="17"/>
  <c r="AV306" i="17"/>
  <c r="AV297" i="17"/>
  <c r="AV293" i="17"/>
  <c r="AV285" i="17"/>
  <c r="AV264" i="17"/>
  <c r="AV244" i="17"/>
  <c r="AV210" i="17"/>
  <c r="AV201" i="17"/>
  <c r="AV192" i="17"/>
  <c r="AV183" i="17"/>
  <c r="AV174" i="17"/>
  <c r="AV170" i="17"/>
  <c r="AV154" i="17"/>
  <c r="AV128" i="17"/>
  <c r="AV118" i="17"/>
  <c r="AV105" i="17"/>
  <c r="AV97" i="17"/>
  <c r="AV93" i="17"/>
  <c r="AU62" i="17"/>
  <c r="AU589" i="17"/>
  <c r="AU585" i="17"/>
  <c r="AU581" i="17"/>
  <c r="AU574" i="17"/>
  <c r="AU544" i="17"/>
  <c r="AU511" i="17"/>
  <c r="AU507" i="17"/>
  <c r="AU503" i="17"/>
  <c r="AU499" i="17"/>
  <c r="AU495" i="17"/>
  <c r="AU463" i="17"/>
  <c r="AU441" i="17"/>
  <c r="AU434" i="17"/>
  <c r="AU427" i="17"/>
  <c r="AU409" i="17"/>
  <c r="AU402" i="17"/>
  <c r="AU392" i="17"/>
  <c r="AU379" i="17"/>
  <c r="AU334" i="17"/>
  <c r="AU328" i="17"/>
  <c r="AU322" i="17"/>
  <c r="AV317" i="17"/>
  <c r="AV312" i="17"/>
  <c r="AV307" i="17"/>
  <c r="AV291" i="17"/>
  <c r="AV286" i="17"/>
  <c r="AV281" i="17"/>
  <c r="AV276" i="17"/>
  <c r="AV271" i="17"/>
  <c r="AV240" i="17"/>
  <c r="AV236" i="17"/>
  <c r="AV232" i="17"/>
  <c r="AV223" i="17"/>
  <c r="AV209" i="17"/>
  <c r="AV203" i="17"/>
  <c r="AV197" i="17"/>
  <c r="AV191" i="17"/>
  <c r="AV185" i="17"/>
  <c r="AV179" i="17"/>
  <c r="AV173" i="17"/>
  <c r="AV149" i="17"/>
  <c r="AV142" i="17"/>
  <c r="AV115" i="17"/>
  <c r="AU92" i="17"/>
  <c r="AU674" i="17"/>
  <c r="AU667" i="17"/>
  <c r="AU651" i="17"/>
  <c r="AU710" i="17"/>
  <c r="AU675" i="17"/>
  <c r="AU668" i="17"/>
  <c r="AU599" i="17"/>
  <c r="AU583" i="17"/>
  <c r="AU562" i="17"/>
  <c r="AU550" i="17"/>
  <c r="AU523" i="17"/>
  <c r="AU505" i="17"/>
  <c r="AU489" i="17"/>
  <c r="AU479" i="17"/>
  <c r="AU465" i="17"/>
  <c r="AU458" i="17"/>
  <c r="AU451" i="17"/>
  <c r="AU447" i="17"/>
  <c r="AU411" i="17"/>
  <c r="AU381" i="17"/>
  <c r="AU355" i="17"/>
  <c r="AU348" i="17"/>
  <c r="AU344" i="17"/>
  <c r="AU331" i="17"/>
  <c r="AU325" i="17"/>
  <c r="AV309" i="17"/>
  <c r="AV304" i="17"/>
  <c r="AV299" i="17"/>
  <c r="AV294" i="17"/>
  <c r="AV289" i="17"/>
  <c r="AV273" i="17"/>
  <c r="AV268" i="17"/>
  <c r="AV263" i="17"/>
  <c r="AV238" i="17"/>
  <c r="AV234" i="17"/>
  <c r="AV230" i="17"/>
  <c r="AV212" i="17"/>
  <c r="AV206" i="17"/>
  <c r="AV200" i="17"/>
  <c r="AV194" i="17"/>
  <c r="AV188" i="17"/>
  <c r="AV182" i="17"/>
  <c r="AV176" i="17"/>
  <c r="AV151" i="17"/>
  <c r="AV113" i="17"/>
  <c r="AU34" i="17"/>
  <c r="AV555" i="17"/>
  <c r="AU555" i="17"/>
  <c r="AV501" i="17"/>
  <c r="AU501" i="17"/>
  <c r="AV440" i="17"/>
  <c r="AU440" i="17"/>
  <c r="AV569" i="17"/>
  <c r="AU569" i="17"/>
  <c r="AV393" i="17"/>
  <c r="AU393" i="17"/>
  <c r="AU257" i="17"/>
  <c r="AV257" i="17"/>
  <c r="AU254" i="17"/>
  <c r="AV254" i="17"/>
  <c r="AU251" i="17"/>
  <c r="AV251" i="17"/>
  <c r="AU248" i="17"/>
  <c r="AV248" i="17"/>
  <c r="AU131" i="17"/>
  <c r="AV131" i="17"/>
  <c r="AU107" i="17"/>
  <c r="AV107" i="17"/>
  <c r="AV573" i="17"/>
  <c r="AU573" i="17"/>
  <c r="AV519" i="17"/>
  <c r="AU519" i="17"/>
  <c r="AU165" i="17"/>
  <c r="AV165" i="17"/>
  <c r="AU104" i="17"/>
  <c r="AV104" i="17"/>
  <c r="AV26" i="17"/>
  <c r="AU26" i="17"/>
  <c r="AU697" i="17"/>
  <c r="AU687" i="17"/>
  <c r="AU679" i="17"/>
  <c r="AV587" i="17"/>
  <c r="AU587" i="17"/>
  <c r="AV533" i="17"/>
  <c r="AU533" i="17"/>
  <c r="AV468" i="17"/>
  <c r="AU468" i="17"/>
  <c r="AV417" i="17"/>
  <c r="AU417" i="17"/>
  <c r="AV374" i="17"/>
  <c r="AU374" i="17"/>
  <c r="AU258" i="17"/>
  <c r="AV258" i="17"/>
  <c r="AU255" i="17"/>
  <c r="AV255" i="17"/>
  <c r="AU252" i="17"/>
  <c r="AV252" i="17"/>
  <c r="AU249" i="17"/>
  <c r="AV249" i="17"/>
  <c r="AU246" i="17"/>
  <c r="AV246" i="17"/>
  <c r="AU233" i="17"/>
  <c r="AV233" i="17"/>
  <c r="AU215" i="17"/>
  <c r="AV215" i="17"/>
  <c r="AU139" i="17"/>
  <c r="AV139" i="17"/>
  <c r="AU119" i="17"/>
  <c r="AV119" i="17"/>
  <c r="AV362" i="17"/>
  <c r="AU362" i="17"/>
  <c r="AV47" i="17"/>
  <c r="AU47" i="17"/>
  <c r="AV28" i="17"/>
  <c r="AU28" i="17"/>
  <c r="AV16" i="17"/>
  <c r="AU16" i="17"/>
  <c r="AV515" i="17"/>
  <c r="AU515" i="17"/>
  <c r="AV380" i="17"/>
  <c r="AU380" i="17"/>
  <c r="AV464" i="17"/>
  <c r="AU464" i="17"/>
  <c r="AV387" i="17"/>
  <c r="AU387" i="17"/>
  <c r="AU698" i="17"/>
  <c r="AU691" i="17"/>
  <c r="AU680" i="17"/>
  <c r="AV591" i="17"/>
  <c r="AU591" i="17"/>
  <c r="AU579" i="17"/>
  <c r="AU575" i="17"/>
  <c r="AU571" i="17"/>
  <c r="AU567" i="17"/>
  <c r="AU563" i="17"/>
  <c r="AV537" i="17"/>
  <c r="AU537" i="17"/>
  <c r="AU525" i="17"/>
  <c r="AU521" i="17"/>
  <c r="AU517" i="17"/>
  <c r="AU513" i="17"/>
  <c r="AU509" i="17"/>
  <c r="AV484" i="17"/>
  <c r="AU484" i="17"/>
  <c r="AV428" i="17"/>
  <c r="AU428" i="17"/>
  <c r="AV378" i="17"/>
  <c r="AU378" i="17"/>
  <c r="AU157" i="17"/>
  <c r="AV157" i="17"/>
  <c r="AV372" i="17"/>
  <c r="AU372" i="17"/>
  <c r="AV453" i="17"/>
  <c r="AU453" i="17"/>
  <c r="AU245" i="17"/>
  <c r="AV245" i="17"/>
  <c r="AU227" i="17"/>
  <c r="AV227" i="17"/>
  <c r="AU121" i="17"/>
  <c r="AV121" i="17"/>
  <c r="AV38" i="17"/>
  <c r="AU38" i="17"/>
  <c r="AU709" i="17"/>
  <c r="AU699" i="17"/>
  <c r="AU656" i="17"/>
  <c r="AU649" i="17"/>
  <c r="AV643" i="17"/>
  <c r="AU618" i="17"/>
  <c r="AV617" i="17"/>
  <c r="AV605" i="17"/>
  <c r="AU605" i="17"/>
  <c r="AU601" i="17"/>
  <c r="AU592" i="17"/>
  <c r="AU580" i="17"/>
  <c r="AV551" i="17"/>
  <c r="AU551" i="17"/>
  <c r="AU547" i="17"/>
  <c r="AU538" i="17"/>
  <c r="AU526" i="17"/>
  <c r="AV497" i="17"/>
  <c r="AU497" i="17"/>
  <c r="AU493" i="17"/>
  <c r="AU485" i="17"/>
  <c r="AU477" i="17"/>
  <c r="AU470" i="17"/>
  <c r="AU459" i="17"/>
  <c r="AV432" i="17"/>
  <c r="AU432" i="17"/>
  <c r="AU429" i="17"/>
  <c r="AU414" i="17"/>
  <c r="AU410" i="17"/>
  <c r="AU399" i="17"/>
  <c r="AV368" i="17"/>
  <c r="AU368" i="17"/>
  <c r="AV337" i="17"/>
  <c r="AU337" i="17"/>
  <c r="AV320" i="17"/>
  <c r="AV314" i="17"/>
  <c r="AV308" i="17"/>
  <c r="AV302" i="17"/>
  <c r="AV296" i="17"/>
  <c r="AV290" i="17"/>
  <c r="AV284" i="17"/>
  <c r="AV278" i="17"/>
  <c r="AV272" i="17"/>
  <c r="AV266" i="17"/>
  <c r="AV260" i="17"/>
  <c r="AU256" i="17"/>
  <c r="AV256" i="17"/>
  <c r="AU253" i="17"/>
  <c r="AV253" i="17"/>
  <c r="AU250" i="17"/>
  <c r="AV250" i="17"/>
  <c r="AU247" i="17"/>
  <c r="AV247" i="17"/>
  <c r="AU239" i="17"/>
  <c r="AV239" i="17"/>
  <c r="AV235" i="17"/>
  <c r="AU221" i="17"/>
  <c r="AV221" i="17"/>
  <c r="AV217" i="17"/>
  <c r="AU167" i="17"/>
  <c r="AV167" i="17"/>
  <c r="AV397" i="17"/>
  <c r="AU397" i="17"/>
  <c r="AV243" i="17"/>
  <c r="AV237" i="17"/>
  <c r="AV231" i="17"/>
  <c r="AV225" i="17"/>
  <c r="AV219" i="17"/>
  <c r="AU171" i="17"/>
  <c r="AV171" i="17"/>
  <c r="AU137" i="17"/>
  <c r="AV137" i="17"/>
  <c r="AU112" i="17"/>
  <c r="AV112" i="17"/>
  <c r="AU161" i="17"/>
  <c r="AV161" i="17"/>
  <c r="AU155" i="17"/>
  <c r="AV155" i="17"/>
  <c r="AU130" i="17"/>
  <c r="AV130" i="17"/>
  <c r="AU123" i="17"/>
  <c r="AV123" i="17"/>
  <c r="AU109" i="17"/>
  <c r="AV109" i="17"/>
  <c r="AU94" i="17"/>
  <c r="AV94" i="17"/>
  <c r="AV24" i="17"/>
  <c r="AU24" i="17"/>
  <c r="AU148" i="17"/>
  <c r="AV148" i="17"/>
  <c r="AU141" i="17"/>
  <c r="AV141" i="17"/>
  <c r="AU99" i="17"/>
  <c r="AV99" i="17"/>
  <c r="AV160" i="17"/>
  <c r="AV152" i="17"/>
  <c r="AV147" i="17"/>
  <c r="AV143" i="17"/>
  <c r="AV134" i="17"/>
  <c r="AV129" i="17"/>
  <c r="AV125" i="17"/>
  <c r="AV116" i="17"/>
  <c r="AV111" i="17"/>
  <c r="AV106" i="17"/>
  <c r="AV101" i="17"/>
  <c r="AU75" i="17"/>
  <c r="AU59" i="17"/>
  <c r="AV367" i="17"/>
  <c r="AU367" i="17"/>
  <c r="AV359" i="17"/>
  <c r="AU359" i="17"/>
  <c r="AV612" i="17"/>
  <c r="AU612" i="17"/>
  <c r="AV473" i="17"/>
  <c r="AU473" i="17"/>
  <c r="AV455" i="17"/>
  <c r="AU455" i="17"/>
  <c r="AV437" i="17"/>
  <c r="AU437" i="17"/>
  <c r="AV419" i="17"/>
  <c r="AU419" i="17"/>
  <c r="AV385" i="17"/>
  <c r="AU385" i="17"/>
  <c r="AV377" i="17"/>
  <c r="AU377" i="17"/>
  <c r="AU145" i="17"/>
  <c r="AV145" i="17"/>
  <c r="AV703" i="17"/>
  <c r="AU703" i="17"/>
  <c r="AV633" i="17"/>
  <c r="AU633" i="17"/>
  <c r="AU122" i="17"/>
  <c r="AV122" i="17"/>
  <c r="AV83" i="17"/>
  <c r="AU83" i="17"/>
  <c r="AV650" i="17"/>
  <c r="AU650" i="17"/>
  <c r="AU613" i="17"/>
  <c r="AV613" i="17"/>
  <c r="AU606" i="17"/>
  <c r="AU600" i="17"/>
  <c r="AU594" i="17"/>
  <c r="AU588" i="17"/>
  <c r="AU582" i="17"/>
  <c r="AU576" i="17"/>
  <c r="AU570" i="17"/>
  <c r="AU564" i="17"/>
  <c r="AU558" i="17"/>
  <c r="AU552" i="17"/>
  <c r="AU546" i="17"/>
  <c r="AU540" i="17"/>
  <c r="AU534" i="17"/>
  <c r="AU528" i="17"/>
  <c r="AU522" i="17"/>
  <c r="AU516" i="17"/>
  <c r="AU510" i="17"/>
  <c r="AU504" i="17"/>
  <c r="AU498" i="17"/>
  <c r="AU492" i="17"/>
  <c r="AU486" i="17"/>
  <c r="AU480" i="17"/>
  <c r="AU474" i="17"/>
  <c r="AU456" i="17"/>
  <c r="AU438" i="17"/>
  <c r="AU420" i="17"/>
  <c r="AU390" i="17"/>
  <c r="AU386" i="17"/>
  <c r="AU159" i="17"/>
  <c r="AV159" i="17"/>
  <c r="AV467" i="17"/>
  <c r="AU467" i="17"/>
  <c r="AV431" i="17"/>
  <c r="AU431" i="17"/>
  <c r="AU140" i="17"/>
  <c r="AV140" i="17"/>
  <c r="AU108" i="17"/>
  <c r="AV108" i="17"/>
  <c r="AV20" i="17"/>
  <c r="AU20" i="17"/>
  <c r="AV661" i="17"/>
  <c r="AU661" i="17"/>
  <c r="AU639" i="17"/>
  <c r="AV638" i="17"/>
  <c r="AU637" i="17"/>
  <c r="AV614" i="17"/>
  <c r="AU614" i="17"/>
  <c r="AU487" i="17"/>
  <c r="AU481" i="17"/>
  <c r="AU475" i="17"/>
  <c r="AV461" i="17"/>
  <c r="AU461" i="17"/>
  <c r="AU457" i="17"/>
  <c r="AV443" i="17"/>
  <c r="AU443" i="17"/>
  <c r="AU439" i="17"/>
  <c r="AV425" i="17"/>
  <c r="AU425" i="17"/>
  <c r="AU421" i="17"/>
  <c r="AV403" i="17"/>
  <c r="AU403" i="17"/>
  <c r="AV395" i="17"/>
  <c r="AU395" i="17"/>
  <c r="AU391" i="17"/>
  <c r="AV349" i="17"/>
  <c r="AU349" i="17"/>
  <c r="AU336" i="17"/>
  <c r="AV169" i="17"/>
  <c r="AV164" i="17"/>
  <c r="AU156" i="17"/>
  <c r="AV156" i="17"/>
  <c r="AV626" i="17"/>
  <c r="AU626" i="17"/>
  <c r="AV609" i="17"/>
  <c r="AU609" i="17"/>
  <c r="AV449" i="17"/>
  <c r="AU449" i="17"/>
  <c r="AV413" i="17"/>
  <c r="AU413" i="17"/>
  <c r="AU135" i="17"/>
  <c r="AV135" i="17"/>
  <c r="AU117" i="17"/>
  <c r="AV117" i="17"/>
  <c r="AU102" i="17"/>
  <c r="AV102" i="17"/>
  <c r="AV60" i="17"/>
  <c r="AU60" i="17"/>
  <c r="AV711" i="17"/>
  <c r="AU711" i="17"/>
  <c r="AV692" i="17"/>
  <c r="AU692" i="17"/>
  <c r="AU673" i="17"/>
  <c r="AU662" i="17"/>
  <c r="AU655" i="17"/>
  <c r="AU625" i="17"/>
  <c r="AV624" i="17"/>
  <c r="AU608" i="17"/>
  <c r="AU602" i="17"/>
  <c r="AU596" i="17"/>
  <c r="AU590" i="17"/>
  <c r="AU584" i="17"/>
  <c r="AU578" i="17"/>
  <c r="AU572" i="17"/>
  <c r="AU566" i="17"/>
  <c r="AU560" i="17"/>
  <c r="AU554" i="17"/>
  <c r="AU548" i="17"/>
  <c r="AU542" i="17"/>
  <c r="AU536" i="17"/>
  <c r="AU530" i="17"/>
  <c r="AU524" i="17"/>
  <c r="AU518" i="17"/>
  <c r="AU512" i="17"/>
  <c r="AU506" i="17"/>
  <c r="AU500" i="17"/>
  <c r="AU494" i="17"/>
  <c r="AU488" i="17"/>
  <c r="AU482" i="17"/>
  <c r="AU476" i="17"/>
  <c r="AU462" i="17"/>
  <c r="AU444" i="17"/>
  <c r="AU426" i="17"/>
  <c r="AU408" i="17"/>
  <c r="AU404" i="17"/>
  <c r="AU354" i="17"/>
  <c r="AU350" i="17"/>
  <c r="AV341" i="17"/>
  <c r="AU341" i="17"/>
  <c r="AU127" i="17"/>
  <c r="AV127" i="17"/>
  <c r="AU114" i="17"/>
  <c r="AV114" i="17"/>
  <c r="AV14" i="17"/>
  <c r="AU14" i="17"/>
  <c r="AV401" i="17"/>
  <c r="AU401" i="17"/>
  <c r="AV383" i="17"/>
  <c r="AU383" i="17"/>
  <c r="AV365" i="17"/>
  <c r="AU365" i="17"/>
  <c r="AV347" i="17"/>
  <c r="AU347" i="17"/>
  <c r="AU153" i="17"/>
  <c r="AV153" i="17"/>
  <c r="AU138" i="17"/>
  <c r="AV138" i="17"/>
  <c r="AU472" i="17"/>
  <c r="AU466" i="17"/>
  <c r="AU460" i="17"/>
  <c r="AU454" i="17"/>
  <c r="AU448" i="17"/>
  <c r="AU442" i="17"/>
  <c r="AU436" i="17"/>
  <c r="AU430" i="17"/>
  <c r="AU424" i="17"/>
  <c r="AU418" i="17"/>
  <c r="AU412" i="17"/>
  <c r="AU398" i="17"/>
  <c r="AU384" i="17"/>
  <c r="AU366" i="17"/>
  <c r="AU158" i="17"/>
  <c r="AV158" i="17"/>
  <c r="AU144" i="17"/>
  <c r="AV144" i="17"/>
  <c r="AU120" i="17"/>
  <c r="AV120" i="17"/>
  <c r="AV407" i="17"/>
  <c r="AU407" i="17"/>
  <c r="AV389" i="17"/>
  <c r="AU389" i="17"/>
  <c r="AV371" i="17"/>
  <c r="AU371" i="17"/>
  <c r="AV353" i="17"/>
  <c r="AU353" i="17"/>
  <c r="AU163" i="17"/>
  <c r="AV163" i="17"/>
  <c r="AU150" i="17"/>
  <c r="AV150" i="17"/>
  <c r="AU406" i="17"/>
  <c r="AU400" i="17"/>
  <c r="AU394" i="17"/>
  <c r="AU388" i="17"/>
  <c r="AU382" i="17"/>
  <c r="AU376" i="17"/>
  <c r="AU370" i="17"/>
  <c r="AU364" i="17"/>
  <c r="AU358" i="17"/>
  <c r="AU352" i="17"/>
  <c r="AU346" i="17"/>
  <c r="AU340" i="17"/>
  <c r="AU162" i="17"/>
  <c r="AV162" i="17"/>
  <c r="AU126" i="17"/>
  <c r="AV126" i="17"/>
  <c r="AU168" i="17"/>
  <c r="AV168" i="17"/>
  <c r="AU132" i="17"/>
  <c r="AV132" i="17"/>
  <c r="AV96" i="17"/>
  <c r="AV29" i="17"/>
  <c r="AU29" i="17"/>
  <c r="AV36" i="17"/>
  <c r="AU36" i="17"/>
  <c r="AU82" i="17"/>
  <c r="AU78" i="17"/>
  <c r="AU70" i="17"/>
  <c r="AU54" i="17"/>
  <c r="AU46" i="17"/>
  <c r="AU42" i="17"/>
  <c r="AU33" i="17"/>
  <c r="AU21" i="17"/>
  <c r="AU17" i="17"/>
  <c r="AU8" i="17"/>
  <c r="AU335" i="17"/>
  <c r="AV636" i="17"/>
  <c r="AV632" i="17"/>
  <c r="AU87" i="17"/>
  <c r="AU64" i="17"/>
  <c r="AU51" i="17"/>
  <c r="AU39" i="17"/>
  <c r="AU705" i="17"/>
  <c r="AU693" i="17"/>
  <c r="AU681" i="17"/>
  <c r="AU669" i="17"/>
  <c r="AU657" i="17"/>
  <c r="AV635" i="17"/>
  <c r="AU621" i="17"/>
  <c r="AV620" i="17"/>
  <c r="AU619" i="17"/>
  <c r="AU615" i="17"/>
  <c r="AU88" i="17"/>
  <c r="AU80" i="17"/>
  <c r="AU72" i="17"/>
  <c r="AU65" i="17"/>
  <c r="AU56" i="17"/>
  <c r="AU52" i="17"/>
  <c r="AU44" i="17"/>
  <c r="AU23" i="17"/>
  <c r="AV84" i="17"/>
  <c r="AU84" i="17"/>
  <c r="AV71" i="17"/>
  <c r="AU71" i="17"/>
  <c r="AV63" i="17"/>
  <c r="AU63" i="17"/>
  <c r="AV50" i="17"/>
  <c r="AU50" i="17"/>
  <c r="AV30" i="17"/>
  <c r="AU30" i="17"/>
  <c r="AF723" i="17"/>
  <c r="AU623" i="17"/>
  <c r="AV623" i="17"/>
  <c r="AV76" i="17"/>
  <c r="AU76" i="17"/>
  <c r="AV22" i="17"/>
  <c r="AU22" i="17"/>
  <c r="AV722" i="17"/>
  <c r="AV721" i="17"/>
  <c r="AV720" i="17"/>
  <c r="AV719" i="17"/>
  <c r="AV718" i="17"/>
  <c r="AV717" i="17"/>
  <c r="AV716" i="17"/>
  <c r="AV715" i="17"/>
  <c r="AV714" i="17"/>
  <c r="AV713" i="17"/>
  <c r="AU712" i="17"/>
  <c r="AU706" i="17"/>
  <c r="AU700" i="17"/>
  <c r="AU694" i="17"/>
  <c r="AU688" i="17"/>
  <c r="AU682" i="17"/>
  <c r="AU676" i="17"/>
  <c r="AU670" i="17"/>
  <c r="AU664" i="17"/>
  <c r="AU658" i="17"/>
  <c r="AU652" i="17"/>
  <c r="AU644" i="17"/>
  <c r="AV631" i="17"/>
  <c r="AU630" i="17"/>
  <c r="AV629" i="17"/>
  <c r="AV89" i="17"/>
  <c r="AU89" i="17"/>
  <c r="AV81" i="17"/>
  <c r="AU81" i="17"/>
  <c r="AV68" i="17"/>
  <c r="AU68" i="17"/>
  <c r="AV48" i="17"/>
  <c r="AU48" i="17"/>
  <c r="AV35" i="17"/>
  <c r="AU35" i="17"/>
  <c r="AV27" i="17"/>
  <c r="AU27" i="17"/>
  <c r="AV10" i="17"/>
  <c r="AU10" i="17"/>
  <c r="AV627" i="17"/>
  <c r="AU627" i="17"/>
  <c r="AU707" i="17"/>
  <c r="AU701" i="17"/>
  <c r="AU695" i="17"/>
  <c r="AU689" i="17"/>
  <c r="AU683" i="17"/>
  <c r="AU677" i="17"/>
  <c r="AU671" i="17"/>
  <c r="AU665" i="17"/>
  <c r="AU659" i="17"/>
  <c r="AU653" i="17"/>
  <c r="AV645" i="17"/>
  <c r="AU645" i="17"/>
  <c r="AV642" i="17"/>
  <c r="AU641" i="17"/>
  <c r="AV641" i="17"/>
  <c r="AU90" i="17"/>
  <c r="AU69" i="17"/>
  <c r="AV40" i="17"/>
  <c r="AU40" i="17"/>
  <c r="AV15" i="17"/>
  <c r="AU15" i="17"/>
  <c r="AV58" i="17"/>
  <c r="AU58" i="17"/>
  <c r="AU708" i="17"/>
  <c r="AU702" i="17"/>
  <c r="AU696" i="17"/>
  <c r="AU690" i="17"/>
  <c r="AU684" i="17"/>
  <c r="AU678" i="17"/>
  <c r="AU672" i="17"/>
  <c r="AU666" i="17"/>
  <c r="AU660" i="17"/>
  <c r="AU654" i="17"/>
  <c r="AU648" i="17"/>
  <c r="AV647" i="17"/>
  <c r="AV86" i="17"/>
  <c r="AU86" i="17"/>
  <c r="AU74" i="17"/>
  <c r="AV66" i="17"/>
  <c r="AU66" i="17"/>
  <c r="AV53" i="17"/>
  <c r="AU53" i="17"/>
  <c r="AV45" i="17"/>
  <c r="AU45" i="17"/>
  <c r="AV32" i="17"/>
  <c r="AU32" i="17"/>
  <c r="AN723" i="17"/>
  <c r="AV646" i="17"/>
  <c r="AV640" i="17"/>
  <c r="AV634" i="17"/>
  <c r="AV628" i="17"/>
  <c r="AV622" i="17"/>
  <c r="AV616" i="17"/>
  <c r="AV610" i="17"/>
  <c r="AU18" i="17"/>
  <c r="AU91" i="17"/>
  <c r="AU85" i="17"/>
  <c r="AU79" i="17"/>
  <c r="AU73" i="17"/>
  <c r="AU67" i="17"/>
  <c r="AU61" i="17"/>
  <c r="AU55" i="17"/>
  <c r="AU49" i="17"/>
  <c r="AU43" i="17"/>
  <c r="AU37" i="17"/>
  <c r="AU31" i="17"/>
  <c r="AU25" i="17"/>
  <c r="AU19" i="17"/>
  <c r="AU13" i="17"/>
  <c r="AP221" i="11"/>
  <c r="AP149" i="14"/>
  <c r="AP11" i="6"/>
  <c r="AP20" i="8"/>
  <c r="AP19" i="13"/>
  <c r="AP33" i="4"/>
  <c r="AP17" i="1"/>
  <c r="AP29" i="2"/>
  <c r="AU723" i="17" l="1"/>
  <c r="AP11" i="16"/>
  <c r="J5" i="16"/>
  <c r="AA8" i="16"/>
  <c r="AF8" i="16"/>
  <c r="AF11" i="16" s="1"/>
  <c r="AM8" i="16"/>
  <c r="AN8" i="16"/>
  <c r="AV8" i="16" s="1"/>
  <c r="AU8" i="16"/>
  <c r="AA9" i="16"/>
  <c r="AF9" i="16"/>
  <c r="AM9" i="16"/>
  <c r="AN9" i="16"/>
  <c r="AV9" i="16" s="1"/>
  <c r="AA10" i="16"/>
  <c r="AF10" i="16"/>
  <c r="AM10" i="16"/>
  <c r="AN10" i="16"/>
  <c r="AU10" i="16"/>
  <c r="E11" i="16"/>
  <c r="K11" i="16"/>
  <c r="AB11" i="16"/>
  <c r="AC11" i="16"/>
  <c r="AD11" i="16"/>
  <c r="AG11" i="16"/>
  <c r="AH11" i="16"/>
  <c r="AJ11" i="16"/>
  <c r="AR11" i="16"/>
  <c r="AT11" i="16"/>
  <c r="AU9" i="16" l="1"/>
  <c r="AU11" i="16" s="1"/>
  <c r="AN11" i="16"/>
  <c r="J5" i="15"/>
  <c r="AA8" i="15"/>
  <c r="AF8" i="15"/>
  <c r="AM8" i="15"/>
  <c r="AN8" i="15"/>
  <c r="AV8" i="15" s="1"/>
  <c r="AA9" i="15"/>
  <c r="AF9" i="15"/>
  <c r="AM9" i="15"/>
  <c r="AN9" i="15"/>
  <c r="AV9" i="15" s="1"/>
  <c r="AU9" i="15"/>
  <c r="AA10" i="15"/>
  <c r="AF10" i="15"/>
  <c r="AM10" i="15"/>
  <c r="AN10" i="15"/>
  <c r="AV10" i="15" s="1"/>
  <c r="AA11" i="15"/>
  <c r="AF11" i="15"/>
  <c r="AM11" i="15"/>
  <c r="AN11" i="15"/>
  <c r="AV11" i="15" s="1"/>
  <c r="AU11" i="15"/>
  <c r="AA12" i="15"/>
  <c r="AF12" i="15"/>
  <c r="AM12" i="15"/>
  <c r="AN12" i="15"/>
  <c r="AV12" i="15" s="1"/>
  <c r="AA13" i="15"/>
  <c r="AF13" i="15"/>
  <c r="AM13" i="15"/>
  <c r="AN13" i="15"/>
  <c r="AV13" i="15" s="1"/>
  <c r="AA14" i="15"/>
  <c r="AF14" i="15"/>
  <c r="AM14" i="15"/>
  <c r="AN14" i="15"/>
  <c r="AV14" i="15" s="1"/>
  <c r="AU14" i="15"/>
  <c r="AA15" i="15"/>
  <c r="AF15" i="15"/>
  <c r="AM15" i="15"/>
  <c r="AN15" i="15"/>
  <c r="AV15" i="15" s="1"/>
  <c r="AU15" i="15"/>
  <c r="AA16" i="15"/>
  <c r="AF16" i="15"/>
  <c r="AM16" i="15"/>
  <c r="AN16" i="15"/>
  <c r="AV16" i="15" s="1"/>
  <c r="AA17" i="15"/>
  <c r="AF17" i="15"/>
  <c r="AM17" i="15"/>
  <c r="AN17" i="15"/>
  <c r="AA18" i="15"/>
  <c r="AF18" i="15"/>
  <c r="AM18" i="15"/>
  <c r="AN18" i="15"/>
  <c r="AV18" i="15" s="1"/>
  <c r="AA19" i="15"/>
  <c r="AF19" i="15"/>
  <c r="AM19" i="15"/>
  <c r="AN19" i="15"/>
  <c r="AV19" i="15" s="1"/>
  <c r="AA20" i="15"/>
  <c r="AF20" i="15"/>
  <c r="AM20" i="15"/>
  <c r="AN20" i="15"/>
  <c r="AV20" i="15" s="1"/>
  <c r="AA21" i="15"/>
  <c r="AF21" i="15"/>
  <c r="AM21" i="15"/>
  <c r="AN21" i="15"/>
  <c r="AA22" i="15"/>
  <c r="AF22" i="15"/>
  <c r="AM22" i="15"/>
  <c r="AN22" i="15"/>
  <c r="AV22" i="15" s="1"/>
  <c r="AA23" i="15"/>
  <c r="AF23" i="15"/>
  <c r="AM23" i="15"/>
  <c r="AN23" i="15"/>
  <c r="AV23" i="15" s="1"/>
  <c r="AA24" i="15"/>
  <c r="AF24" i="15"/>
  <c r="AM24" i="15"/>
  <c r="AN24" i="15"/>
  <c r="AV24" i="15" s="1"/>
  <c r="AA25" i="15"/>
  <c r="AF25" i="15"/>
  <c r="AM25" i="15"/>
  <c r="AN25" i="15"/>
  <c r="AV25" i="15" s="1"/>
  <c r="AA26" i="15"/>
  <c r="AF26" i="15"/>
  <c r="AM26" i="15"/>
  <c r="AN26" i="15"/>
  <c r="AV26" i="15" s="1"/>
  <c r="AA27" i="15"/>
  <c r="AF27" i="15"/>
  <c r="AM27" i="15"/>
  <c r="AN27" i="15"/>
  <c r="AV27" i="15" s="1"/>
  <c r="AA28" i="15"/>
  <c r="AF28" i="15"/>
  <c r="AM28" i="15"/>
  <c r="AN28" i="15"/>
  <c r="AV28" i="15" s="1"/>
  <c r="AA29" i="15"/>
  <c r="AF29" i="15"/>
  <c r="AM29" i="15"/>
  <c r="AN29" i="15"/>
  <c r="AV29" i="15" s="1"/>
  <c r="AA30" i="15"/>
  <c r="AF30" i="15"/>
  <c r="AM30" i="15"/>
  <c r="AN30" i="15"/>
  <c r="AV30" i="15" s="1"/>
  <c r="AA31" i="15"/>
  <c r="AF31" i="15"/>
  <c r="AM31" i="15"/>
  <c r="AN31" i="15"/>
  <c r="AV31" i="15" s="1"/>
  <c r="AA32" i="15"/>
  <c r="AF32" i="15"/>
  <c r="AM32" i="15"/>
  <c r="AN32" i="15"/>
  <c r="AV32" i="15" s="1"/>
  <c r="AA33" i="15"/>
  <c r="AF33" i="15"/>
  <c r="AM33" i="15"/>
  <c r="AN33" i="15"/>
  <c r="AV33" i="15" s="1"/>
  <c r="AA34" i="15"/>
  <c r="AF34" i="15"/>
  <c r="AM34" i="15"/>
  <c r="AN34" i="15"/>
  <c r="AV34" i="15" s="1"/>
  <c r="AA35" i="15"/>
  <c r="AF35" i="15"/>
  <c r="AM35" i="15"/>
  <c r="AN35" i="15"/>
  <c r="AA36" i="15"/>
  <c r="AF36" i="15"/>
  <c r="AM36" i="15"/>
  <c r="AN36" i="15"/>
  <c r="AV36" i="15" s="1"/>
  <c r="AA37" i="15"/>
  <c r="AF37" i="15"/>
  <c r="AM37" i="15"/>
  <c r="AN37" i="15"/>
  <c r="AV37" i="15" s="1"/>
  <c r="AA38" i="15"/>
  <c r="AF38" i="15"/>
  <c r="AM38" i="15"/>
  <c r="AN38" i="15"/>
  <c r="AV38" i="15" s="1"/>
  <c r="AA39" i="15"/>
  <c r="AF39" i="15"/>
  <c r="AM39" i="15"/>
  <c r="AN39" i="15"/>
  <c r="AA40" i="15"/>
  <c r="AF40" i="15"/>
  <c r="AM40" i="15"/>
  <c r="AN40" i="15"/>
  <c r="AV40" i="15" s="1"/>
  <c r="AU40" i="15"/>
  <c r="AA41" i="15"/>
  <c r="AF41" i="15"/>
  <c r="AM41" i="15"/>
  <c r="AN41" i="15"/>
  <c r="AV41" i="15" s="1"/>
  <c r="AA42" i="15"/>
  <c r="AF42" i="15"/>
  <c r="AM42" i="15"/>
  <c r="AN42" i="15"/>
  <c r="AV42" i="15" s="1"/>
  <c r="AA43" i="15"/>
  <c r="AF43" i="15"/>
  <c r="AM43" i="15"/>
  <c r="AN43" i="15"/>
  <c r="AV43" i="15" s="1"/>
  <c r="AA44" i="15"/>
  <c r="AF44" i="15"/>
  <c r="AM44" i="15"/>
  <c r="AN44" i="15"/>
  <c r="AA45" i="15"/>
  <c r="AF45" i="15"/>
  <c r="AM45" i="15"/>
  <c r="AN45" i="15"/>
  <c r="AV45" i="15" s="1"/>
  <c r="AU45" i="15"/>
  <c r="AA46" i="15"/>
  <c r="AF46" i="15"/>
  <c r="AM46" i="15"/>
  <c r="AN46" i="15"/>
  <c r="AV46" i="15" s="1"/>
  <c r="AA47" i="15"/>
  <c r="AF47" i="15"/>
  <c r="AM47" i="15"/>
  <c r="AN47" i="15"/>
  <c r="AV47" i="15" s="1"/>
  <c r="AA48" i="15"/>
  <c r="AF48" i="15"/>
  <c r="AM48" i="15"/>
  <c r="AN48" i="15"/>
  <c r="AV48" i="15" s="1"/>
  <c r="AU48" i="15"/>
  <c r="AA49" i="15"/>
  <c r="AF49" i="15"/>
  <c r="AM49" i="15"/>
  <c r="AN49" i="15"/>
  <c r="AV49" i="15" s="1"/>
  <c r="AA50" i="15"/>
  <c r="AF50" i="15"/>
  <c r="AM50" i="15"/>
  <c r="AN50" i="15"/>
  <c r="AV50" i="15" s="1"/>
  <c r="AA51" i="15"/>
  <c r="AF51" i="15"/>
  <c r="AM51" i="15"/>
  <c r="AN51" i="15"/>
  <c r="AV51" i="15" s="1"/>
  <c r="AA52" i="15"/>
  <c r="AF52" i="15"/>
  <c r="AM52" i="15"/>
  <c r="AN52" i="15"/>
  <c r="AV52" i="15" s="1"/>
  <c r="AU52" i="15"/>
  <c r="AA53" i="15"/>
  <c r="AF53" i="15"/>
  <c r="AM53" i="15"/>
  <c r="AN53" i="15"/>
  <c r="AV53" i="15" s="1"/>
  <c r="AU53" i="15"/>
  <c r="AA54" i="15"/>
  <c r="AF54" i="15"/>
  <c r="AM54" i="15"/>
  <c r="AN54" i="15"/>
  <c r="AV54" i="15" s="1"/>
  <c r="AA55" i="15"/>
  <c r="AF55" i="15"/>
  <c r="AM55" i="15"/>
  <c r="AN55" i="15"/>
  <c r="AV55" i="15" s="1"/>
  <c r="AA56" i="15"/>
  <c r="AF56" i="15"/>
  <c r="AM56" i="15"/>
  <c r="AN56" i="15"/>
  <c r="AV56" i="15" s="1"/>
  <c r="AU56" i="15"/>
  <c r="AA57" i="15"/>
  <c r="AF57" i="15"/>
  <c r="AM57" i="15"/>
  <c r="AN57" i="15"/>
  <c r="AV57" i="15" s="1"/>
  <c r="AU57" i="15"/>
  <c r="AA58" i="15"/>
  <c r="AF58" i="15"/>
  <c r="AM58" i="15"/>
  <c r="AN58" i="15"/>
  <c r="AV58" i="15" s="1"/>
  <c r="AA59" i="15"/>
  <c r="AF59" i="15"/>
  <c r="AM59" i="15"/>
  <c r="AN59" i="15"/>
  <c r="AV59" i="15" s="1"/>
  <c r="AA60" i="15"/>
  <c r="AF60" i="15"/>
  <c r="AM60" i="15"/>
  <c r="AN60" i="15"/>
  <c r="AA61" i="15"/>
  <c r="AF61" i="15"/>
  <c r="AM61" i="15"/>
  <c r="AN61" i="15"/>
  <c r="AV61" i="15" s="1"/>
  <c r="AA62" i="15"/>
  <c r="AF62" i="15"/>
  <c r="AM62" i="15"/>
  <c r="AN62" i="15"/>
  <c r="AV62" i="15" s="1"/>
  <c r="AA63" i="15"/>
  <c r="AF63" i="15"/>
  <c r="AM63" i="15"/>
  <c r="AN63" i="15"/>
  <c r="AV63" i="15" s="1"/>
  <c r="AA64" i="15"/>
  <c r="AF64" i="15"/>
  <c r="AM64" i="15"/>
  <c r="AN64" i="15"/>
  <c r="AV64" i="15" s="1"/>
  <c r="AA65" i="15"/>
  <c r="AF65" i="15"/>
  <c r="AM65" i="15"/>
  <c r="AN65" i="15"/>
  <c r="AA66" i="15"/>
  <c r="AF66" i="15"/>
  <c r="AM66" i="15"/>
  <c r="AN66" i="15"/>
  <c r="AV66" i="15" s="1"/>
  <c r="AA67" i="15"/>
  <c r="AF67" i="15"/>
  <c r="AM67" i="15"/>
  <c r="AN67" i="15"/>
  <c r="AV67" i="15" s="1"/>
  <c r="AA68" i="15"/>
  <c r="AF68" i="15"/>
  <c r="AM68" i="15"/>
  <c r="AN68" i="15"/>
  <c r="AV68" i="15" s="1"/>
  <c r="AA69" i="15"/>
  <c r="AF69" i="15"/>
  <c r="AM69" i="15"/>
  <c r="AN69" i="15"/>
  <c r="AV69" i="15" s="1"/>
  <c r="AA70" i="15"/>
  <c r="AF70" i="15"/>
  <c r="AM70" i="15"/>
  <c r="AN70" i="15"/>
  <c r="AA71" i="15"/>
  <c r="AF71" i="15"/>
  <c r="AM71" i="15"/>
  <c r="AN71" i="15"/>
  <c r="AV71" i="15" s="1"/>
  <c r="AU71" i="15"/>
  <c r="AA72" i="15"/>
  <c r="AF72" i="15"/>
  <c r="AM72" i="15"/>
  <c r="AN72" i="15"/>
  <c r="AV72" i="15" s="1"/>
  <c r="AA73" i="15"/>
  <c r="AF73" i="15"/>
  <c r="AM73" i="15"/>
  <c r="AN73" i="15"/>
  <c r="AV73" i="15" s="1"/>
  <c r="AA74" i="15"/>
  <c r="AF74" i="15"/>
  <c r="AM74" i="15"/>
  <c r="AN74" i="15"/>
  <c r="AV74" i="15" s="1"/>
  <c r="AA75" i="15"/>
  <c r="AF75" i="15"/>
  <c r="AM75" i="15"/>
  <c r="AN75" i="15"/>
  <c r="AA76" i="15"/>
  <c r="AF76" i="15"/>
  <c r="AM76" i="15"/>
  <c r="AN76" i="15"/>
  <c r="AV76" i="15" s="1"/>
  <c r="AA77" i="15"/>
  <c r="AF77" i="15"/>
  <c r="AM77" i="15"/>
  <c r="AN77" i="15"/>
  <c r="AV77" i="15" s="1"/>
  <c r="AA78" i="15"/>
  <c r="AF78" i="15"/>
  <c r="AM78" i="15"/>
  <c r="AN78" i="15"/>
  <c r="AV78" i="15" s="1"/>
  <c r="AU78" i="15"/>
  <c r="AA79" i="15"/>
  <c r="AF79" i="15"/>
  <c r="AM79" i="15"/>
  <c r="AN79" i="15"/>
  <c r="AV79" i="15" s="1"/>
  <c r="AA80" i="15"/>
  <c r="AF80" i="15"/>
  <c r="AM80" i="15"/>
  <c r="AN80" i="15"/>
  <c r="AA81" i="15"/>
  <c r="AF81" i="15"/>
  <c r="AM81" i="15"/>
  <c r="AN81" i="15"/>
  <c r="AV81" i="15" s="1"/>
  <c r="AA82" i="15"/>
  <c r="AF82" i="15"/>
  <c r="AM82" i="15"/>
  <c r="AN82" i="15"/>
  <c r="AV82" i="15" s="1"/>
  <c r="AU82" i="15"/>
  <c r="AA83" i="15"/>
  <c r="AF83" i="15"/>
  <c r="AM83" i="15"/>
  <c r="AN83" i="15"/>
  <c r="AV83" i="15" s="1"/>
  <c r="AU83" i="15"/>
  <c r="AA84" i="15"/>
  <c r="AF84" i="15"/>
  <c r="AM84" i="15"/>
  <c r="AN84" i="15"/>
  <c r="AV84" i="15" s="1"/>
  <c r="AU84" i="15"/>
  <c r="AA85" i="15"/>
  <c r="AF85" i="15"/>
  <c r="AM85" i="15"/>
  <c r="AN85" i="15"/>
  <c r="AV85" i="15" s="1"/>
  <c r="AA86" i="15"/>
  <c r="AF86" i="15"/>
  <c r="AM86" i="15"/>
  <c r="AN86" i="15"/>
  <c r="AV86" i="15" s="1"/>
  <c r="AA87" i="15"/>
  <c r="AF87" i="15"/>
  <c r="AM87" i="15"/>
  <c r="AN87" i="15"/>
  <c r="AV87" i="15" s="1"/>
  <c r="AU87" i="15"/>
  <c r="AA88" i="15"/>
  <c r="AF88" i="15"/>
  <c r="AM88" i="15"/>
  <c r="AN88" i="15"/>
  <c r="AV88" i="15" s="1"/>
  <c r="AU88" i="15"/>
  <c r="AA89" i="15"/>
  <c r="AF89" i="15"/>
  <c r="AM89" i="15"/>
  <c r="AN89" i="15"/>
  <c r="AV89" i="15" s="1"/>
  <c r="AU89" i="15"/>
  <c r="AA90" i="15"/>
  <c r="AF90" i="15"/>
  <c r="AM90" i="15"/>
  <c r="AN90" i="15"/>
  <c r="AV90" i="15" s="1"/>
  <c r="AA91" i="15"/>
  <c r="AF91" i="15"/>
  <c r="AM91" i="15"/>
  <c r="AN91" i="15"/>
  <c r="AV91" i="15" s="1"/>
  <c r="AA92" i="15"/>
  <c r="AF92" i="15"/>
  <c r="AM92" i="15"/>
  <c r="AN92" i="15"/>
  <c r="AV92" i="15" s="1"/>
  <c r="AU92" i="15"/>
  <c r="AA93" i="15"/>
  <c r="AF93" i="15"/>
  <c r="AM93" i="15"/>
  <c r="AN93" i="15"/>
  <c r="AU93" i="15" s="1"/>
  <c r="AV93" i="15"/>
  <c r="AA94" i="15"/>
  <c r="AF94" i="15"/>
  <c r="AM94" i="15"/>
  <c r="AN94" i="15"/>
  <c r="AU94" i="15" s="1"/>
  <c r="AA95" i="15"/>
  <c r="AF95" i="15"/>
  <c r="AM95" i="15"/>
  <c r="AN95" i="15"/>
  <c r="AU95" i="15" s="1"/>
  <c r="AA96" i="15"/>
  <c r="AF96" i="15"/>
  <c r="AM96" i="15"/>
  <c r="AN96" i="15"/>
  <c r="AU96" i="15" s="1"/>
  <c r="AV96" i="15"/>
  <c r="AA97" i="15"/>
  <c r="AF97" i="15"/>
  <c r="AM97" i="15"/>
  <c r="AN97" i="15"/>
  <c r="AU97" i="15" s="1"/>
  <c r="AV97" i="15"/>
  <c r="AA98" i="15"/>
  <c r="AF98" i="15"/>
  <c r="AM98" i="15"/>
  <c r="AN98" i="15"/>
  <c r="AU98" i="15" s="1"/>
  <c r="AV98" i="15"/>
  <c r="AA99" i="15"/>
  <c r="AF99" i="15"/>
  <c r="AM99" i="15"/>
  <c r="AN99" i="15"/>
  <c r="AU99" i="15" s="1"/>
  <c r="AV99" i="15"/>
  <c r="AA100" i="15"/>
  <c r="AF100" i="15"/>
  <c r="AM100" i="15"/>
  <c r="AN100" i="15"/>
  <c r="AU100" i="15" s="1"/>
  <c r="AA101" i="15"/>
  <c r="AF101" i="15"/>
  <c r="AM101" i="15"/>
  <c r="AN101" i="15"/>
  <c r="AU101" i="15" s="1"/>
  <c r="AV101" i="15"/>
  <c r="AA102" i="15"/>
  <c r="AF102" i="15"/>
  <c r="AM102" i="15"/>
  <c r="AN102" i="15"/>
  <c r="AU102" i="15" s="1"/>
  <c r="AV102" i="15"/>
  <c r="AA103" i="15"/>
  <c r="AF103" i="15"/>
  <c r="AM103" i="15"/>
  <c r="AN103" i="15"/>
  <c r="AU103" i="15" s="1"/>
  <c r="AV103" i="15"/>
  <c r="AA104" i="15"/>
  <c r="AF104" i="15"/>
  <c r="AM104" i="15"/>
  <c r="AN104" i="15"/>
  <c r="AU104" i="15" s="1"/>
  <c r="AV104" i="15"/>
  <c r="AA105" i="15"/>
  <c r="AF105" i="15"/>
  <c r="AM105" i="15"/>
  <c r="AN105" i="15"/>
  <c r="AU105" i="15" s="1"/>
  <c r="AA106" i="15"/>
  <c r="AF106" i="15"/>
  <c r="AM106" i="15"/>
  <c r="AN106" i="15"/>
  <c r="AU106" i="15" s="1"/>
  <c r="AA107" i="15"/>
  <c r="AF107" i="15"/>
  <c r="AM107" i="15"/>
  <c r="AN107" i="15"/>
  <c r="AU107" i="15" s="1"/>
  <c r="AV107" i="15"/>
  <c r="AA108" i="15"/>
  <c r="AF108" i="15"/>
  <c r="AM108" i="15"/>
  <c r="AN108" i="15"/>
  <c r="AU108" i="15" s="1"/>
  <c r="AV108" i="15"/>
  <c r="AA109" i="15"/>
  <c r="AF109" i="15"/>
  <c r="AM109" i="15"/>
  <c r="AN109" i="15"/>
  <c r="AU109" i="15" s="1"/>
  <c r="AV109" i="15"/>
  <c r="AA110" i="15"/>
  <c r="AF110" i="15"/>
  <c r="AM110" i="15"/>
  <c r="AN110" i="15"/>
  <c r="AU110" i="15" s="1"/>
  <c r="AA111" i="15"/>
  <c r="AF111" i="15"/>
  <c r="AM111" i="15"/>
  <c r="AN111" i="15"/>
  <c r="AU111" i="15" s="1"/>
  <c r="AA112" i="15"/>
  <c r="AF112" i="15"/>
  <c r="AM112" i="15"/>
  <c r="AN112" i="15"/>
  <c r="AU112" i="15" s="1"/>
  <c r="AA113" i="15"/>
  <c r="AF113" i="15"/>
  <c r="AM113" i="15"/>
  <c r="AN113" i="15"/>
  <c r="AU113" i="15" s="1"/>
  <c r="AV113" i="15"/>
  <c r="AA114" i="15"/>
  <c r="AF114" i="15"/>
  <c r="AM114" i="15"/>
  <c r="AN114" i="15"/>
  <c r="AU114" i="15" s="1"/>
  <c r="AV114" i="15"/>
  <c r="AA115" i="15"/>
  <c r="AF115" i="15"/>
  <c r="AM115" i="15"/>
  <c r="AN115" i="15"/>
  <c r="AU115" i="15" s="1"/>
  <c r="AA116" i="15"/>
  <c r="AF116" i="15"/>
  <c r="AM116" i="15"/>
  <c r="AN116" i="15"/>
  <c r="AU116" i="15" s="1"/>
  <c r="AA117" i="15"/>
  <c r="AF117" i="15"/>
  <c r="AM117" i="15"/>
  <c r="AN117" i="15"/>
  <c r="AU117" i="15" s="1"/>
  <c r="AV117" i="15"/>
  <c r="AA118" i="15"/>
  <c r="AF118" i="15"/>
  <c r="AM118" i="15"/>
  <c r="AN118" i="15"/>
  <c r="AU118" i="15" s="1"/>
  <c r="AA119" i="15"/>
  <c r="AF119" i="15"/>
  <c r="AM119" i="15"/>
  <c r="AN119" i="15"/>
  <c r="AU119" i="15" s="1"/>
  <c r="AV119" i="15"/>
  <c r="AA120" i="15"/>
  <c r="AF120" i="15"/>
  <c r="AM120" i="15"/>
  <c r="AN120" i="15"/>
  <c r="AU120" i="15" s="1"/>
  <c r="AA121" i="15"/>
  <c r="AF121" i="15"/>
  <c r="AM121" i="15"/>
  <c r="AN121" i="15"/>
  <c r="AU121" i="15" s="1"/>
  <c r="AA122" i="15"/>
  <c r="AF122" i="15"/>
  <c r="AM122" i="15"/>
  <c r="AN122" i="15"/>
  <c r="AU122" i="15" s="1"/>
  <c r="AV122" i="15"/>
  <c r="AA123" i="15"/>
  <c r="AF123" i="15"/>
  <c r="AM123" i="15"/>
  <c r="AN123" i="15"/>
  <c r="AU123" i="15" s="1"/>
  <c r="AV123" i="15"/>
  <c r="AA124" i="15"/>
  <c r="AF124" i="15"/>
  <c r="AM124" i="15"/>
  <c r="AN124" i="15"/>
  <c r="AU124" i="15" s="1"/>
  <c r="AA125" i="15"/>
  <c r="AF125" i="15"/>
  <c r="AM125" i="15"/>
  <c r="AN125" i="15"/>
  <c r="AU125" i="15" s="1"/>
  <c r="AA126" i="15"/>
  <c r="AF126" i="15"/>
  <c r="AM126" i="15"/>
  <c r="AN126" i="15"/>
  <c r="AU126" i="15" s="1"/>
  <c r="AA127" i="15"/>
  <c r="AF127" i="15"/>
  <c r="AM127" i="15"/>
  <c r="AN127" i="15"/>
  <c r="AU127" i="15" s="1"/>
  <c r="AV127" i="15"/>
  <c r="AA128" i="15"/>
  <c r="AF128" i="15"/>
  <c r="AM128" i="15"/>
  <c r="AN128" i="15"/>
  <c r="AU128" i="15" s="1"/>
  <c r="AV128" i="15"/>
  <c r="AA129" i="15"/>
  <c r="AF129" i="15"/>
  <c r="AM129" i="15"/>
  <c r="AN129" i="15"/>
  <c r="AU129" i="15" s="1"/>
  <c r="AV129" i="15"/>
  <c r="AA130" i="15"/>
  <c r="AF130" i="15"/>
  <c r="AM130" i="15"/>
  <c r="AN130" i="15"/>
  <c r="AU130" i="15" s="1"/>
  <c r="AA131" i="15"/>
  <c r="AF131" i="15"/>
  <c r="AM131" i="15"/>
  <c r="AN131" i="15"/>
  <c r="AU131" i="15" s="1"/>
  <c r="AA132" i="15"/>
  <c r="AF132" i="15"/>
  <c r="AM132" i="15"/>
  <c r="AN132" i="15"/>
  <c r="AU132" i="15" s="1"/>
  <c r="AV132" i="15"/>
  <c r="AA133" i="15"/>
  <c r="AF133" i="15"/>
  <c r="AM133" i="15"/>
  <c r="AN133" i="15"/>
  <c r="AU133" i="15" s="1"/>
  <c r="AV133" i="15"/>
  <c r="AA134" i="15"/>
  <c r="AF134" i="15"/>
  <c r="AM134" i="15"/>
  <c r="AN134" i="15"/>
  <c r="AU134" i="15" s="1"/>
  <c r="AV134" i="15"/>
  <c r="AA135" i="15"/>
  <c r="AF135" i="15"/>
  <c r="AM135" i="15"/>
  <c r="AN135" i="15"/>
  <c r="AU135" i="15" s="1"/>
  <c r="AV135" i="15"/>
  <c r="AA136" i="15"/>
  <c r="AF136" i="15"/>
  <c r="AM136" i="15"/>
  <c r="AN136" i="15"/>
  <c r="AU136" i="15" s="1"/>
  <c r="AA137" i="15"/>
  <c r="AF137" i="15"/>
  <c r="AM137" i="15"/>
  <c r="AN137" i="15"/>
  <c r="AU137" i="15" s="1"/>
  <c r="AV137" i="15"/>
  <c r="AA138" i="15"/>
  <c r="AF138" i="15"/>
  <c r="AM138" i="15"/>
  <c r="AN138" i="15"/>
  <c r="AU138" i="15" s="1"/>
  <c r="AV138" i="15"/>
  <c r="AA139" i="15"/>
  <c r="AF139" i="15"/>
  <c r="AM139" i="15"/>
  <c r="AN139" i="15"/>
  <c r="AU139" i="15" s="1"/>
  <c r="AV139" i="15"/>
  <c r="AA140" i="15"/>
  <c r="AF140" i="15"/>
  <c r="AM140" i="15"/>
  <c r="AN140" i="15"/>
  <c r="AU140" i="15" s="1"/>
  <c r="AV140" i="15"/>
  <c r="AA141" i="15"/>
  <c r="AF141" i="15"/>
  <c r="AM141" i="15"/>
  <c r="AN141" i="15"/>
  <c r="AU141" i="15" s="1"/>
  <c r="AA142" i="15"/>
  <c r="AF142" i="15"/>
  <c r="AM142" i="15"/>
  <c r="AN142" i="15"/>
  <c r="AU142" i="15" s="1"/>
  <c r="AA143" i="15"/>
  <c r="AF143" i="15"/>
  <c r="AM143" i="15"/>
  <c r="AN143" i="15"/>
  <c r="AU143" i="15" s="1"/>
  <c r="AV143" i="15"/>
  <c r="AA144" i="15"/>
  <c r="AF144" i="15"/>
  <c r="AM144" i="15"/>
  <c r="AN144" i="15"/>
  <c r="AU144" i="15" s="1"/>
  <c r="AV144" i="15"/>
  <c r="AA145" i="15"/>
  <c r="AF145" i="15"/>
  <c r="AM145" i="15"/>
  <c r="AN145" i="15"/>
  <c r="AU145" i="15" s="1"/>
  <c r="AV145" i="15"/>
  <c r="AA146" i="15"/>
  <c r="AF146" i="15"/>
  <c r="AM146" i="15"/>
  <c r="AN146" i="15"/>
  <c r="AU146" i="15" s="1"/>
  <c r="AA147" i="15"/>
  <c r="AF147" i="15"/>
  <c r="AM147" i="15"/>
  <c r="AN147" i="15"/>
  <c r="AU147" i="15" s="1"/>
  <c r="AA148" i="15"/>
  <c r="AF148" i="15"/>
  <c r="AM148" i="15"/>
  <c r="AN148" i="15"/>
  <c r="AU148" i="15" s="1"/>
  <c r="AA149" i="15"/>
  <c r="AF149" i="15"/>
  <c r="AM149" i="15"/>
  <c r="AN149" i="15"/>
  <c r="AU149" i="15" s="1"/>
  <c r="AV149" i="15"/>
  <c r="AA150" i="15"/>
  <c r="AF150" i="15"/>
  <c r="AM150" i="15"/>
  <c r="AN150" i="15"/>
  <c r="AU150" i="15" s="1"/>
  <c r="AV150" i="15"/>
  <c r="AA151" i="15"/>
  <c r="AF151" i="15"/>
  <c r="AM151" i="15"/>
  <c r="AN151" i="15"/>
  <c r="AU151" i="15" s="1"/>
  <c r="AA152" i="15"/>
  <c r="AF152" i="15"/>
  <c r="AM152" i="15"/>
  <c r="AN152" i="15"/>
  <c r="AU152" i="15" s="1"/>
  <c r="AA153" i="15"/>
  <c r="AF153" i="15"/>
  <c r="AM153" i="15"/>
  <c r="AN153" i="15"/>
  <c r="AU153" i="15" s="1"/>
  <c r="AV153" i="15"/>
  <c r="AA154" i="15"/>
  <c r="AF154" i="15"/>
  <c r="AM154" i="15"/>
  <c r="AN154" i="15"/>
  <c r="AU154" i="15" s="1"/>
  <c r="AA155" i="15"/>
  <c r="AF155" i="15"/>
  <c r="AM155" i="15"/>
  <c r="AN155" i="15"/>
  <c r="AU155" i="15" s="1"/>
  <c r="AV155" i="15"/>
  <c r="AA156" i="15"/>
  <c r="AF156" i="15"/>
  <c r="AM156" i="15"/>
  <c r="AN156" i="15"/>
  <c r="AU156" i="15" s="1"/>
  <c r="AA157" i="15"/>
  <c r="AF157" i="15"/>
  <c r="AM157" i="15"/>
  <c r="AN157" i="15"/>
  <c r="AU157" i="15" s="1"/>
  <c r="AV157" i="15"/>
  <c r="AA158" i="15"/>
  <c r="AF158" i="15"/>
  <c r="AM158" i="15"/>
  <c r="AN158" i="15"/>
  <c r="AU158" i="15" s="1"/>
  <c r="AA159" i="15"/>
  <c r="AF159" i="15"/>
  <c r="AM159" i="15"/>
  <c r="AN159" i="15"/>
  <c r="AU159" i="15" s="1"/>
  <c r="AA160" i="15"/>
  <c r="AF160" i="15"/>
  <c r="AM160" i="15"/>
  <c r="AN160" i="15"/>
  <c r="AU160" i="15" s="1"/>
  <c r="AA161" i="15"/>
  <c r="AF161" i="15"/>
  <c r="AM161" i="15"/>
  <c r="AN161" i="15"/>
  <c r="AU161" i="15" s="1"/>
  <c r="AV161" i="15"/>
  <c r="AA162" i="15"/>
  <c r="AF162" i="15"/>
  <c r="AM162" i="15"/>
  <c r="AN162" i="15"/>
  <c r="AU162" i="15" s="1"/>
  <c r="AA163" i="15"/>
  <c r="AF163" i="15"/>
  <c r="AM163" i="15"/>
  <c r="AN163" i="15"/>
  <c r="AU163" i="15" s="1"/>
  <c r="AV163" i="15"/>
  <c r="AA164" i="15"/>
  <c r="AF164" i="15"/>
  <c r="AM164" i="15"/>
  <c r="AN164" i="15"/>
  <c r="AU164" i="15" s="1"/>
  <c r="AA165" i="15"/>
  <c r="AF165" i="15"/>
  <c r="AM165" i="15"/>
  <c r="AN165" i="15"/>
  <c r="AU165" i="15" s="1"/>
  <c r="AA166" i="15"/>
  <c r="AF166" i="15"/>
  <c r="AM166" i="15"/>
  <c r="AN166" i="15"/>
  <c r="AU166" i="15" s="1"/>
  <c r="AA167" i="15"/>
  <c r="AF167" i="15"/>
  <c r="AM167" i="15"/>
  <c r="AN167" i="15"/>
  <c r="AU167" i="15" s="1"/>
  <c r="AA168" i="15"/>
  <c r="AF168" i="15"/>
  <c r="AM168" i="15"/>
  <c r="AN168" i="15"/>
  <c r="AU168" i="15" s="1"/>
  <c r="AA169" i="15"/>
  <c r="AF169" i="15"/>
  <c r="AM169" i="15"/>
  <c r="AN169" i="15"/>
  <c r="AU169" i="15" s="1"/>
  <c r="AV169" i="15"/>
  <c r="AA170" i="15"/>
  <c r="AF170" i="15"/>
  <c r="AM170" i="15"/>
  <c r="AN170" i="15"/>
  <c r="AU170" i="15" s="1"/>
  <c r="AA171" i="15"/>
  <c r="AF171" i="15"/>
  <c r="AM171" i="15"/>
  <c r="AN171" i="15"/>
  <c r="AU171" i="15" s="1"/>
  <c r="AA172" i="15"/>
  <c r="AF172" i="15"/>
  <c r="AM172" i="15"/>
  <c r="AN172" i="15"/>
  <c r="AU172" i="15" s="1"/>
  <c r="AV172" i="15"/>
  <c r="AA173" i="15"/>
  <c r="AF173" i="15"/>
  <c r="AM173" i="15"/>
  <c r="AN173" i="15"/>
  <c r="AU173" i="15" s="1"/>
  <c r="AV173" i="15"/>
  <c r="AA174" i="15"/>
  <c r="AF174" i="15"/>
  <c r="AM174" i="15"/>
  <c r="AN174" i="15"/>
  <c r="AU174" i="15" s="1"/>
  <c r="AA175" i="15"/>
  <c r="AF175" i="15"/>
  <c r="AM175" i="15"/>
  <c r="AN175" i="15"/>
  <c r="AU175" i="15" s="1"/>
  <c r="AA176" i="15"/>
  <c r="AF176" i="15"/>
  <c r="AM176" i="15"/>
  <c r="AN176" i="15"/>
  <c r="AU176" i="15" s="1"/>
  <c r="AA177" i="15"/>
  <c r="AF177" i="15"/>
  <c r="AM177" i="15"/>
  <c r="AN177" i="15"/>
  <c r="AU177" i="15" s="1"/>
  <c r="AA178" i="15"/>
  <c r="AF178" i="15"/>
  <c r="AM178" i="15"/>
  <c r="AN178" i="15"/>
  <c r="AU178" i="15" s="1"/>
  <c r="AA179" i="15"/>
  <c r="AF179" i="15"/>
  <c r="AM179" i="15"/>
  <c r="AN179" i="15"/>
  <c r="AU179" i="15" s="1"/>
  <c r="AA180" i="15"/>
  <c r="AF180" i="15"/>
  <c r="AM180" i="15"/>
  <c r="AN180" i="15"/>
  <c r="AU180" i="15" s="1"/>
  <c r="AA181" i="15"/>
  <c r="AF181" i="15"/>
  <c r="AM181" i="15"/>
  <c r="AN181" i="15"/>
  <c r="AU181" i="15" s="1"/>
  <c r="AA182" i="15"/>
  <c r="AF182" i="15"/>
  <c r="AM182" i="15"/>
  <c r="AN182" i="15"/>
  <c r="AU182" i="15" s="1"/>
  <c r="AA183" i="15"/>
  <c r="AF183" i="15"/>
  <c r="AM183" i="15"/>
  <c r="AN183" i="15"/>
  <c r="AU183" i="15" s="1"/>
  <c r="AA184" i="15"/>
  <c r="AF184" i="15"/>
  <c r="AM184" i="15"/>
  <c r="AN184" i="15"/>
  <c r="AU184" i="15" s="1"/>
  <c r="AA185" i="15"/>
  <c r="AF185" i="15"/>
  <c r="AM185" i="15"/>
  <c r="AN185" i="15"/>
  <c r="AU185" i="15" s="1"/>
  <c r="AA186" i="15"/>
  <c r="AF186" i="15"/>
  <c r="AM186" i="15"/>
  <c r="AN186" i="15"/>
  <c r="AU186" i="15" s="1"/>
  <c r="AA187" i="15"/>
  <c r="AF187" i="15"/>
  <c r="AM187" i="15"/>
  <c r="AN187" i="15"/>
  <c r="AU187" i="15" s="1"/>
  <c r="AA188" i="15"/>
  <c r="AF188" i="15"/>
  <c r="AM188" i="15"/>
  <c r="AN188" i="15"/>
  <c r="AU188" i="15" s="1"/>
  <c r="AA189" i="15"/>
  <c r="AF189" i="15"/>
  <c r="AM189" i="15"/>
  <c r="AN189" i="15"/>
  <c r="AU189" i="15" s="1"/>
  <c r="AA190" i="15"/>
  <c r="AF190" i="15"/>
  <c r="AM190" i="15"/>
  <c r="AN190" i="15"/>
  <c r="AU190" i="15" s="1"/>
  <c r="AA191" i="15"/>
  <c r="AF191" i="15"/>
  <c r="AM191" i="15"/>
  <c r="AN191" i="15"/>
  <c r="AU191" i="15" s="1"/>
  <c r="AA192" i="15"/>
  <c r="AF192" i="15"/>
  <c r="AM192" i="15"/>
  <c r="AN192" i="15"/>
  <c r="AU192" i="15" s="1"/>
  <c r="AA193" i="15"/>
  <c r="AF193" i="15"/>
  <c r="AM193" i="15"/>
  <c r="AN193" i="15"/>
  <c r="AU193" i="15" s="1"/>
  <c r="AA194" i="15"/>
  <c r="AF194" i="15"/>
  <c r="AM194" i="15"/>
  <c r="AN194" i="15"/>
  <c r="AU194" i="15" s="1"/>
  <c r="AA195" i="15"/>
  <c r="AF195" i="15"/>
  <c r="AM195" i="15"/>
  <c r="AN195" i="15"/>
  <c r="AU195" i="15" s="1"/>
  <c r="AA196" i="15"/>
  <c r="AF196" i="15"/>
  <c r="AM196" i="15"/>
  <c r="AN196" i="15"/>
  <c r="AU196" i="15" s="1"/>
  <c r="E197" i="15"/>
  <c r="K197" i="15"/>
  <c r="AB197" i="15"/>
  <c r="AC197" i="15"/>
  <c r="AD197" i="15"/>
  <c r="AG197" i="15"/>
  <c r="AH197" i="15"/>
  <c r="AJ197" i="15"/>
  <c r="AP197" i="15"/>
  <c r="AR197" i="15"/>
  <c r="AT197" i="15"/>
  <c r="AV160" i="15" l="1"/>
  <c r="AV152" i="15"/>
  <c r="AV147" i="15"/>
  <c r="AV131" i="15"/>
  <c r="AV126" i="15"/>
  <c r="AV121" i="15"/>
  <c r="AV116" i="15"/>
  <c r="AV111" i="15"/>
  <c r="AV95" i="15"/>
  <c r="AU86" i="15"/>
  <c r="AU81" i="15"/>
  <c r="AU77" i="15"/>
  <c r="AU63" i="15"/>
  <c r="AU51" i="15"/>
  <c r="AU33" i="15"/>
  <c r="AU26" i="15"/>
  <c r="AV175" i="15"/>
  <c r="AV167" i="15"/>
  <c r="AV151" i="15"/>
  <c r="AV146" i="15"/>
  <c r="AV141" i="15"/>
  <c r="AV125" i="15"/>
  <c r="AV120" i="15"/>
  <c r="AV115" i="15"/>
  <c r="AV110" i="15"/>
  <c r="AV105" i="15"/>
  <c r="AU76" i="15"/>
  <c r="AU66" i="15"/>
  <c r="AU62" i="15"/>
  <c r="AU50" i="15"/>
  <c r="AU46" i="15"/>
  <c r="AU29" i="15"/>
  <c r="AU22" i="15"/>
  <c r="AV166" i="15"/>
  <c r="AV154" i="15"/>
  <c r="AV148" i="15"/>
  <c r="AV142" i="15"/>
  <c r="AV136" i="15"/>
  <c r="AV130" i="15"/>
  <c r="AV124" i="15"/>
  <c r="AV118" i="15"/>
  <c r="AV112" i="15"/>
  <c r="AV106" i="15"/>
  <c r="AV100" i="15"/>
  <c r="AV94" i="15"/>
  <c r="AU58" i="15"/>
  <c r="AU41" i="15"/>
  <c r="AF197" i="15"/>
  <c r="AU27" i="15"/>
  <c r="AU23" i="15"/>
  <c r="AU8" i="15"/>
  <c r="AV80" i="15"/>
  <c r="AU80" i="15"/>
  <c r="AV65" i="15"/>
  <c r="AU65" i="15"/>
  <c r="AV174" i="15"/>
  <c r="AV168" i="15"/>
  <c r="AV162" i="15"/>
  <c r="AV156" i="15"/>
  <c r="AV35" i="15"/>
  <c r="AU35" i="15"/>
  <c r="AV17" i="15"/>
  <c r="AU17" i="15"/>
  <c r="AV75" i="15"/>
  <c r="AU75" i="15"/>
  <c r="AV44" i="15"/>
  <c r="AU44" i="15"/>
  <c r="AV70" i="15"/>
  <c r="AU70" i="15"/>
  <c r="AV196" i="15"/>
  <c r="AV195" i="15"/>
  <c r="AV194" i="15"/>
  <c r="AV193" i="15"/>
  <c r="AV192" i="15"/>
  <c r="AV191" i="15"/>
  <c r="AV190" i="15"/>
  <c r="AV189" i="15"/>
  <c r="AV188" i="15"/>
  <c r="AV187" i="15"/>
  <c r="AV186" i="15"/>
  <c r="AV185" i="15"/>
  <c r="AV184" i="15"/>
  <c r="AV183" i="15"/>
  <c r="AV182" i="15"/>
  <c r="AV181" i="15"/>
  <c r="AV180" i="15"/>
  <c r="AV179" i="15"/>
  <c r="AV178" i="15"/>
  <c r="AV177" i="15"/>
  <c r="AV176" i="15"/>
  <c r="AV170" i="15"/>
  <c r="AV164" i="15"/>
  <c r="AV158" i="15"/>
  <c r="AV60" i="15"/>
  <c r="AU60" i="15"/>
  <c r="AV39" i="15"/>
  <c r="AU39" i="15"/>
  <c r="AV21" i="15"/>
  <c r="AU21" i="15"/>
  <c r="AV171" i="15"/>
  <c r="AV165" i="15"/>
  <c r="AV159" i="15"/>
  <c r="AU72" i="15"/>
  <c r="AU47" i="15"/>
  <c r="AU42" i="15"/>
  <c r="AU32" i="15"/>
  <c r="AU28" i="15"/>
  <c r="AU10" i="15"/>
  <c r="AU68" i="15"/>
  <c r="AU74" i="15"/>
  <c r="AU69" i="15"/>
  <c r="AU64" i="15"/>
  <c r="AU59" i="15"/>
  <c r="AU54" i="15"/>
  <c r="AU38" i="15"/>
  <c r="AU34" i="15"/>
  <c r="AU20" i="15"/>
  <c r="AU16" i="15"/>
  <c r="AN197" i="15"/>
  <c r="AU90" i="15"/>
  <c r="AU36" i="15"/>
  <c r="AU30" i="15"/>
  <c r="AU24" i="15"/>
  <c r="AU18" i="15"/>
  <c r="AU12" i="15"/>
  <c r="AU91" i="15"/>
  <c r="AU85" i="15"/>
  <c r="AU79" i="15"/>
  <c r="AU73" i="15"/>
  <c r="AU67" i="15"/>
  <c r="AU61" i="15"/>
  <c r="AU55" i="15"/>
  <c r="AU49" i="15"/>
  <c r="AU43" i="15"/>
  <c r="AU37" i="15"/>
  <c r="AU31" i="15"/>
  <c r="AU25" i="15"/>
  <c r="AU19" i="15"/>
  <c r="AU13" i="15"/>
  <c r="AP55" i="12"/>
  <c r="AP50" i="7"/>
  <c r="AU197" i="15" l="1"/>
  <c r="K149" i="14"/>
  <c r="E149" i="14"/>
  <c r="J5" i="14"/>
  <c r="AA8" i="14"/>
  <c r="AF8" i="14"/>
  <c r="AM8" i="14"/>
  <c r="AN8" i="14"/>
  <c r="AV8" i="14" s="1"/>
  <c r="AA9" i="14"/>
  <c r="AF9" i="14"/>
  <c r="AM9" i="14"/>
  <c r="AN9" i="14"/>
  <c r="AV9" i="14" s="1"/>
  <c r="AA10" i="14"/>
  <c r="AF10" i="14"/>
  <c r="AM10" i="14"/>
  <c r="AN10" i="14"/>
  <c r="AV10" i="14" s="1"/>
  <c r="AU10" i="14"/>
  <c r="AA11" i="14"/>
  <c r="AF11" i="14"/>
  <c r="AM11" i="14"/>
  <c r="AN11" i="14"/>
  <c r="AV11" i="14" s="1"/>
  <c r="AU11" i="14"/>
  <c r="AA12" i="14"/>
  <c r="AF12" i="14"/>
  <c r="AM12" i="14"/>
  <c r="AN12" i="14"/>
  <c r="AV12" i="14" s="1"/>
  <c r="AA13" i="14"/>
  <c r="AF13" i="14"/>
  <c r="AM13" i="14"/>
  <c r="AN13" i="14"/>
  <c r="AV13" i="14" s="1"/>
  <c r="AA14" i="14"/>
  <c r="AF14" i="14"/>
  <c r="AM14" i="14"/>
  <c r="AN14" i="14"/>
  <c r="AV14" i="14" s="1"/>
  <c r="AU14" i="14"/>
  <c r="AA15" i="14"/>
  <c r="AF15" i="14"/>
  <c r="AM15" i="14"/>
  <c r="AN15" i="14"/>
  <c r="AV15" i="14" s="1"/>
  <c r="AA16" i="14"/>
  <c r="AF16" i="14"/>
  <c r="AM16" i="14"/>
  <c r="AN16" i="14"/>
  <c r="AV16" i="14" s="1"/>
  <c r="AA17" i="14"/>
  <c r="AF17" i="14"/>
  <c r="AM17" i="14"/>
  <c r="AN17" i="14"/>
  <c r="AU17" i="14" s="1"/>
  <c r="AA18" i="14"/>
  <c r="AF18" i="14"/>
  <c r="AM18" i="14"/>
  <c r="AN18" i="14"/>
  <c r="AU18" i="14" s="1"/>
  <c r="AA19" i="14"/>
  <c r="AF19" i="14"/>
  <c r="AM19" i="14"/>
  <c r="AN19" i="14"/>
  <c r="AV19" i="14" s="1"/>
  <c r="AA20" i="14"/>
  <c r="AF20" i="14"/>
  <c r="AM20" i="14"/>
  <c r="AN20" i="14"/>
  <c r="AV20" i="14" s="1"/>
  <c r="AU20" i="14"/>
  <c r="AA21" i="14"/>
  <c r="AF21" i="14"/>
  <c r="AM21" i="14"/>
  <c r="AN21" i="14"/>
  <c r="AV21" i="14" s="1"/>
  <c r="AA22" i="14"/>
  <c r="AF22" i="14"/>
  <c r="AM22" i="14"/>
  <c r="AN22" i="14"/>
  <c r="AV22" i="14" s="1"/>
  <c r="AU22" i="14"/>
  <c r="AA23" i="14"/>
  <c r="AF23" i="14"/>
  <c r="AM23" i="14"/>
  <c r="AN23" i="14"/>
  <c r="AV23" i="14" s="1"/>
  <c r="AA24" i="14"/>
  <c r="AF24" i="14"/>
  <c r="AM24" i="14"/>
  <c r="AN24" i="14"/>
  <c r="AV24" i="14" s="1"/>
  <c r="AA25" i="14"/>
  <c r="AF25" i="14"/>
  <c r="AM25" i="14"/>
  <c r="AN25" i="14"/>
  <c r="AV25" i="14" s="1"/>
  <c r="AA26" i="14"/>
  <c r="AF26" i="14"/>
  <c r="AM26" i="14"/>
  <c r="AN26" i="14"/>
  <c r="AV26" i="14" s="1"/>
  <c r="AA27" i="14"/>
  <c r="AF27" i="14"/>
  <c r="AM27" i="14"/>
  <c r="AN27" i="14"/>
  <c r="AV27" i="14" s="1"/>
  <c r="AA28" i="14"/>
  <c r="AF28" i="14"/>
  <c r="AM28" i="14"/>
  <c r="AN28" i="14"/>
  <c r="AV28" i="14" s="1"/>
  <c r="AA29" i="14"/>
  <c r="AF29" i="14"/>
  <c r="AM29" i="14"/>
  <c r="AN29" i="14"/>
  <c r="AV29" i="14" s="1"/>
  <c r="AA30" i="14"/>
  <c r="AF30" i="14"/>
  <c r="AM30" i="14"/>
  <c r="AN30" i="14"/>
  <c r="AV30" i="14" s="1"/>
  <c r="AA31" i="14"/>
  <c r="AF31" i="14"/>
  <c r="AM31" i="14"/>
  <c r="AN31" i="14"/>
  <c r="AV31" i="14" s="1"/>
  <c r="AU31" i="14"/>
  <c r="AA32" i="14"/>
  <c r="AF32" i="14"/>
  <c r="AM32" i="14"/>
  <c r="AN32" i="14"/>
  <c r="AV32" i="14" s="1"/>
  <c r="AA33" i="14"/>
  <c r="AF33" i="14"/>
  <c r="AM33" i="14"/>
  <c r="AN33" i="14"/>
  <c r="AV33" i="14" s="1"/>
  <c r="AA34" i="14"/>
  <c r="AF34" i="14"/>
  <c r="AM34" i="14"/>
  <c r="AN34" i="14"/>
  <c r="AV34" i="14" s="1"/>
  <c r="AA35" i="14"/>
  <c r="AF35" i="14"/>
  <c r="AM35" i="14"/>
  <c r="AN35" i="14"/>
  <c r="AV35" i="14" s="1"/>
  <c r="AA36" i="14"/>
  <c r="AF36" i="14"/>
  <c r="AM36" i="14"/>
  <c r="AN36" i="14"/>
  <c r="AV36" i="14" s="1"/>
  <c r="AA37" i="14"/>
  <c r="AF37" i="14"/>
  <c r="AM37" i="14"/>
  <c r="AN37" i="14"/>
  <c r="AV37" i="14" s="1"/>
  <c r="AA38" i="14"/>
  <c r="AF38" i="14"/>
  <c r="AM38" i="14"/>
  <c r="AN38" i="14"/>
  <c r="AV38" i="14" s="1"/>
  <c r="AA39" i="14"/>
  <c r="AF39" i="14"/>
  <c r="AM39" i="14"/>
  <c r="AN39" i="14"/>
  <c r="AV39" i="14" s="1"/>
  <c r="AA40" i="14"/>
  <c r="AF40" i="14"/>
  <c r="AM40" i="14"/>
  <c r="AN40" i="14"/>
  <c r="AV40" i="14" s="1"/>
  <c r="AA41" i="14"/>
  <c r="AF41" i="14"/>
  <c r="AM41" i="14"/>
  <c r="AN41" i="14"/>
  <c r="AV41" i="14" s="1"/>
  <c r="AA42" i="14"/>
  <c r="AF42" i="14"/>
  <c r="AM42" i="14"/>
  <c r="AN42" i="14"/>
  <c r="AV42" i="14" s="1"/>
  <c r="AA43" i="14"/>
  <c r="AF43" i="14"/>
  <c r="AM43" i="14"/>
  <c r="AN43" i="14"/>
  <c r="AV43" i="14" s="1"/>
  <c r="AA44" i="14"/>
  <c r="AF44" i="14"/>
  <c r="AM44" i="14"/>
  <c r="AN44" i="14"/>
  <c r="AV44" i="14" s="1"/>
  <c r="AA45" i="14"/>
  <c r="AF45" i="14"/>
  <c r="AM45" i="14"/>
  <c r="AN45" i="14"/>
  <c r="AV45" i="14" s="1"/>
  <c r="AA46" i="14"/>
  <c r="AF46" i="14"/>
  <c r="AM46" i="14"/>
  <c r="AN46" i="14"/>
  <c r="AV46" i="14" s="1"/>
  <c r="AA47" i="14"/>
  <c r="AF47" i="14"/>
  <c r="AM47" i="14"/>
  <c r="AN47" i="14"/>
  <c r="AV47" i="14" s="1"/>
  <c r="AA48" i="14"/>
  <c r="AF48" i="14"/>
  <c r="AM48" i="14"/>
  <c r="AN48" i="14"/>
  <c r="AV48" i="14" s="1"/>
  <c r="AA49" i="14"/>
  <c r="AF49" i="14"/>
  <c r="AM49" i="14"/>
  <c r="AN49" i="14"/>
  <c r="AV49" i="14" s="1"/>
  <c r="AA50" i="14"/>
  <c r="AF50" i="14"/>
  <c r="AM50" i="14"/>
  <c r="AN50" i="14"/>
  <c r="AV50" i="14" s="1"/>
  <c r="AA51" i="14"/>
  <c r="AF51" i="14"/>
  <c r="AM51" i="14"/>
  <c r="AN51" i="14"/>
  <c r="AV51" i="14" s="1"/>
  <c r="AA52" i="14"/>
  <c r="AF52" i="14"/>
  <c r="AM52" i="14"/>
  <c r="AN52" i="14"/>
  <c r="AV52" i="14" s="1"/>
  <c r="AA53" i="14"/>
  <c r="AF53" i="14"/>
  <c r="AM53" i="14"/>
  <c r="AN53" i="14"/>
  <c r="AV53" i="14" s="1"/>
  <c r="AA54" i="14"/>
  <c r="AF54" i="14"/>
  <c r="AM54" i="14"/>
  <c r="AN54" i="14"/>
  <c r="AV54" i="14" s="1"/>
  <c r="AA55" i="14"/>
  <c r="AF55" i="14"/>
  <c r="AM55" i="14"/>
  <c r="AN55" i="14"/>
  <c r="AV55" i="14" s="1"/>
  <c r="AA56" i="14"/>
  <c r="AF56" i="14"/>
  <c r="AM56" i="14"/>
  <c r="AN56" i="14"/>
  <c r="AV56" i="14" s="1"/>
  <c r="AA57" i="14"/>
  <c r="AF57" i="14"/>
  <c r="AM57" i="14"/>
  <c r="AN57" i="14"/>
  <c r="AV57" i="14" s="1"/>
  <c r="AA58" i="14"/>
  <c r="AF58" i="14"/>
  <c r="AM58" i="14"/>
  <c r="AN58" i="14"/>
  <c r="AV58" i="14" s="1"/>
  <c r="AA59" i="14"/>
  <c r="AF59" i="14"/>
  <c r="AM59" i="14"/>
  <c r="AN59" i="14"/>
  <c r="AV59" i="14" s="1"/>
  <c r="AA60" i="14"/>
  <c r="AF60" i="14"/>
  <c r="AM60" i="14"/>
  <c r="AN60" i="14"/>
  <c r="AV60" i="14" s="1"/>
  <c r="AA61" i="14"/>
  <c r="AF61" i="14"/>
  <c r="AM61" i="14"/>
  <c r="AN61" i="14"/>
  <c r="AV61" i="14" s="1"/>
  <c r="AA62" i="14"/>
  <c r="AF62" i="14"/>
  <c r="AM62" i="14"/>
  <c r="AN62" i="14"/>
  <c r="AV62" i="14" s="1"/>
  <c r="AA63" i="14"/>
  <c r="AF63" i="14"/>
  <c r="AM63" i="14"/>
  <c r="AN63" i="14"/>
  <c r="AV63" i="14" s="1"/>
  <c r="AA64" i="14"/>
  <c r="AF64" i="14"/>
  <c r="AM64" i="14"/>
  <c r="AN64" i="14"/>
  <c r="AV64" i="14" s="1"/>
  <c r="AA65" i="14"/>
  <c r="AF65" i="14"/>
  <c r="AM65" i="14"/>
  <c r="AN65" i="14"/>
  <c r="AV65" i="14" s="1"/>
  <c r="AA66" i="14"/>
  <c r="AF66" i="14"/>
  <c r="AM66" i="14"/>
  <c r="AN66" i="14"/>
  <c r="AV66" i="14" s="1"/>
  <c r="AA67" i="14"/>
  <c r="AF67" i="14"/>
  <c r="AM67" i="14"/>
  <c r="AN67" i="14"/>
  <c r="AV67" i="14" s="1"/>
  <c r="AA68" i="14"/>
  <c r="AF68" i="14"/>
  <c r="AM68" i="14"/>
  <c r="AN68" i="14"/>
  <c r="AV68" i="14" s="1"/>
  <c r="AA69" i="14"/>
  <c r="AF69" i="14"/>
  <c r="AM69" i="14"/>
  <c r="AN69" i="14"/>
  <c r="AV69" i="14" s="1"/>
  <c r="AA70" i="14"/>
  <c r="AF70" i="14"/>
  <c r="AM70" i="14"/>
  <c r="AN70" i="14"/>
  <c r="AV70" i="14" s="1"/>
  <c r="AA71" i="14"/>
  <c r="AF71" i="14"/>
  <c r="AM71" i="14"/>
  <c r="AN71" i="14"/>
  <c r="AV71" i="14" s="1"/>
  <c r="AA72" i="14"/>
  <c r="AF72" i="14"/>
  <c r="AM72" i="14"/>
  <c r="AN72" i="14"/>
  <c r="AV72" i="14" s="1"/>
  <c r="AA73" i="14"/>
  <c r="AF73" i="14"/>
  <c r="AM73" i="14"/>
  <c r="AN73" i="14"/>
  <c r="AV73" i="14" s="1"/>
  <c r="AA74" i="14"/>
  <c r="AF74" i="14"/>
  <c r="AM74" i="14"/>
  <c r="AN74" i="14"/>
  <c r="AV74" i="14" s="1"/>
  <c r="AA75" i="14"/>
  <c r="AF75" i="14"/>
  <c r="AM75" i="14"/>
  <c r="AN75" i="14"/>
  <c r="AV75" i="14" s="1"/>
  <c r="AA76" i="14"/>
  <c r="AF76" i="14"/>
  <c r="AM76" i="14"/>
  <c r="AN76" i="14"/>
  <c r="AV76" i="14" s="1"/>
  <c r="AA77" i="14"/>
  <c r="AF77" i="14"/>
  <c r="AM77" i="14"/>
  <c r="AN77" i="14"/>
  <c r="AV77" i="14" s="1"/>
  <c r="AA78" i="14"/>
  <c r="AF78" i="14"/>
  <c r="AM78" i="14"/>
  <c r="AN78" i="14"/>
  <c r="AV78" i="14" s="1"/>
  <c r="AA79" i="14"/>
  <c r="AF79" i="14"/>
  <c r="AM79" i="14"/>
  <c r="AN79" i="14"/>
  <c r="AV79" i="14" s="1"/>
  <c r="AA80" i="14"/>
  <c r="AF80" i="14"/>
  <c r="AM80" i="14"/>
  <c r="AN80" i="14"/>
  <c r="AV80" i="14" s="1"/>
  <c r="AA81" i="14"/>
  <c r="AF81" i="14"/>
  <c r="AM81" i="14"/>
  <c r="AN81" i="14"/>
  <c r="AV81" i="14" s="1"/>
  <c r="AA82" i="14"/>
  <c r="AF82" i="14"/>
  <c r="AM82" i="14"/>
  <c r="AN82" i="14"/>
  <c r="AV82" i="14" s="1"/>
  <c r="AA83" i="14"/>
  <c r="AF83" i="14"/>
  <c r="AM83" i="14"/>
  <c r="AN83" i="14"/>
  <c r="AV83" i="14" s="1"/>
  <c r="AA84" i="14"/>
  <c r="AF84" i="14"/>
  <c r="AM84" i="14"/>
  <c r="AN84" i="14"/>
  <c r="AV84" i="14" s="1"/>
  <c r="AA85" i="14"/>
  <c r="AF85" i="14"/>
  <c r="AM85" i="14"/>
  <c r="AN85" i="14"/>
  <c r="AV85" i="14" s="1"/>
  <c r="AA86" i="14"/>
  <c r="AF86" i="14"/>
  <c r="AM86" i="14"/>
  <c r="AN86" i="14"/>
  <c r="AV86" i="14" s="1"/>
  <c r="AA87" i="14"/>
  <c r="AF87" i="14"/>
  <c r="AM87" i="14"/>
  <c r="AN87" i="14"/>
  <c r="AV87" i="14" s="1"/>
  <c r="AA88" i="14"/>
  <c r="AF88" i="14"/>
  <c r="AM88" i="14"/>
  <c r="AN88" i="14"/>
  <c r="AV88" i="14" s="1"/>
  <c r="AA89" i="14"/>
  <c r="AF89" i="14"/>
  <c r="AM89" i="14"/>
  <c r="AN89" i="14"/>
  <c r="AV89" i="14" s="1"/>
  <c r="AA90" i="14"/>
  <c r="AF90" i="14"/>
  <c r="AM90" i="14"/>
  <c r="AN90" i="14"/>
  <c r="AV90" i="14" s="1"/>
  <c r="AA91" i="14"/>
  <c r="AF91" i="14"/>
  <c r="AM91" i="14"/>
  <c r="AN91" i="14"/>
  <c r="AV91" i="14" s="1"/>
  <c r="AA92" i="14"/>
  <c r="AF92" i="14"/>
  <c r="AM92" i="14"/>
  <c r="AN92" i="14"/>
  <c r="AV92" i="14" s="1"/>
  <c r="AA93" i="14"/>
  <c r="AF93" i="14"/>
  <c r="AM93" i="14"/>
  <c r="AN93" i="14"/>
  <c r="AV93" i="14" s="1"/>
  <c r="AA94" i="14"/>
  <c r="AF94" i="14"/>
  <c r="AM94" i="14"/>
  <c r="AN94" i="14"/>
  <c r="AV94" i="14" s="1"/>
  <c r="AA95" i="14"/>
  <c r="AF95" i="14"/>
  <c r="AM95" i="14"/>
  <c r="AN95" i="14"/>
  <c r="AV95" i="14" s="1"/>
  <c r="AA96" i="14"/>
  <c r="AF96" i="14"/>
  <c r="AM96" i="14"/>
  <c r="AN96" i="14"/>
  <c r="AV96" i="14" s="1"/>
  <c r="AA97" i="14"/>
  <c r="AF97" i="14"/>
  <c r="AM97" i="14"/>
  <c r="AN97" i="14"/>
  <c r="AV97" i="14" s="1"/>
  <c r="AA98" i="14"/>
  <c r="AF98" i="14"/>
  <c r="AM98" i="14"/>
  <c r="AN98" i="14"/>
  <c r="AV98" i="14" s="1"/>
  <c r="AA99" i="14"/>
  <c r="AF99" i="14"/>
  <c r="AM99" i="14"/>
  <c r="AN99" i="14"/>
  <c r="AV99" i="14" s="1"/>
  <c r="AA100" i="14"/>
  <c r="AF100" i="14"/>
  <c r="AM100" i="14"/>
  <c r="AN100" i="14"/>
  <c r="AV100" i="14" s="1"/>
  <c r="AA101" i="14"/>
  <c r="AF101" i="14"/>
  <c r="AM101" i="14"/>
  <c r="AN101" i="14"/>
  <c r="AV101" i="14" s="1"/>
  <c r="AA102" i="14"/>
  <c r="AF102" i="14"/>
  <c r="AM102" i="14"/>
  <c r="AN102" i="14"/>
  <c r="AV102" i="14" s="1"/>
  <c r="AA103" i="14"/>
  <c r="AF103" i="14"/>
  <c r="AM103" i="14"/>
  <c r="AN103" i="14"/>
  <c r="AV103" i="14" s="1"/>
  <c r="AA104" i="14"/>
  <c r="AF104" i="14"/>
  <c r="AM104" i="14"/>
  <c r="AN104" i="14"/>
  <c r="AV104" i="14" s="1"/>
  <c r="AA105" i="14"/>
  <c r="AF105" i="14"/>
  <c r="AM105" i="14"/>
  <c r="AN105" i="14"/>
  <c r="AV105" i="14" s="1"/>
  <c r="AA106" i="14"/>
  <c r="AF106" i="14"/>
  <c r="AM106" i="14"/>
  <c r="AN106" i="14"/>
  <c r="AV106" i="14" s="1"/>
  <c r="AA107" i="14"/>
  <c r="AF107" i="14"/>
  <c r="AM107" i="14"/>
  <c r="AN107" i="14"/>
  <c r="AV107" i="14" s="1"/>
  <c r="AA108" i="14"/>
  <c r="AF108" i="14"/>
  <c r="AM108" i="14"/>
  <c r="AN108" i="14"/>
  <c r="AV108" i="14" s="1"/>
  <c r="AA109" i="14"/>
  <c r="AF109" i="14"/>
  <c r="AM109" i="14"/>
  <c r="AN109" i="14"/>
  <c r="AV109" i="14" s="1"/>
  <c r="AA110" i="14"/>
  <c r="AF110" i="14"/>
  <c r="AM110" i="14"/>
  <c r="AN110" i="14"/>
  <c r="AV110" i="14" s="1"/>
  <c r="AA111" i="14"/>
  <c r="AF111" i="14"/>
  <c r="AM111" i="14"/>
  <c r="AN111" i="14"/>
  <c r="AV111" i="14" s="1"/>
  <c r="AA112" i="14"/>
  <c r="AF112" i="14"/>
  <c r="AM112" i="14"/>
  <c r="AN112" i="14"/>
  <c r="AV112" i="14" s="1"/>
  <c r="AA113" i="14"/>
  <c r="AF113" i="14"/>
  <c r="AM113" i="14"/>
  <c r="AN113" i="14"/>
  <c r="AV113" i="14" s="1"/>
  <c r="AU113" i="14"/>
  <c r="AA114" i="14"/>
  <c r="AF114" i="14"/>
  <c r="AM114" i="14"/>
  <c r="AN114" i="14"/>
  <c r="AV114" i="14" s="1"/>
  <c r="AA115" i="14"/>
  <c r="AF115" i="14"/>
  <c r="AM115" i="14"/>
  <c r="AN115" i="14"/>
  <c r="AV115" i="14" s="1"/>
  <c r="AA116" i="14"/>
  <c r="AF116" i="14"/>
  <c r="AM116" i="14"/>
  <c r="AN116" i="14"/>
  <c r="AV116" i="14" s="1"/>
  <c r="AA117" i="14"/>
  <c r="AF117" i="14"/>
  <c r="AM117" i="14"/>
  <c r="AN117" i="14"/>
  <c r="AU117" i="14" s="1"/>
  <c r="AA118" i="14"/>
  <c r="AF118" i="14"/>
  <c r="AM118" i="14"/>
  <c r="AN118" i="14"/>
  <c r="AU118" i="14" s="1"/>
  <c r="AA119" i="14"/>
  <c r="AF119" i="14"/>
  <c r="AM119" i="14"/>
  <c r="AN119" i="14"/>
  <c r="AU119" i="14" s="1"/>
  <c r="AA120" i="14"/>
  <c r="AF120" i="14"/>
  <c r="AM120" i="14"/>
  <c r="AN120" i="14"/>
  <c r="AU120" i="14" s="1"/>
  <c r="AA121" i="14"/>
  <c r="AF121" i="14"/>
  <c r="AM121" i="14"/>
  <c r="AN121" i="14"/>
  <c r="AU121" i="14" s="1"/>
  <c r="AA122" i="14"/>
  <c r="AF122" i="14"/>
  <c r="AM122" i="14"/>
  <c r="AN122" i="14"/>
  <c r="AU122" i="14" s="1"/>
  <c r="AA123" i="14"/>
  <c r="AF123" i="14"/>
  <c r="AM123" i="14"/>
  <c r="AN123" i="14"/>
  <c r="AU123" i="14" s="1"/>
  <c r="AA124" i="14"/>
  <c r="AF124" i="14"/>
  <c r="AM124" i="14"/>
  <c r="AN124" i="14"/>
  <c r="AU124" i="14" s="1"/>
  <c r="AA125" i="14"/>
  <c r="AF125" i="14"/>
  <c r="AM125" i="14"/>
  <c r="AN125" i="14"/>
  <c r="AU125" i="14" s="1"/>
  <c r="AA126" i="14"/>
  <c r="AF126" i="14"/>
  <c r="AM126" i="14"/>
  <c r="AN126" i="14"/>
  <c r="AU126" i="14" s="1"/>
  <c r="AA127" i="14"/>
  <c r="AF127" i="14"/>
  <c r="AM127" i="14"/>
  <c r="AN127" i="14"/>
  <c r="AU127" i="14" s="1"/>
  <c r="AA128" i="14"/>
  <c r="AF128" i="14"/>
  <c r="AM128" i="14"/>
  <c r="AN128" i="14"/>
  <c r="AU128" i="14" s="1"/>
  <c r="AA129" i="14"/>
  <c r="AF129" i="14"/>
  <c r="AM129" i="14"/>
  <c r="AN129" i="14"/>
  <c r="AU129" i="14" s="1"/>
  <c r="AA130" i="14"/>
  <c r="AF130" i="14"/>
  <c r="AM130" i="14"/>
  <c r="AN130" i="14"/>
  <c r="AU130" i="14" s="1"/>
  <c r="AA131" i="14"/>
  <c r="AF131" i="14"/>
  <c r="AM131" i="14"/>
  <c r="AN131" i="14"/>
  <c r="AU131" i="14" s="1"/>
  <c r="AA132" i="14"/>
  <c r="AF132" i="14"/>
  <c r="AM132" i="14"/>
  <c r="AN132" i="14"/>
  <c r="AU132" i="14" s="1"/>
  <c r="AA133" i="14"/>
  <c r="AF133" i="14"/>
  <c r="AM133" i="14"/>
  <c r="AN133" i="14"/>
  <c r="AU133" i="14" s="1"/>
  <c r="AA134" i="14"/>
  <c r="AF134" i="14"/>
  <c r="AM134" i="14"/>
  <c r="AN134" i="14"/>
  <c r="AU134" i="14" s="1"/>
  <c r="AA135" i="14"/>
  <c r="AF135" i="14"/>
  <c r="AM135" i="14"/>
  <c r="AN135" i="14"/>
  <c r="AU135" i="14" s="1"/>
  <c r="AA136" i="14"/>
  <c r="AF136" i="14"/>
  <c r="AM136" i="14"/>
  <c r="AN136" i="14"/>
  <c r="AU136" i="14" s="1"/>
  <c r="AA137" i="14"/>
  <c r="AF137" i="14"/>
  <c r="AM137" i="14"/>
  <c r="AN137" i="14"/>
  <c r="AU137" i="14" s="1"/>
  <c r="AA138" i="14"/>
  <c r="AF138" i="14"/>
  <c r="AM138" i="14"/>
  <c r="AN138" i="14"/>
  <c r="AU138" i="14" s="1"/>
  <c r="AA139" i="14"/>
  <c r="AF139" i="14"/>
  <c r="AM139" i="14"/>
  <c r="AN139" i="14"/>
  <c r="AU139" i="14" s="1"/>
  <c r="AA140" i="14"/>
  <c r="AF140" i="14"/>
  <c r="AM140" i="14"/>
  <c r="AN140" i="14"/>
  <c r="AU140" i="14" s="1"/>
  <c r="AA141" i="14"/>
  <c r="AF141" i="14"/>
  <c r="AM141" i="14"/>
  <c r="AN141" i="14"/>
  <c r="AU141" i="14" s="1"/>
  <c r="AA142" i="14"/>
  <c r="AF142" i="14"/>
  <c r="AM142" i="14"/>
  <c r="AN142" i="14"/>
  <c r="AU142" i="14" s="1"/>
  <c r="AA143" i="14"/>
  <c r="AF143" i="14"/>
  <c r="AM143" i="14"/>
  <c r="AN143" i="14"/>
  <c r="AU143" i="14" s="1"/>
  <c r="AA144" i="14"/>
  <c r="AF144" i="14"/>
  <c r="AM144" i="14"/>
  <c r="AN144" i="14"/>
  <c r="AU144" i="14" s="1"/>
  <c r="AA145" i="14"/>
  <c r="AF145" i="14"/>
  <c r="AM145" i="14"/>
  <c r="AN145" i="14"/>
  <c r="AU145" i="14" s="1"/>
  <c r="AA146" i="14"/>
  <c r="AF146" i="14"/>
  <c r="AM146" i="14"/>
  <c r="AN146" i="14"/>
  <c r="AU146" i="14" s="1"/>
  <c r="AA147" i="14"/>
  <c r="AF147" i="14"/>
  <c r="AM147" i="14"/>
  <c r="AN147" i="14"/>
  <c r="AU147" i="14" s="1"/>
  <c r="AA148" i="14"/>
  <c r="AF148" i="14"/>
  <c r="AM148" i="14"/>
  <c r="AN148" i="14"/>
  <c r="AU148" i="14" s="1"/>
  <c r="AB149" i="14"/>
  <c r="AC149" i="14"/>
  <c r="AD149" i="14"/>
  <c r="AG149" i="14"/>
  <c r="AH149" i="14"/>
  <c r="AJ149" i="14"/>
  <c r="AR149" i="14"/>
  <c r="AT149" i="14"/>
  <c r="AU95" i="14" l="1"/>
  <c r="AU78" i="14"/>
  <c r="AU8" i="14"/>
  <c r="AU54" i="14"/>
  <c r="AU86" i="14"/>
  <c r="AU33" i="14"/>
  <c r="AU16" i="14"/>
  <c r="AU62" i="14"/>
  <c r="AU13" i="14"/>
  <c r="AU58" i="14"/>
  <c r="AU42" i="14"/>
  <c r="AU28" i="14"/>
  <c r="AU12" i="14"/>
  <c r="AU104" i="14"/>
  <c r="AU30" i="14"/>
  <c r="AU23" i="14"/>
  <c r="AU15" i="14"/>
  <c r="AU9" i="14"/>
  <c r="AU82" i="14"/>
  <c r="AU66" i="14"/>
  <c r="AU27" i="14"/>
  <c r="AU19" i="14"/>
  <c r="AU116" i="14"/>
  <c r="AU90" i="14"/>
  <c r="AU44" i="14"/>
  <c r="AU34" i="14"/>
  <c r="AU29" i="14"/>
  <c r="AU101" i="14"/>
  <c r="AU70" i="14"/>
  <c r="AU46" i="14"/>
  <c r="AU25" i="14"/>
  <c r="AU98" i="14"/>
  <c r="AU74" i="14"/>
  <c r="AU50" i="14"/>
  <c r="AU32" i="14"/>
  <c r="AU26" i="14"/>
  <c r="AU21" i="14"/>
  <c r="AU24" i="14"/>
  <c r="AU38" i="14"/>
  <c r="AU110" i="14"/>
  <c r="AU92" i="14"/>
  <c r="AU88" i="14"/>
  <c r="AU84" i="14"/>
  <c r="AU80" i="14"/>
  <c r="AU76" i="14"/>
  <c r="AU72" i="14"/>
  <c r="AU68" i="14"/>
  <c r="AU64" i="14"/>
  <c r="AU60" i="14"/>
  <c r="AU56" i="14"/>
  <c r="AU52" i="14"/>
  <c r="AU48" i="14"/>
  <c r="AU39" i="14"/>
  <c r="AU107" i="14"/>
  <c r="AU40" i="14"/>
  <c r="AU45" i="14"/>
  <c r="AU36" i="14"/>
  <c r="AV17" i="14"/>
  <c r="AV18" i="14"/>
  <c r="AU106" i="14"/>
  <c r="AU102" i="14"/>
  <c r="AU87" i="14"/>
  <c r="AU81" i="14"/>
  <c r="AU75" i="14"/>
  <c r="AU69" i="14"/>
  <c r="AU63" i="14"/>
  <c r="AU57" i="14"/>
  <c r="AU51" i="14"/>
  <c r="AN149" i="14"/>
  <c r="AU112" i="14"/>
  <c r="AU108" i="14"/>
  <c r="AU94" i="14"/>
  <c r="AU89" i="14"/>
  <c r="AU83" i="14"/>
  <c r="AU77" i="14"/>
  <c r="AU71" i="14"/>
  <c r="AU65" i="14"/>
  <c r="AU59" i="14"/>
  <c r="AU53" i="14"/>
  <c r="AU47" i="14"/>
  <c r="AU41" i="14"/>
  <c r="AU35" i="14"/>
  <c r="AF149" i="14"/>
  <c r="AU114" i="14"/>
  <c r="AU100" i="14"/>
  <c r="AU96" i="14"/>
  <c r="AU91" i="14"/>
  <c r="AU85" i="14"/>
  <c r="AU79" i="14"/>
  <c r="AU73" i="14"/>
  <c r="AU67" i="14"/>
  <c r="AU61" i="14"/>
  <c r="AU55" i="14"/>
  <c r="AU49" i="14"/>
  <c r="AU43" i="14"/>
  <c r="AU37" i="14"/>
  <c r="AV148" i="14"/>
  <c r="AV147" i="14"/>
  <c r="AV146" i="14"/>
  <c r="AV145" i="14"/>
  <c r="AV144" i="14"/>
  <c r="AV143" i="14"/>
  <c r="AV142" i="14"/>
  <c r="AV141" i="14"/>
  <c r="AV140" i="14"/>
  <c r="AV139" i="14"/>
  <c r="AV138" i="14"/>
  <c r="AV137" i="14"/>
  <c r="AV136" i="14"/>
  <c r="AV135" i="14"/>
  <c r="AV134" i="14"/>
  <c r="AV133" i="14"/>
  <c r="AV132" i="14"/>
  <c r="AV131" i="14"/>
  <c r="AV130" i="14"/>
  <c r="AV129" i="14"/>
  <c r="AV128" i="14"/>
  <c r="AV127" i="14"/>
  <c r="AV126" i="14"/>
  <c r="AV125" i="14"/>
  <c r="AV124" i="14"/>
  <c r="AV123" i="14"/>
  <c r="AV122" i="14"/>
  <c r="AV121" i="14"/>
  <c r="AV120" i="14"/>
  <c r="AV119" i="14"/>
  <c r="AV118" i="14"/>
  <c r="AV117" i="14"/>
  <c r="AU111" i="14"/>
  <c r="AU105" i="14"/>
  <c r="AU99" i="14"/>
  <c r="AU93" i="14"/>
  <c r="AU115" i="14"/>
  <c r="AU109" i="14"/>
  <c r="AU103" i="14"/>
  <c r="AU97" i="14"/>
  <c r="AU149" i="14" l="1"/>
  <c r="J5" i="13" l="1"/>
  <c r="AA8" i="13"/>
  <c r="AF8" i="13"/>
  <c r="AM8" i="13"/>
  <c r="AN8" i="13"/>
  <c r="AV8" i="13" s="1"/>
  <c r="AU8" i="13"/>
  <c r="AA9" i="13"/>
  <c r="AF9" i="13"/>
  <c r="AM9" i="13"/>
  <c r="AN9" i="13"/>
  <c r="AV9" i="13" s="1"/>
  <c r="AU9" i="13"/>
  <c r="AA10" i="13"/>
  <c r="AF10" i="13"/>
  <c r="AM10" i="13"/>
  <c r="AN10" i="13"/>
  <c r="AV10" i="13" s="1"/>
  <c r="AU10" i="13"/>
  <c r="AA11" i="13"/>
  <c r="AF11" i="13"/>
  <c r="AM11" i="13"/>
  <c r="AN11" i="13"/>
  <c r="AV11" i="13" s="1"/>
  <c r="AU11" i="13"/>
  <c r="AA12" i="13"/>
  <c r="AF12" i="13"/>
  <c r="AM12" i="13"/>
  <c r="AN12" i="13"/>
  <c r="AV12" i="13" s="1"/>
  <c r="AU12" i="13"/>
  <c r="AA13" i="13"/>
  <c r="AF13" i="13"/>
  <c r="AM13" i="13"/>
  <c r="AN13" i="13"/>
  <c r="AV13" i="13" s="1"/>
  <c r="AA14" i="13"/>
  <c r="AF14" i="13"/>
  <c r="AM14" i="13"/>
  <c r="AN14" i="13"/>
  <c r="AV14" i="13" s="1"/>
  <c r="AU14" i="13"/>
  <c r="AA15" i="13"/>
  <c r="AF15" i="13"/>
  <c r="AM15" i="13"/>
  <c r="AN15" i="13"/>
  <c r="AV15" i="13" s="1"/>
  <c r="AU15" i="13"/>
  <c r="AA16" i="13"/>
  <c r="AF16" i="13"/>
  <c r="AM16" i="13"/>
  <c r="AN16" i="13"/>
  <c r="AV16" i="13" s="1"/>
  <c r="AU16" i="13"/>
  <c r="AA17" i="13"/>
  <c r="AF17" i="13"/>
  <c r="AM17" i="13"/>
  <c r="AN17" i="13"/>
  <c r="AV17" i="13" s="1"/>
  <c r="AA18" i="13"/>
  <c r="AF18" i="13"/>
  <c r="AM18" i="13"/>
  <c r="AN18" i="13"/>
  <c r="AV18" i="13" s="1"/>
  <c r="E19" i="13"/>
  <c r="K19" i="13"/>
  <c r="AB19" i="13"/>
  <c r="AC19" i="13"/>
  <c r="AD19" i="13"/>
  <c r="AG19" i="13"/>
  <c r="AH19" i="13"/>
  <c r="AJ19" i="13"/>
  <c r="AR19" i="13"/>
  <c r="AT19" i="13"/>
  <c r="AU17" i="13" l="1"/>
  <c r="AU18" i="13"/>
  <c r="AU13" i="13"/>
  <c r="AU19" i="13" s="1"/>
  <c r="AF19" i="13"/>
  <c r="AN19" i="13"/>
  <c r="J5" i="12" l="1"/>
  <c r="AA8" i="12"/>
  <c r="AF8" i="12"/>
  <c r="AM8" i="12"/>
  <c r="AN8" i="12"/>
  <c r="AV8" i="12" s="1"/>
  <c r="AA9" i="12"/>
  <c r="AF9" i="12"/>
  <c r="AM9" i="12"/>
  <c r="AN9" i="12"/>
  <c r="AV9" i="12" s="1"/>
  <c r="AA10" i="12"/>
  <c r="AF10" i="12"/>
  <c r="AM10" i="12"/>
  <c r="AN10" i="12"/>
  <c r="AV10" i="12" s="1"/>
  <c r="AA11" i="12"/>
  <c r="AF11" i="12"/>
  <c r="AM11" i="12"/>
  <c r="AN11" i="12"/>
  <c r="AV11" i="12" s="1"/>
  <c r="AA12" i="12"/>
  <c r="AF12" i="12"/>
  <c r="AM12" i="12"/>
  <c r="AN12" i="12"/>
  <c r="AV12" i="12" s="1"/>
  <c r="AA13" i="12"/>
  <c r="AF13" i="12"/>
  <c r="AM13" i="12"/>
  <c r="AN13" i="12"/>
  <c r="AV13" i="12" s="1"/>
  <c r="AA14" i="12"/>
  <c r="AF14" i="12"/>
  <c r="AM14" i="12"/>
  <c r="AN14" i="12"/>
  <c r="AV14" i="12" s="1"/>
  <c r="AA15" i="12"/>
  <c r="AF15" i="12"/>
  <c r="AM15" i="12"/>
  <c r="AN15" i="12"/>
  <c r="AV15" i="12" s="1"/>
  <c r="AA16" i="12"/>
  <c r="AF16" i="12"/>
  <c r="AM16" i="12"/>
  <c r="AN16" i="12"/>
  <c r="AV16" i="12" s="1"/>
  <c r="AA17" i="12"/>
  <c r="AF17" i="12"/>
  <c r="AM17" i="12"/>
  <c r="AN17" i="12"/>
  <c r="AV17" i="12" s="1"/>
  <c r="AA18" i="12"/>
  <c r="AF18" i="12"/>
  <c r="AM18" i="12"/>
  <c r="AN18" i="12"/>
  <c r="AV18" i="12" s="1"/>
  <c r="AA19" i="12"/>
  <c r="AF19" i="12"/>
  <c r="AM19" i="12"/>
  <c r="AN19" i="12"/>
  <c r="AV19" i="12" s="1"/>
  <c r="AA20" i="12"/>
  <c r="AF20" i="12"/>
  <c r="AM20" i="12"/>
  <c r="AN20" i="12"/>
  <c r="AV20" i="12" s="1"/>
  <c r="AA21" i="12"/>
  <c r="AF21" i="12"/>
  <c r="AM21" i="12"/>
  <c r="AN21" i="12"/>
  <c r="AV21" i="12" s="1"/>
  <c r="AU21" i="12"/>
  <c r="AA22" i="12"/>
  <c r="AF22" i="12"/>
  <c r="AM22" i="12"/>
  <c r="AN22" i="12"/>
  <c r="AV22" i="12" s="1"/>
  <c r="AA23" i="12"/>
  <c r="AF23" i="12"/>
  <c r="AM23" i="12"/>
  <c r="AN23" i="12"/>
  <c r="AV23" i="12" s="1"/>
  <c r="AU23" i="12"/>
  <c r="AA24" i="12"/>
  <c r="AF24" i="12"/>
  <c r="AM24" i="12"/>
  <c r="AN24" i="12"/>
  <c r="AV24" i="12" s="1"/>
  <c r="AA25" i="12"/>
  <c r="AF25" i="12"/>
  <c r="AM25" i="12"/>
  <c r="AN25" i="12"/>
  <c r="AV25" i="12" s="1"/>
  <c r="AA26" i="12"/>
  <c r="AF26" i="12"/>
  <c r="AM26" i="12"/>
  <c r="AN26" i="12"/>
  <c r="AV26" i="12" s="1"/>
  <c r="AA27" i="12"/>
  <c r="AF27" i="12"/>
  <c r="AM27" i="12"/>
  <c r="AN27" i="12"/>
  <c r="AV27" i="12" s="1"/>
  <c r="AA28" i="12"/>
  <c r="AF28" i="12"/>
  <c r="AM28" i="12"/>
  <c r="AN28" i="12"/>
  <c r="AV28" i="12" s="1"/>
  <c r="AA29" i="12"/>
  <c r="AF29" i="12"/>
  <c r="AM29" i="12"/>
  <c r="AN29" i="12"/>
  <c r="AV29" i="12" s="1"/>
  <c r="AA30" i="12"/>
  <c r="AF30" i="12"/>
  <c r="AM30" i="12"/>
  <c r="AN30" i="12"/>
  <c r="AV30" i="12" s="1"/>
  <c r="AA31" i="12"/>
  <c r="AF31" i="12"/>
  <c r="AM31" i="12"/>
  <c r="AN31" i="12"/>
  <c r="AV31" i="12" s="1"/>
  <c r="AA32" i="12"/>
  <c r="AF32" i="12"/>
  <c r="AM32" i="12"/>
  <c r="AN32" i="12"/>
  <c r="AV32" i="12" s="1"/>
  <c r="AA33" i="12"/>
  <c r="AF33" i="12"/>
  <c r="AM33" i="12"/>
  <c r="AN33" i="12"/>
  <c r="AV33" i="12" s="1"/>
  <c r="AA34" i="12"/>
  <c r="AF34" i="12"/>
  <c r="AM34" i="12"/>
  <c r="AN34" i="12"/>
  <c r="AV34" i="12" s="1"/>
  <c r="AA35" i="12"/>
  <c r="AF35" i="12"/>
  <c r="AM35" i="12"/>
  <c r="AN35" i="12"/>
  <c r="AV35" i="12" s="1"/>
  <c r="AA36" i="12"/>
  <c r="AF36" i="12"/>
  <c r="AM36" i="12"/>
  <c r="AN36" i="12"/>
  <c r="AV36" i="12" s="1"/>
  <c r="AA37" i="12"/>
  <c r="AF37" i="12"/>
  <c r="AM37" i="12"/>
  <c r="AN37" i="12"/>
  <c r="AV37" i="12" s="1"/>
  <c r="AA38" i="12"/>
  <c r="AF38" i="12"/>
  <c r="AM38" i="12"/>
  <c r="AN38" i="12"/>
  <c r="AV38" i="12" s="1"/>
  <c r="AA39" i="12"/>
  <c r="AF39" i="12"/>
  <c r="AM39" i="12"/>
  <c r="AN39" i="12"/>
  <c r="AV39" i="12" s="1"/>
  <c r="AA40" i="12"/>
  <c r="AF40" i="12"/>
  <c r="AM40" i="12"/>
  <c r="AN40" i="12"/>
  <c r="AV40" i="12" s="1"/>
  <c r="AA41" i="12"/>
  <c r="AF41" i="12"/>
  <c r="AM41" i="12"/>
  <c r="AN41" i="12"/>
  <c r="AV41" i="12" s="1"/>
  <c r="AA42" i="12"/>
  <c r="AF42" i="12"/>
  <c r="AM42" i="12"/>
  <c r="AN42" i="12"/>
  <c r="AV42" i="12" s="1"/>
  <c r="AA43" i="12"/>
  <c r="AF43" i="12"/>
  <c r="AM43" i="12"/>
  <c r="AN43" i="12"/>
  <c r="AV43" i="12" s="1"/>
  <c r="AA44" i="12"/>
  <c r="AF44" i="12"/>
  <c r="AM44" i="12"/>
  <c r="AN44" i="12"/>
  <c r="AV44" i="12" s="1"/>
  <c r="AA45" i="12"/>
  <c r="AF45" i="12"/>
  <c r="AM45" i="12"/>
  <c r="AN45" i="12"/>
  <c r="AV45" i="12" s="1"/>
  <c r="AA46" i="12"/>
  <c r="AF46" i="12"/>
  <c r="AM46" i="12"/>
  <c r="AN46" i="12"/>
  <c r="AV46" i="12" s="1"/>
  <c r="AA47" i="12"/>
  <c r="AF47" i="12"/>
  <c r="AM47" i="12"/>
  <c r="AN47" i="12"/>
  <c r="AV47" i="12" s="1"/>
  <c r="AU47" i="12"/>
  <c r="AA48" i="12"/>
  <c r="AF48" i="12"/>
  <c r="AM48" i="12"/>
  <c r="AN48" i="12"/>
  <c r="AV48" i="12" s="1"/>
  <c r="AA49" i="12"/>
  <c r="AF49" i="12"/>
  <c r="AM49" i="12"/>
  <c r="AN49" i="12"/>
  <c r="AV49" i="12" s="1"/>
  <c r="AA50" i="12"/>
  <c r="AF50" i="12"/>
  <c r="AM50" i="12"/>
  <c r="AN50" i="12"/>
  <c r="AV50" i="12" s="1"/>
  <c r="AA51" i="12"/>
  <c r="AF51" i="12"/>
  <c r="AM51" i="12"/>
  <c r="AN51" i="12"/>
  <c r="AV51" i="12" s="1"/>
  <c r="AA52" i="12"/>
  <c r="AF52" i="12"/>
  <c r="AM52" i="12"/>
  <c r="AN52" i="12"/>
  <c r="AV52" i="12" s="1"/>
  <c r="AA53" i="12"/>
  <c r="AF53" i="12"/>
  <c r="AM53" i="12"/>
  <c r="AN53" i="12"/>
  <c r="AV53" i="12" s="1"/>
  <c r="AA54" i="12"/>
  <c r="AF54" i="12"/>
  <c r="AM54" i="12"/>
  <c r="AN54" i="12"/>
  <c r="AV54" i="12" s="1"/>
  <c r="E55" i="12"/>
  <c r="K55" i="12"/>
  <c r="AB55" i="12"/>
  <c r="AC55" i="12"/>
  <c r="AD55" i="12"/>
  <c r="AG55" i="12"/>
  <c r="AH55" i="12"/>
  <c r="AJ55" i="12"/>
  <c r="AR55" i="12"/>
  <c r="AT55" i="12"/>
  <c r="AU51" i="12" l="1"/>
  <c r="AU10" i="12"/>
  <c r="AU36" i="12"/>
  <c r="AU42" i="12"/>
  <c r="AU26" i="12"/>
  <c r="AU12" i="12"/>
  <c r="AU52" i="12"/>
  <c r="AU15" i="12"/>
  <c r="AU11" i="12"/>
  <c r="AU46" i="12"/>
  <c r="AU16" i="12"/>
  <c r="AU41" i="12"/>
  <c r="AU28" i="12"/>
  <c r="AU20" i="12"/>
  <c r="AU53" i="12"/>
  <c r="AU48" i="12"/>
  <c r="AU32" i="12"/>
  <c r="AU27" i="12"/>
  <c r="AU22" i="12"/>
  <c r="AU17" i="12"/>
  <c r="AU54" i="12"/>
  <c r="AU38" i="12"/>
  <c r="AU33" i="12"/>
  <c r="AU18" i="12"/>
  <c r="AU44" i="12"/>
  <c r="AU39" i="12"/>
  <c r="AU34" i="12"/>
  <c r="AU29" i="12"/>
  <c r="AU24" i="12"/>
  <c r="AU8" i="12"/>
  <c r="AU50" i="12"/>
  <c r="AU45" i="12"/>
  <c r="AU40" i="12"/>
  <c r="AU35" i="12"/>
  <c r="AU30" i="12"/>
  <c r="AU14" i="12"/>
  <c r="AU9" i="12"/>
  <c r="AN55" i="12"/>
  <c r="AF55" i="12"/>
  <c r="AU49" i="12"/>
  <c r="AU43" i="12"/>
  <c r="AU37" i="12"/>
  <c r="AU31" i="12"/>
  <c r="AU25" i="12"/>
  <c r="AU19" i="12"/>
  <c r="AU13" i="12"/>
  <c r="AU55" i="12" l="1"/>
  <c r="J5" i="11" l="1"/>
  <c r="AA8" i="11"/>
  <c r="AF8" i="11"/>
  <c r="AM8" i="11"/>
  <c r="AN8" i="11"/>
  <c r="AV8" i="11" s="1"/>
  <c r="AU8" i="11"/>
  <c r="AA9" i="11"/>
  <c r="AF9" i="11"/>
  <c r="AM9" i="11"/>
  <c r="AN9" i="11"/>
  <c r="AA10" i="11"/>
  <c r="AF10" i="11"/>
  <c r="AM10" i="11"/>
  <c r="AN10" i="11"/>
  <c r="AV10" i="11" s="1"/>
  <c r="AA11" i="11"/>
  <c r="AF11" i="11"/>
  <c r="AM11" i="11"/>
  <c r="AN11" i="11"/>
  <c r="AV11" i="11" s="1"/>
  <c r="AA12" i="11"/>
  <c r="AF12" i="11"/>
  <c r="AM12" i="11"/>
  <c r="AN12" i="11"/>
  <c r="AV12" i="11" s="1"/>
  <c r="AA13" i="11"/>
  <c r="AF13" i="11"/>
  <c r="AM13" i="11"/>
  <c r="AN13" i="11"/>
  <c r="AA14" i="11"/>
  <c r="AF14" i="11"/>
  <c r="AM14" i="11"/>
  <c r="AN14" i="11"/>
  <c r="AV14" i="11" s="1"/>
  <c r="AA15" i="11"/>
  <c r="AF15" i="11"/>
  <c r="AM15" i="11"/>
  <c r="AN15" i="11"/>
  <c r="AA16" i="11"/>
  <c r="AF16" i="11"/>
  <c r="AM16" i="11"/>
  <c r="AN16" i="11"/>
  <c r="AV16" i="11" s="1"/>
  <c r="AA17" i="11"/>
  <c r="AF17" i="11"/>
  <c r="AM17" i="11"/>
  <c r="AN17" i="11"/>
  <c r="AV17" i="11" s="1"/>
  <c r="AU17" i="11"/>
  <c r="AA18" i="11"/>
  <c r="AF18" i="11"/>
  <c r="AM18" i="11"/>
  <c r="AN18" i="11"/>
  <c r="AV18" i="11" s="1"/>
  <c r="AA19" i="11"/>
  <c r="AF19" i="11"/>
  <c r="AM19" i="11"/>
  <c r="AN19" i="11"/>
  <c r="AA20" i="11"/>
  <c r="AF20" i="11"/>
  <c r="AM20" i="11"/>
  <c r="AN20" i="11"/>
  <c r="AV20" i="11" s="1"/>
  <c r="AU20" i="11"/>
  <c r="AA21" i="11"/>
  <c r="AF21" i="11"/>
  <c r="AM21" i="11"/>
  <c r="AN21" i="11"/>
  <c r="AA22" i="11"/>
  <c r="AF22" i="11"/>
  <c r="AM22" i="11"/>
  <c r="AN22" i="11"/>
  <c r="AV22" i="11" s="1"/>
  <c r="AA23" i="11"/>
  <c r="AF23" i="11"/>
  <c r="AM23" i="11"/>
  <c r="AN23" i="11"/>
  <c r="AV23" i="11" s="1"/>
  <c r="AU23" i="11"/>
  <c r="AA24" i="11"/>
  <c r="AF24" i="11"/>
  <c r="AM24" i="11"/>
  <c r="AN24" i="11"/>
  <c r="AV24" i="11" s="1"/>
  <c r="AA25" i="11"/>
  <c r="AF25" i="11"/>
  <c r="AM25" i="11"/>
  <c r="AN25" i="11"/>
  <c r="AA26" i="11"/>
  <c r="AF26" i="11"/>
  <c r="AM26" i="11"/>
  <c r="AN26" i="11"/>
  <c r="AV26" i="11" s="1"/>
  <c r="AU26" i="11"/>
  <c r="AA27" i="11"/>
  <c r="AF27" i="11"/>
  <c r="AM27" i="11"/>
  <c r="AN27" i="11"/>
  <c r="AA28" i="11"/>
  <c r="AF28" i="11"/>
  <c r="AM28" i="11"/>
  <c r="AN28" i="11"/>
  <c r="AV28" i="11" s="1"/>
  <c r="AA29" i="11"/>
  <c r="AF29" i="11"/>
  <c r="AM29" i="11"/>
  <c r="AN29" i="11"/>
  <c r="AV29" i="11" s="1"/>
  <c r="AA30" i="11"/>
  <c r="AF30" i="11"/>
  <c r="AM30" i="11"/>
  <c r="AN30" i="11"/>
  <c r="AV30" i="11" s="1"/>
  <c r="AU30" i="11"/>
  <c r="AA31" i="11"/>
  <c r="AF31" i="11"/>
  <c r="AM31" i="11"/>
  <c r="AN31" i="11"/>
  <c r="AA32" i="11"/>
  <c r="AF32" i="11"/>
  <c r="AM32" i="11"/>
  <c r="AN32" i="11"/>
  <c r="AV32" i="11" s="1"/>
  <c r="AU32" i="11"/>
  <c r="AA33" i="11"/>
  <c r="AF33" i="11"/>
  <c r="AM33" i="11"/>
  <c r="AN33" i="11"/>
  <c r="AA34" i="11"/>
  <c r="AF34" i="11"/>
  <c r="AM34" i="11"/>
  <c r="AN34" i="11"/>
  <c r="AV34" i="11" s="1"/>
  <c r="AU34" i="11"/>
  <c r="AA35" i="11"/>
  <c r="AF35" i="11"/>
  <c r="AM35" i="11"/>
  <c r="AN35" i="11"/>
  <c r="AV35" i="11" s="1"/>
  <c r="AU35" i="11"/>
  <c r="AA36" i="11"/>
  <c r="AF36" i="11"/>
  <c r="AM36" i="11"/>
  <c r="AN36" i="11"/>
  <c r="AV36" i="11" s="1"/>
  <c r="AA37" i="11"/>
  <c r="AF37" i="11"/>
  <c r="AM37" i="11"/>
  <c r="AN37" i="11"/>
  <c r="AA38" i="11"/>
  <c r="AF38" i="11"/>
  <c r="AM38" i="11"/>
  <c r="AN38" i="11"/>
  <c r="AV38" i="11" s="1"/>
  <c r="AU38" i="11"/>
  <c r="AA39" i="11"/>
  <c r="AF39" i="11"/>
  <c r="AM39" i="11"/>
  <c r="AN39" i="11"/>
  <c r="AA40" i="11"/>
  <c r="AF40" i="11"/>
  <c r="AM40" i="11"/>
  <c r="AN40" i="11"/>
  <c r="AV40" i="11" s="1"/>
  <c r="AA41" i="11"/>
  <c r="AF41" i="11"/>
  <c r="AM41" i="11"/>
  <c r="AN41" i="11"/>
  <c r="AV41" i="11" s="1"/>
  <c r="AA42" i="11"/>
  <c r="AF42" i="11"/>
  <c r="AM42" i="11"/>
  <c r="AN42" i="11"/>
  <c r="AV42" i="11" s="1"/>
  <c r="AA43" i="11"/>
  <c r="AF43" i="11"/>
  <c r="AM43" i="11"/>
  <c r="AN43" i="11"/>
  <c r="AA44" i="11"/>
  <c r="AF44" i="11"/>
  <c r="AM44" i="11"/>
  <c r="AN44" i="11"/>
  <c r="AV44" i="11" s="1"/>
  <c r="AU44" i="11"/>
  <c r="AA45" i="11"/>
  <c r="AF45" i="11"/>
  <c r="AM45" i="11"/>
  <c r="AN45" i="11"/>
  <c r="AA46" i="11"/>
  <c r="AF46" i="11"/>
  <c r="AM46" i="11"/>
  <c r="AN46" i="11"/>
  <c r="AV46" i="11" s="1"/>
  <c r="AA47" i="11"/>
  <c r="AF47" i="11"/>
  <c r="AM47" i="11"/>
  <c r="AN47" i="11"/>
  <c r="AV47" i="11" s="1"/>
  <c r="AU47" i="11"/>
  <c r="AA48" i="11"/>
  <c r="AF48" i="11"/>
  <c r="AM48" i="11"/>
  <c r="AN48" i="11"/>
  <c r="AV48" i="11" s="1"/>
  <c r="AU48" i="11"/>
  <c r="AA49" i="11"/>
  <c r="AF49" i="11"/>
  <c r="AM49" i="11"/>
  <c r="AN49" i="11"/>
  <c r="AA50" i="11"/>
  <c r="AF50" i="11"/>
  <c r="AM50" i="11"/>
  <c r="AN50" i="11"/>
  <c r="AV50" i="11" s="1"/>
  <c r="AU50" i="11"/>
  <c r="AA51" i="11"/>
  <c r="AF51" i="11"/>
  <c r="AM51" i="11"/>
  <c r="AN51" i="11"/>
  <c r="AA52" i="11"/>
  <c r="AF52" i="11"/>
  <c r="AM52" i="11"/>
  <c r="AN52" i="11"/>
  <c r="AV52" i="11" s="1"/>
  <c r="AU52" i="11"/>
  <c r="AA53" i="11"/>
  <c r="AF53" i="11"/>
  <c r="AM53" i="11"/>
  <c r="AN53" i="11"/>
  <c r="AV53" i="11" s="1"/>
  <c r="AA54" i="11"/>
  <c r="AF54" i="11"/>
  <c r="AM54" i="11"/>
  <c r="AN54" i="11"/>
  <c r="AV54" i="11" s="1"/>
  <c r="AA55" i="11"/>
  <c r="AF55" i="11"/>
  <c r="AM55" i="11"/>
  <c r="AN55" i="11"/>
  <c r="AA56" i="11"/>
  <c r="AF56" i="11"/>
  <c r="AM56" i="11"/>
  <c r="AN56" i="11"/>
  <c r="AV56" i="11" s="1"/>
  <c r="AU56" i="11"/>
  <c r="AA57" i="11"/>
  <c r="AF57" i="11"/>
  <c r="AM57" i="11"/>
  <c r="AN57" i="11"/>
  <c r="AA58" i="11"/>
  <c r="AF58" i="11"/>
  <c r="AM58" i="11"/>
  <c r="AN58" i="11"/>
  <c r="AV58" i="11" s="1"/>
  <c r="AA59" i="11"/>
  <c r="AF59" i="11"/>
  <c r="AM59" i="11"/>
  <c r="AN59" i="11"/>
  <c r="AV59" i="11" s="1"/>
  <c r="AU59" i="11"/>
  <c r="AA60" i="11"/>
  <c r="AF60" i="11"/>
  <c r="AM60" i="11"/>
  <c r="AN60" i="11"/>
  <c r="AV60" i="11" s="1"/>
  <c r="AA61" i="11"/>
  <c r="AF61" i="11"/>
  <c r="AM61" i="11"/>
  <c r="AN61" i="11"/>
  <c r="AA62" i="11"/>
  <c r="AF62" i="11"/>
  <c r="AM62" i="11"/>
  <c r="AN62" i="11"/>
  <c r="AV62" i="11" s="1"/>
  <c r="AU62" i="11"/>
  <c r="AA63" i="11"/>
  <c r="AF63" i="11"/>
  <c r="AM63" i="11"/>
  <c r="AN63" i="11"/>
  <c r="AA64" i="11"/>
  <c r="AF64" i="11"/>
  <c r="AM64" i="11"/>
  <c r="AN64" i="11"/>
  <c r="AV64" i="11" s="1"/>
  <c r="AA65" i="11"/>
  <c r="AF65" i="11"/>
  <c r="AM65" i="11"/>
  <c r="AN65" i="11"/>
  <c r="AV65" i="11" s="1"/>
  <c r="AU65" i="11"/>
  <c r="AA66" i="11"/>
  <c r="AF66" i="11"/>
  <c r="AM66" i="11"/>
  <c r="AN66" i="11"/>
  <c r="AV66" i="11" s="1"/>
  <c r="AU66" i="11"/>
  <c r="AA67" i="11"/>
  <c r="AF67" i="11"/>
  <c r="AM67" i="11"/>
  <c r="AN67" i="11"/>
  <c r="AA68" i="11"/>
  <c r="AF68" i="11"/>
  <c r="AM68" i="11"/>
  <c r="AN68" i="11"/>
  <c r="AV68" i="11" s="1"/>
  <c r="AA69" i="11"/>
  <c r="AF69" i="11"/>
  <c r="AM69" i="11"/>
  <c r="AN69" i="11"/>
  <c r="AA70" i="11"/>
  <c r="AF70" i="11"/>
  <c r="AM70" i="11"/>
  <c r="AN70" i="11"/>
  <c r="AV70" i="11" s="1"/>
  <c r="AU70" i="11"/>
  <c r="AA71" i="11"/>
  <c r="AF71" i="11"/>
  <c r="AM71" i="11"/>
  <c r="AN71" i="11"/>
  <c r="AV71" i="11" s="1"/>
  <c r="AU71" i="11"/>
  <c r="AA72" i="11"/>
  <c r="AF72" i="11"/>
  <c r="AM72" i="11"/>
  <c r="AN72" i="11"/>
  <c r="AV72" i="11" s="1"/>
  <c r="AA73" i="11"/>
  <c r="AF73" i="11"/>
  <c r="AM73" i="11"/>
  <c r="AN73" i="11"/>
  <c r="AA74" i="11"/>
  <c r="AF74" i="11"/>
  <c r="AM74" i="11"/>
  <c r="AN74" i="11"/>
  <c r="AV74" i="11" s="1"/>
  <c r="AU74" i="11"/>
  <c r="AA75" i="11"/>
  <c r="AF75" i="11"/>
  <c r="AM75" i="11"/>
  <c r="AN75" i="11"/>
  <c r="AA76" i="11"/>
  <c r="AF76" i="11"/>
  <c r="AM76" i="11"/>
  <c r="AN76" i="11"/>
  <c r="AV76" i="11" s="1"/>
  <c r="AA77" i="11"/>
  <c r="AF77" i="11"/>
  <c r="AM77" i="11"/>
  <c r="AN77" i="11"/>
  <c r="AV77" i="11" s="1"/>
  <c r="AU77" i="11"/>
  <c r="AA78" i="11"/>
  <c r="AF78" i="11"/>
  <c r="AM78" i="11"/>
  <c r="AN78" i="11"/>
  <c r="AV78" i="11" s="1"/>
  <c r="AA79" i="11"/>
  <c r="AF79" i="11"/>
  <c r="AM79" i="11"/>
  <c r="AN79" i="11"/>
  <c r="AA80" i="11"/>
  <c r="AF80" i="11"/>
  <c r="AM80" i="11"/>
  <c r="AN80" i="11"/>
  <c r="AV80" i="11" s="1"/>
  <c r="AU80" i="11"/>
  <c r="AA81" i="11"/>
  <c r="AF81" i="11"/>
  <c r="AM81" i="11"/>
  <c r="AN81" i="11"/>
  <c r="AA82" i="11"/>
  <c r="AF82" i="11"/>
  <c r="AM82" i="11"/>
  <c r="AN82" i="11"/>
  <c r="AV82" i="11" s="1"/>
  <c r="AA83" i="11"/>
  <c r="AF83" i="11"/>
  <c r="AM83" i="11"/>
  <c r="AN83" i="11"/>
  <c r="AV83" i="11" s="1"/>
  <c r="AA84" i="11"/>
  <c r="AF84" i="11"/>
  <c r="AM84" i="11"/>
  <c r="AN84" i="11"/>
  <c r="AV84" i="11" s="1"/>
  <c r="AU84" i="11"/>
  <c r="AA85" i="11"/>
  <c r="AF85" i="11"/>
  <c r="AM85" i="11"/>
  <c r="AN85" i="11"/>
  <c r="AA86" i="11"/>
  <c r="AF86" i="11"/>
  <c r="AM86" i="11"/>
  <c r="AN86" i="11"/>
  <c r="AV86" i="11" s="1"/>
  <c r="AU86" i="11"/>
  <c r="AA87" i="11"/>
  <c r="AF87" i="11"/>
  <c r="AM87" i="11"/>
  <c r="AN87" i="11"/>
  <c r="AA88" i="11"/>
  <c r="AF88" i="11"/>
  <c r="AM88" i="11"/>
  <c r="AN88" i="11"/>
  <c r="AV88" i="11" s="1"/>
  <c r="AU88" i="11"/>
  <c r="AA89" i="11"/>
  <c r="AF89" i="11"/>
  <c r="AM89" i="11"/>
  <c r="AN89" i="11"/>
  <c r="AV89" i="11" s="1"/>
  <c r="AU89" i="11"/>
  <c r="AA90" i="11"/>
  <c r="AF90" i="11"/>
  <c r="AM90" i="11"/>
  <c r="AN90" i="11"/>
  <c r="AV90" i="11" s="1"/>
  <c r="AA91" i="11"/>
  <c r="AF91" i="11"/>
  <c r="AM91" i="11"/>
  <c r="AN91" i="11"/>
  <c r="AA92" i="11"/>
  <c r="AF92" i="11"/>
  <c r="AM92" i="11"/>
  <c r="AN92" i="11"/>
  <c r="AV92" i="11" s="1"/>
  <c r="AU92" i="11"/>
  <c r="AA93" i="11"/>
  <c r="AF93" i="11"/>
  <c r="AM93" i="11"/>
  <c r="AN93" i="11"/>
  <c r="AU93" i="11" s="1"/>
  <c r="AV93" i="11"/>
  <c r="AA94" i="11"/>
  <c r="AF94" i="11"/>
  <c r="AM94" i="11"/>
  <c r="AN94" i="11"/>
  <c r="AU94" i="11" s="1"/>
  <c r="AA95" i="11"/>
  <c r="AF95" i="11"/>
  <c r="AM95" i="11"/>
  <c r="AN95" i="11"/>
  <c r="AU95" i="11" s="1"/>
  <c r="AV95" i="11"/>
  <c r="AA96" i="11"/>
  <c r="AF96" i="11"/>
  <c r="AM96" i="11"/>
  <c r="AN96" i="11"/>
  <c r="AU96" i="11" s="1"/>
  <c r="AA97" i="11"/>
  <c r="AF97" i="11"/>
  <c r="AM97" i="11"/>
  <c r="AN97" i="11"/>
  <c r="AU97" i="11" s="1"/>
  <c r="AV97" i="11"/>
  <c r="AA98" i="11"/>
  <c r="AF98" i="11"/>
  <c r="AM98" i="11"/>
  <c r="AN98" i="11"/>
  <c r="AU98" i="11" s="1"/>
  <c r="AA99" i="11"/>
  <c r="AF99" i="11"/>
  <c r="AM99" i="11"/>
  <c r="AN99" i="11"/>
  <c r="AU99" i="11" s="1"/>
  <c r="AA100" i="11"/>
  <c r="AF100" i="11"/>
  <c r="AM100" i="11"/>
  <c r="AN100" i="11"/>
  <c r="AU100" i="11" s="1"/>
  <c r="AA101" i="11"/>
  <c r="AF101" i="11"/>
  <c r="AM101" i="11"/>
  <c r="AN101" i="11"/>
  <c r="AU101" i="11" s="1"/>
  <c r="AV101" i="11"/>
  <c r="AA102" i="11"/>
  <c r="AF102" i="11"/>
  <c r="AM102" i="11"/>
  <c r="AN102" i="11"/>
  <c r="AU102" i="11" s="1"/>
  <c r="AV102" i="11"/>
  <c r="AA103" i="11"/>
  <c r="AF103" i="11"/>
  <c r="AM103" i="11"/>
  <c r="AN103" i="11"/>
  <c r="AU103" i="11" s="1"/>
  <c r="AV103" i="11"/>
  <c r="AA104" i="11"/>
  <c r="AF104" i="11"/>
  <c r="AM104" i="11"/>
  <c r="AN104" i="11"/>
  <c r="AU104" i="11" s="1"/>
  <c r="AA105" i="11"/>
  <c r="AF105" i="11"/>
  <c r="AM105" i="11"/>
  <c r="AN105" i="11"/>
  <c r="AU105" i="11" s="1"/>
  <c r="AA106" i="11"/>
  <c r="AF106" i="11"/>
  <c r="AM106" i="11"/>
  <c r="AN106" i="11"/>
  <c r="AU106" i="11" s="1"/>
  <c r="AA107" i="11"/>
  <c r="AF107" i="11"/>
  <c r="AM107" i="11"/>
  <c r="AN107" i="11"/>
  <c r="AU107" i="11" s="1"/>
  <c r="AA108" i="11"/>
  <c r="AF108" i="11"/>
  <c r="AM108" i="11"/>
  <c r="AN108" i="11"/>
  <c r="AU108" i="11" s="1"/>
  <c r="AA109" i="11"/>
  <c r="AF109" i="11"/>
  <c r="AM109" i="11"/>
  <c r="AN109" i="11"/>
  <c r="AU109" i="11" s="1"/>
  <c r="AV109" i="11"/>
  <c r="AA110" i="11"/>
  <c r="AF110" i="11"/>
  <c r="AM110" i="11"/>
  <c r="AN110" i="11"/>
  <c r="AU110" i="11" s="1"/>
  <c r="AA111" i="11"/>
  <c r="AF111" i="11"/>
  <c r="AM111" i="11"/>
  <c r="AN111" i="11"/>
  <c r="AU111" i="11" s="1"/>
  <c r="AA112" i="11"/>
  <c r="AF112" i="11"/>
  <c r="AM112" i="11"/>
  <c r="AN112" i="11"/>
  <c r="AU112" i="11" s="1"/>
  <c r="AA113" i="11"/>
  <c r="AF113" i="11"/>
  <c r="AM113" i="11"/>
  <c r="AN113" i="11"/>
  <c r="AU113" i="11" s="1"/>
  <c r="AV113" i="11"/>
  <c r="AA114" i="11"/>
  <c r="AF114" i="11"/>
  <c r="AM114" i="11"/>
  <c r="AN114" i="11"/>
  <c r="AU114" i="11" s="1"/>
  <c r="AA115" i="11"/>
  <c r="AF115" i="11"/>
  <c r="AM115" i="11"/>
  <c r="AN115" i="11"/>
  <c r="AU115" i="11" s="1"/>
  <c r="AA116" i="11"/>
  <c r="AF116" i="11"/>
  <c r="AM116" i="11"/>
  <c r="AN116" i="11"/>
  <c r="AU116" i="11" s="1"/>
  <c r="AA117" i="11"/>
  <c r="AF117" i="11"/>
  <c r="AM117" i="11"/>
  <c r="AN117" i="11"/>
  <c r="AU117" i="11" s="1"/>
  <c r="AA118" i="11"/>
  <c r="AF118" i="11"/>
  <c r="AM118" i="11"/>
  <c r="AN118" i="11"/>
  <c r="AU118" i="11" s="1"/>
  <c r="AA119" i="11"/>
  <c r="AF119" i="11"/>
  <c r="AM119" i="11"/>
  <c r="AN119" i="11"/>
  <c r="AU119" i="11" s="1"/>
  <c r="AV119" i="11"/>
  <c r="AA120" i="11"/>
  <c r="AF120" i="11"/>
  <c r="AM120" i="11"/>
  <c r="AN120" i="11"/>
  <c r="AU120" i="11" s="1"/>
  <c r="AV120" i="11"/>
  <c r="AA121" i="11"/>
  <c r="AF121" i="11"/>
  <c r="AM121" i="11"/>
  <c r="AN121" i="11"/>
  <c r="AU121" i="11" s="1"/>
  <c r="AV121" i="11"/>
  <c r="AA122" i="11"/>
  <c r="AF122" i="11"/>
  <c r="AM122" i="11"/>
  <c r="AN122" i="11"/>
  <c r="AU122" i="11" s="1"/>
  <c r="AA123" i="11"/>
  <c r="AF123" i="11"/>
  <c r="AM123" i="11"/>
  <c r="AN123" i="11"/>
  <c r="AU123" i="11" s="1"/>
  <c r="AA124" i="11"/>
  <c r="AF124" i="11"/>
  <c r="AM124" i="11"/>
  <c r="AN124" i="11"/>
  <c r="AU124" i="11" s="1"/>
  <c r="AA125" i="11"/>
  <c r="AF125" i="11"/>
  <c r="AM125" i="11"/>
  <c r="AN125" i="11"/>
  <c r="AU125" i="11" s="1"/>
  <c r="AV125" i="11"/>
  <c r="AA126" i="11"/>
  <c r="AF126" i="11"/>
  <c r="AM126" i="11"/>
  <c r="AN126" i="11"/>
  <c r="AU126" i="11" s="1"/>
  <c r="AA127" i="11"/>
  <c r="AF127" i="11"/>
  <c r="AM127" i="11"/>
  <c r="AN127" i="11"/>
  <c r="AU127" i="11" s="1"/>
  <c r="AV127" i="11"/>
  <c r="AA128" i="11"/>
  <c r="AF128" i="11"/>
  <c r="AM128" i="11"/>
  <c r="AN128" i="11"/>
  <c r="AU128" i="11" s="1"/>
  <c r="AA129" i="11"/>
  <c r="AF129" i="11"/>
  <c r="AM129" i="11"/>
  <c r="AN129" i="11"/>
  <c r="AU129" i="11" s="1"/>
  <c r="AV129" i="11"/>
  <c r="AA130" i="11"/>
  <c r="AF130" i="11"/>
  <c r="AM130" i="11"/>
  <c r="AN130" i="11"/>
  <c r="AU130" i="11" s="1"/>
  <c r="AA131" i="11"/>
  <c r="AF131" i="11"/>
  <c r="AM131" i="11"/>
  <c r="AN131" i="11"/>
  <c r="AU131" i="11" s="1"/>
  <c r="AV131" i="11"/>
  <c r="AA132" i="11"/>
  <c r="AF132" i="11"/>
  <c r="AM132" i="11"/>
  <c r="AN132" i="11"/>
  <c r="AU132" i="11" s="1"/>
  <c r="AA133" i="11"/>
  <c r="AF133" i="11"/>
  <c r="AM133" i="11"/>
  <c r="AN133" i="11"/>
  <c r="AU133" i="11" s="1"/>
  <c r="AV133" i="11"/>
  <c r="AA134" i="11"/>
  <c r="AF134" i="11"/>
  <c r="AM134" i="11"/>
  <c r="AN134" i="11"/>
  <c r="AU134" i="11" s="1"/>
  <c r="AA135" i="11"/>
  <c r="AF135" i="11"/>
  <c r="AM135" i="11"/>
  <c r="AN135" i="11"/>
  <c r="AU135" i="11" s="1"/>
  <c r="AA136" i="11"/>
  <c r="AF136" i="11"/>
  <c r="AM136" i="11"/>
  <c r="AN136" i="11"/>
  <c r="AU136" i="11" s="1"/>
  <c r="AA137" i="11"/>
  <c r="AF137" i="11"/>
  <c r="AM137" i="11"/>
  <c r="AN137" i="11"/>
  <c r="AU137" i="11" s="1"/>
  <c r="AV137" i="11"/>
  <c r="AA138" i="11"/>
  <c r="AF138" i="11"/>
  <c r="AM138" i="11"/>
  <c r="AN138" i="11"/>
  <c r="AU138" i="11" s="1"/>
  <c r="AA139" i="11"/>
  <c r="AF139" i="11"/>
  <c r="AM139" i="11"/>
  <c r="AN139" i="11"/>
  <c r="AU139" i="11" s="1"/>
  <c r="AV139" i="11"/>
  <c r="AA140" i="11"/>
  <c r="AF140" i="11"/>
  <c r="AM140" i="11"/>
  <c r="AN140" i="11"/>
  <c r="AU140" i="11" s="1"/>
  <c r="AA141" i="11"/>
  <c r="AF141" i="11"/>
  <c r="AM141" i="11"/>
  <c r="AN141" i="11"/>
  <c r="AU141" i="11" s="1"/>
  <c r="AA142" i="11"/>
  <c r="AF142" i="11"/>
  <c r="AM142" i="11"/>
  <c r="AN142" i="11"/>
  <c r="AU142" i="11" s="1"/>
  <c r="AA143" i="11"/>
  <c r="AF143" i="11"/>
  <c r="AM143" i="11"/>
  <c r="AN143" i="11"/>
  <c r="AU143" i="11" s="1"/>
  <c r="AV143" i="11"/>
  <c r="AA144" i="11"/>
  <c r="AF144" i="11"/>
  <c r="AM144" i="11"/>
  <c r="AN144" i="11"/>
  <c r="AU144" i="11" s="1"/>
  <c r="AA145" i="11"/>
  <c r="AF145" i="11"/>
  <c r="AM145" i="11"/>
  <c r="AN145" i="11"/>
  <c r="AU145" i="11" s="1"/>
  <c r="AV145" i="11"/>
  <c r="AA146" i="11"/>
  <c r="AF146" i="11"/>
  <c r="AM146" i="11"/>
  <c r="AN146" i="11"/>
  <c r="AU146" i="11" s="1"/>
  <c r="AA147" i="11"/>
  <c r="AF147" i="11"/>
  <c r="AM147" i="11"/>
  <c r="AN147" i="11"/>
  <c r="AU147" i="11" s="1"/>
  <c r="AV147" i="11"/>
  <c r="AA148" i="11"/>
  <c r="AF148" i="11"/>
  <c r="AM148" i="11"/>
  <c r="AN148" i="11"/>
  <c r="AU148" i="11" s="1"/>
  <c r="AA149" i="11"/>
  <c r="AF149" i="11"/>
  <c r="AM149" i="11"/>
  <c r="AN149" i="11"/>
  <c r="AU149" i="11" s="1"/>
  <c r="AV149" i="11"/>
  <c r="AA150" i="11"/>
  <c r="AF150" i="11"/>
  <c r="AM150" i="11"/>
  <c r="AN150" i="11"/>
  <c r="AU150" i="11" s="1"/>
  <c r="AA151" i="11"/>
  <c r="AF151" i="11"/>
  <c r="AM151" i="11"/>
  <c r="AN151" i="11"/>
  <c r="AU151" i="11" s="1"/>
  <c r="AV151" i="11"/>
  <c r="AA152" i="11"/>
  <c r="AF152" i="11"/>
  <c r="AM152" i="11"/>
  <c r="AN152" i="11"/>
  <c r="AU152" i="11" s="1"/>
  <c r="AA153" i="11"/>
  <c r="AF153" i="11"/>
  <c r="AM153" i="11"/>
  <c r="AN153" i="11"/>
  <c r="AU153" i="11" s="1"/>
  <c r="AA154" i="11"/>
  <c r="AF154" i="11"/>
  <c r="AM154" i="11"/>
  <c r="AN154" i="11"/>
  <c r="AU154" i="11" s="1"/>
  <c r="AA155" i="11"/>
  <c r="AF155" i="11"/>
  <c r="AM155" i="11"/>
  <c r="AN155" i="11"/>
  <c r="AU155" i="11" s="1"/>
  <c r="AV155" i="11"/>
  <c r="AA156" i="11"/>
  <c r="AF156" i="11"/>
  <c r="AM156" i="11"/>
  <c r="AN156" i="11"/>
  <c r="AU156" i="11" s="1"/>
  <c r="AV156" i="11"/>
  <c r="AA157" i="11"/>
  <c r="AF157" i="11"/>
  <c r="AM157" i="11"/>
  <c r="AN157" i="11"/>
  <c r="AU157" i="11" s="1"/>
  <c r="AV157" i="11"/>
  <c r="AA158" i="11"/>
  <c r="AF158" i="11"/>
  <c r="AM158" i="11"/>
  <c r="AN158" i="11"/>
  <c r="AU158" i="11" s="1"/>
  <c r="AA159" i="11"/>
  <c r="AF159" i="11"/>
  <c r="AM159" i="11"/>
  <c r="AN159" i="11"/>
  <c r="AU159" i="11" s="1"/>
  <c r="AA160" i="11"/>
  <c r="AF160" i="11"/>
  <c r="AM160" i="11"/>
  <c r="AN160" i="11"/>
  <c r="AU160" i="11" s="1"/>
  <c r="AA161" i="11"/>
  <c r="AF161" i="11"/>
  <c r="AM161" i="11"/>
  <c r="AN161" i="11"/>
  <c r="AU161" i="11" s="1"/>
  <c r="AA162" i="11"/>
  <c r="AF162" i="11"/>
  <c r="AM162" i="11"/>
  <c r="AN162" i="11"/>
  <c r="AU162" i="11" s="1"/>
  <c r="AA163" i="11"/>
  <c r="AF163" i="11"/>
  <c r="AM163" i="11"/>
  <c r="AN163" i="11"/>
  <c r="AU163" i="11" s="1"/>
  <c r="AV163" i="11"/>
  <c r="AA164" i="11"/>
  <c r="AF164" i="11"/>
  <c r="AM164" i="11"/>
  <c r="AN164" i="11"/>
  <c r="AU164" i="11" s="1"/>
  <c r="AA165" i="11"/>
  <c r="AF165" i="11"/>
  <c r="AM165" i="11"/>
  <c r="AN165" i="11"/>
  <c r="AU165" i="11" s="1"/>
  <c r="AA166" i="11"/>
  <c r="AF166" i="11"/>
  <c r="AM166" i="11"/>
  <c r="AN166" i="11"/>
  <c r="AU166" i="11" s="1"/>
  <c r="AA167" i="11"/>
  <c r="AF167" i="11"/>
  <c r="AM167" i="11"/>
  <c r="AN167" i="11"/>
  <c r="AU167" i="11" s="1"/>
  <c r="AA168" i="11"/>
  <c r="AF168" i="11"/>
  <c r="AM168" i="11"/>
  <c r="AN168" i="11"/>
  <c r="AU168" i="11" s="1"/>
  <c r="AA169" i="11"/>
  <c r="AF169" i="11"/>
  <c r="AM169" i="11"/>
  <c r="AN169" i="11"/>
  <c r="AU169" i="11" s="1"/>
  <c r="AA170" i="11"/>
  <c r="AF170" i="11"/>
  <c r="AM170" i="11"/>
  <c r="AN170" i="11"/>
  <c r="AU170" i="11" s="1"/>
  <c r="AA171" i="11"/>
  <c r="AF171" i="11"/>
  <c r="AM171" i="11"/>
  <c r="AN171" i="11"/>
  <c r="AU171" i="11" s="1"/>
  <c r="AA172" i="11"/>
  <c r="AF172" i="11"/>
  <c r="AM172" i="11"/>
  <c r="AN172" i="11"/>
  <c r="AU172" i="11" s="1"/>
  <c r="AA173" i="11"/>
  <c r="AF173" i="11"/>
  <c r="AM173" i="11"/>
  <c r="AN173" i="11"/>
  <c r="AU173" i="11" s="1"/>
  <c r="AA174" i="11"/>
  <c r="AF174" i="11"/>
  <c r="AM174" i="11"/>
  <c r="AN174" i="11"/>
  <c r="AU174" i="11" s="1"/>
  <c r="AA175" i="11"/>
  <c r="AF175" i="11"/>
  <c r="AM175" i="11"/>
  <c r="AN175" i="11"/>
  <c r="AU175" i="11" s="1"/>
  <c r="AA176" i="11"/>
  <c r="AF176" i="11"/>
  <c r="AM176" i="11"/>
  <c r="AN176" i="11"/>
  <c r="AU176" i="11" s="1"/>
  <c r="AA177" i="11"/>
  <c r="AF177" i="11"/>
  <c r="AM177" i="11"/>
  <c r="AN177" i="11"/>
  <c r="AU177" i="11" s="1"/>
  <c r="AA178" i="11"/>
  <c r="AF178" i="11"/>
  <c r="AM178" i="11"/>
  <c r="AN178" i="11"/>
  <c r="AU178" i="11" s="1"/>
  <c r="AA179" i="11"/>
  <c r="AF179" i="11"/>
  <c r="AM179" i="11"/>
  <c r="AN179" i="11"/>
  <c r="AU179" i="11" s="1"/>
  <c r="AA180" i="11"/>
  <c r="AF180" i="11"/>
  <c r="AM180" i="11"/>
  <c r="AN180" i="11"/>
  <c r="AU180" i="11" s="1"/>
  <c r="AA181" i="11"/>
  <c r="AF181" i="11"/>
  <c r="AM181" i="11"/>
  <c r="AN181" i="11"/>
  <c r="AU181" i="11" s="1"/>
  <c r="AA182" i="11"/>
  <c r="AF182" i="11"/>
  <c r="AM182" i="11"/>
  <c r="AN182" i="11"/>
  <c r="AU182" i="11" s="1"/>
  <c r="AA183" i="11"/>
  <c r="AF183" i="11"/>
  <c r="AM183" i="11"/>
  <c r="AN183" i="11"/>
  <c r="AU183" i="11" s="1"/>
  <c r="AA184" i="11"/>
  <c r="AF184" i="11"/>
  <c r="AM184" i="11"/>
  <c r="AN184" i="11"/>
  <c r="AU184" i="11" s="1"/>
  <c r="AA185" i="11"/>
  <c r="AF185" i="11"/>
  <c r="AM185" i="11"/>
  <c r="AN185" i="11"/>
  <c r="AU185" i="11" s="1"/>
  <c r="AA186" i="11"/>
  <c r="AF186" i="11"/>
  <c r="AM186" i="11"/>
  <c r="AN186" i="11"/>
  <c r="AU186" i="11" s="1"/>
  <c r="AA187" i="11"/>
  <c r="AF187" i="11"/>
  <c r="AM187" i="11"/>
  <c r="AN187" i="11"/>
  <c r="AU187" i="11" s="1"/>
  <c r="AA188" i="11"/>
  <c r="AF188" i="11"/>
  <c r="AM188" i="11"/>
  <c r="AN188" i="11"/>
  <c r="AU188" i="11" s="1"/>
  <c r="AA189" i="11"/>
  <c r="AF189" i="11"/>
  <c r="AM189" i="11"/>
  <c r="AN189" i="11"/>
  <c r="AU189" i="11" s="1"/>
  <c r="AA190" i="11"/>
  <c r="AF190" i="11"/>
  <c r="AM190" i="11"/>
  <c r="AN190" i="11"/>
  <c r="AU190" i="11" s="1"/>
  <c r="AA191" i="11"/>
  <c r="AF191" i="11"/>
  <c r="AM191" i="11"/>
  <c r="AN191" i="11"/>
  <c r="AU191" i="11" s="1"/>
  <c r="AA192" i="11"/>
  <c r="AF192" i="11"/>
  <c r="AM192" i="11"/>
  <c r="AN192" i="11"/>
  <c r="AU192" i="11" s="1"/>
  <c r="AA193" i="11"/>
  <c r="AF193" i="11"/>
  <c r="AM193" i="11"/>
  <c r="AN193" i="11"/>
  <c r="AU193" i="11" s="1"/>
  <c r="AA194" i="11"/>
  <c r="AF194" i="11"/>
  <c r="AM194" i="11"/>
  <c r="AN194" i="11"/>
  <c r="AU194" i="11" s="1"/>
  <c r="AA195" i="11"/>
  <c r="AF195" i="11"/>
  <c r="AM195" i="11"/>
  <c r="AN195" i="11"/>
  <c r="AU195" i="11" s="1"/>
  <c r="AA196" i="11"/>
  <c r="AF196" i="11"/>
  <c r="AM196" i="11"/>
  <c r="AN196" i="11"/>
  <c r="AU196" i="11" s="1"/>
  <c r="AA197" i="11"/>
  <c r="AF197" i="11"/>
  <c r="AM197" i="11"/>
  <c r="AN197" i="11"/>
  <c r="AU197" i="11" s="1"/>
  <c r="AA198" i="11"/>
  <c r="AF198" i="11"/>
  <c r="AM198" i="11"/>
  <c r="AN198" i="11"/>
  <c r="AU198" i="11" s="1"/>
  <c r="AA199" i="11"/>
  <c r="AF199" i="11"/>
  <c r="AM199" i="11"/>
  <c r="AN199" i="11"/>
  <c r="AU199" i="11" s="1"/>
  <c r="AA200" i="11"/>
  <c r="AF200" i="11"/>
  <c r="AM200" i="11"/>
  <c r="AN200" i="11"/>
  <c r="AU200" i="11" s="1"/>
  <c r="AA201" i="11"/>
  <c r="AF201" i="11"/>
  <c r="AM201" i="11"/>
  <c r="AN201" i="11"/>
  <c r="AU201" i="11" s="1"/>
  <c r="AA202" i="11"/>
  <c r="AF202" i="11"/>
  <c r="AM202" i="11"/>
  <c r="AN202" i="11"/>
  <c r="AU202" i="11" s="1"/>
  <c r="AA203" i="11"/>
  <c r="AF203" i="11"/>
  <c r="AM203" i="11"/>
  <c r="AN203" i="11"/>
  <c r="AU203" i="11" s="1"/>
  <c r="AA204" i="11"/>
  <c r="AF204" i="11"/>
  <c r="AM204" i="11"/>
  <c r="AN204" i="11"/>
  <c r="AU204" i="11" s="1"/>
  <c r="AA205" i="11"/>
  <c r="AF205" i="11"/>
  <c r="AM205" i="11"/>
  <c r="AN205" i="11"/>
  <c r="AU205" i="11" s="1"/>
  <c r="AA206" i="11"/>
  <c r="AF206" i="11"/>
  <c r="AM206" i="11"/>
  <c r="AN206" i="11"/>
  <c r="AU206" i="11" s="1"/>
  <c r="AA207" i="11"/>
  <c r="AF207" i="11"/>
  <c r="AM207" i="11"/>
  <c r="AN207" i="11"/>
  <c r="AU207" i="11" s="1"/>
  <c r="AA208" i="11"/>
  <c r="AF208" i="11"/>
  <c r="AM208" i="11"/>
  <c r="AN208" i="11"/>
  <c r="AU208" i="11" s="1"/>
  <c r="AA209" i="11"/>
  <c r="AF209" i="11"/>
  <c r="AM209" i="11"/>
  <c r="AN209" i="11"/>
  <c r="AU209" i="11" s="1"/>
  <c r="AA210" i="11"/>
  <c r="AF210" i="11"/>
  <c r="AM210" i="11"/>
  <c r="AN210" i="11"/>
  <c r="AU210" i="11" s="1"/>
  <c r="AA211" i="11"/>
  <c r="AF211" i="11"/>
  <c r="AM211" i="11"/>
  <c r="AN211" i="11"/>
  <c r="AU211" i="11" s="1"/>
  <c r="AA212" i="11"/>
  <c r="AF212" i="11"/>
  <c r="AM212" i="11"/>
  <c r="AN212" i="11"/>
  <c r="AU212" i="11" s="1"/>
  <c r="AA213" i="11"/>
  <c r="AF213" i="11"/>
  <c r="AM213" i="11"/>
  <c r="AN213" i="11"/>
  <c r="AU213" i="11" s="1"/>
  <c r="AA214" i="11"/>
  <c r="AF214" i="11"/>
  <c r="AM214" i="11"/>
  <c r="AN214" i="11"/>
  <c r="AU214" i="11" s="1"/>
  <c r="AA215" i="11"/>
  <c r="AF215" i="11"/>
  <c r="AM215" i="11"/>
  <c r="AN215" i="11"/>
  <c r="AU215" i="11" s="1"/>
  <c r="AA216" i="11"/>
  <c r="AF216" i="11"/>
  <c r="AM216" i="11"/>
  <c r="AN216" i="11"/>
  <c r="AU216" i="11" s="1"/>
  <c r="AA217" i="11"/>
  <c r="AF217" i="11"/>
  <c r="AM217" i="11"/>
  <c r="AN217" i="11"/>
  <c r="AU217" i="11" s="1"/>
  <c r="AA218" i="11"/>
  <c r="AF218" i="11"/>
  <c r="AM218" i="11"/>
  <c r="AN218" i="11"/>
  <c r="AU218" i="11" s="1"/>
  <c r="AA219" i="11"/>
  <c r="AF219" i="11"/>
  <c r="AM219" i="11"/>
  <c r="AN219" i="11"/>
  <c r="AU219" i="11" s="1"/>
  <c r="AA220" i="11"/>
  <c r="AF220" i="11"/>
  <c r="AM220" i="11"/>
  <c r="AN220" i="11"/>
  <c r="AU220" i="11" s="1"/>
  <c r="E221" i="11"/>
  <c r="K221" i="11"/>
  <c r="AB221" i="11"/>
  <c r="AC221" i="11"/>
  <c r="AD221" i="11"/>
  <c r="AG221" i="11"/>
  <c r="AH221" i="11"/>
  <c r="AJ221" i="11"/>
  <c r="AR221" i="11"/>
  <c r="AT221" i="11"/>
  <c r="AC29" i="2"/>
  <c r="AU14" i="11" l="1"/>
  <c r="AV161" i="11"/>
  <c r="AV138" i="11"/>
  <c r="AV115" i="11"/>
  <c r="AV111" i="11"/>
  <c r="AV107" i="11"/>
  <c r="AU83" i="11"/>
  <c r="AU68" i="11"/>
  <c r="AU53" i="11"/>
  <c r="AU41" i="11"/>
  <c r="AU29" i="11"/>
  <c r="AU11" i="11"/>
  <c r="AN221" i="11"/>
  <c r="AV162" i="11"/>
  <c r="AV153" i="11"/>
  <c r="AV144" i="11"/>
  <c r="AV135" i="11"/>
  <c r="AV126" i="11"/>
  <c r="AV117" i="11"/>
  <c r="AV108" i="11"/>
  <c r="AV99" i="11"/>
  <c r="AU90" i="11"/>
  <c r="AU76" i="11"/>
  <c r="AU72" i="11"/>
  <c r="AU58" i="11"/>
  <c r="AU54" i="11"/>
  <c r="AU40" i="11"/>
  <c r="AU36" i="11"/>
  <c r="AU22" i="11"/>
  <c r="AU10" i="11"/>
  <c r="AF221" i="11"/>
  <c r="AV159" i="11"/>
  <c r="AV150" i="11"/>
  <c r="AV141" i="11"/>
  <c r="AV132" i="11"/>
  <c r="AV123" i="11"/>
  <c r="AV114" i="11"/>
  <c r="AV105" i="11"/>
  <c r="AV96" i="11"/>
  <c r="AU82" i="11"/>
  <c r="AU78" i="11"/>
  <c r="AU64" i="11"/>
  <c r="AU60" i="11"/>
  <c r="AU46" i="11"/>
  <c r="AU42" i="11"/>
  <c r="AU28" i="11"/>
  <c r="AU24" i="11"/>
  <c r="AU12" i="11"/>
  <c r="AV160" i="11"/>
  <c r="AV154" i="11"/>
  <c r="AV148" i="11"/>
  <c r="AV142" i="11"/>
  <c r="AV136" i="11"/>
  <c r="AV130" i="11"/>
  <c r="AV124" i="11"/>
  <c r="AV118" i="11"/>
  <c r="AV112" i="11"/>
  <c r="AV106" i="11"/>
  <c r="AV100" i="11"/>
  <c r="AV94" i="11"/>
  <c r="AV75" i="11"/>
  <c r="AU75" i="11"/>
  <c r="AV57" i="11"/>
  <c r="AU57" i="11"/>
  <c r="AV39" i="11"/>
  <c r="AU39" i="11"/>
  <c r="AV21" i="11"/>
  <c r="AU21" i="11"/>
  <c r="AV13" i="11"/>
  <c r="AU13" i="11"/>
  <c r="AV61" i="11"/>
  <c r="AU61" i="11"/>
  <c r="AV43" i="11"/>
  <c r="AU43" i="11"/>
  <c r="AV25" i="11"/>
  <c r="AU25" i="11"/>
  <c r="AV67" i="11"/>
  <c r="AU67" i="11"/>
  <c r="AV31" i="11"/>
  <c r="AU31" i="11"/>
  <c r="AV63" i="11"/>
  <c r="AU63" i="11"/>
  <c r="AV45" i="11"/>
  <c r="AU45" i="11"/>
  <c r="AV220" i="11"/>
  <c r="AV219" i="11"/>
  <c r="AV218" i="11"/>
  <c r="AV217" i="11"/>
  <c r="AV216" i="11"/>
  <c r="AV215" i="11"/>
  <c r="AV214" i="11"/>
  <c r="AV213" i="11"/>
  <c r="AV212" i="11"/>
  <c r="AV211" i="11"/>
  <c r="AV210" i="11"/>
  <c r="AV209" i="11"/>
  <c r="AV208" i="11"/>
  <c r="AV207" i="11"/>
  <c r="AV206" i="11"/>
  <c r="AV205" i="11"/>
  <c r="AV204" i="11"/>
  <c r="AV203" i="11"/>
  <c r="AV202" i="11"/>
  <c r="AV201" i="11"/>
  <c r="AV200" i="11"/>
  <c r="AV199" i="11"/>
  <c r="AV198" i="11"/>
  <c r="AV197" i="11"/>
  <c r="AV196" i="11"/>
  <c r="AV195" i="11"/>
  <c r="AV194" i="11"/>
  <c r="AV193" i="11"/>
  <c r="AV192" i="11"/>
  <c r="AV191" i="11"/>
  <c r="AV190" i="11"/>
  <c r="AV189" i="11"/>
  <c r="AV188" i="11"/>
  <c r="AV187" i="11"/>
  <c r="AV186" i="11"/>
  <c r="AV185" i="11"/>
  <c r="AV184" i="11"/>
  <c r="AV183" i="11"/>
  <c r="AV182" i="11"/>
  <c r="AV181" i="11"/>
  <c r="AV180" i="11"/>
  <c r="AV179" i="11"/>
  <c r="AV178" i="11"/>
  <c r="AV177" i="11"/>
  <c r="AV176" i="11"/>
  <c r="AV175" i="11"/>
  <c r="AV174" i="11"/>
  <c r="AV173" i="11"/>
  <c r="AV172" i="11"/>
  <c r="AV171" i="11"/>
  <c r="AV170" i="11"/>
  <c r="AV169" i="11"/>
  <c r="AV168" i="11"/>
  <c r="AV167" i="11"/>
  <c r="AV166" i="11"/>
  <c r="AV165" i="11"/>
  <c r="AV164" i="11"/>
  <c r="AV91" i="11"/>
  <c r="AU91" i="11"/>
  <c r="AV73" i="11"/>
  <c r="AU73" i="11"/>
  <c r="AV55" i="11"/>
  <c r="AU55" i="11"/>
  <c r="AV37" i="11"/>
  <c r="AU37" i="11"/>
  <c r="AV19" i="11"/>
  <c r="AU19" i="11"/>
  <c r="AV15" i="11"/>
  <c r="AU15" i="11"/>
  <c r="AV79" i="11"/>
  <c r="AU79" i="11"/>
  <c r="AV85" i="11"/>
  <c r="AU85" i="11"/>
  <c r="AV49" i="11"/>
  <c r="AU49" i="11"/>
  <c r="AV9" i="11"/>
  <c r="AU9" i="11"/>
  <c r="AV81" i="11"/>
  <c r="AU81" i="11"/>
  <c r="AV27" i="11"/>
  <c r="AU27" i="11"/>
  <c r="AV158" i="11"/>
  <c r="AV152" i="11"/>
  <c r="AV146" i="11"/>
  <c r="AV140" i="11"/>
  <c r="AV134" i="11"/>
  <c r="AV128" i="11"/>
  <c r="AV122" i="11"/>
  <c r="AV116" i="11"/>
  <c r="AV110" i="11"/>
  <c r="AV104" i="11"/>
  <c r="AV98" i="11"/>
  <c r="AV87" i="11"/>
  <c r="AU87" i="11"/>
  <c r="AV69" i="11"/>
  <c r="AU69" i="11"/>
  <c r="AV51" i="11"/>
  <c r="AU51" i="11"/>
  <c r="AV33" i="11"/>
  <c r="AU33" i="11"/>
  <c r="AU16" i="11"/>
  <c r="AU18" i="11"/>
  <c r="AU221" i="11" l="1"/>
  <c r="J5" i="8"/>
  <c r="AA8" i="8"/>
  <c r="AF8" i="8"/>
  <c r="AM8" i="8"/>
  <c r="AN8" i="8"/>
  <c r="AV8" i="8" s="1"/>
  <c r="AA9" i="8"/>
  <c r="AF9" i="8"/>
  <c r="AM9" i="8"/>
  <c r="AN9" i="8"/>
  <c r="AV9" i="8" s="1"/>
  <c r="AU9" i="8"/>
  <c r="AA10" i="8"/>
  <c r="AF10" i="8"/>
  <c r="AM10" i="8"/>
  <c r="AN10" i="8"/>
  <c r="AV10" i="8" s="1"/>
  <c r="AU10" i="8"/>
  <c r="AA11" i="8"/>
  <c r="AF11" i="8"/>
  <c r="AM11" i="8"/>
  <c r="AN11" i="8"/>
  <c r="AV11" i="8" s="1"/>
  <c r="AU11" i="8"/>
  <c r="AA12" i="8"/>
  <c r="AF12" i="8"/>
  <c r="AM12" i="8"/>
  <c r="AN12" i="8"/>
  <c r="AV12" i="8" s="1"/>
  <c r="AA13" i="8"/>
  <c r="AF13" i="8"/>
  <c r="AM13" i="8"/>
  <c r="AN13" i="8"/>
  <c r="AV13" i="8" s="1"/>
  <c r="AA14" i="8"/>
  <c r="AF14" i="8"/>
  <c r="AM14" i="8"/>
  <c r="AN14" i="8"/>
  <c r="AV14" i="8" s="1"/>
  <c r="AU14" i="8"/>
  <c r="AA15" i="8"/>
  <c r="AF15" i="8"/>
  <c r="AM15" i="8"/>
  <c r="AN15" i="8"/>
  <c r="AV15" i="8" s="1"/>
  <c r="AU15" i="8"/>
  <c r="AA16" i="8"/>
  <c r="AF16" i="8"/>
  <c r="AM16" i="8"/>
  <c r="AN16" i="8"/>
  <c r="AV16" i="8" s="1"/>
  <c r="AA17" i="8"/>
  <c r="AF17" i="8"/>
  <c r="AM17" i="8"/>
  <c r="AN17" i="8"/>
  <c r="AV17" i="8" s="1"/>
  <c r="AA18" i="8"/>
  <c r="AF18" i="8"/>
  <c r="AM18" i="8"/>
  <c r="AN18" i="8"/>
  <c r="AV18" i="8" s="1"/>
  <c r="AA19" i="8"/>
  <c r="AF19" i="8"/>
  <c r="AM19" i="8"/>
  <c r="AN19" i="8"/>
  <c r="AV19" i="8" s="1"/>
  <c r="AU19" i="8"/>
  <c r="E20" i="8"/>
  <c r="K20" i="8"/>
  <c r="AB20" i="8"/>
  <c r="AC20" i="8"/>
  <c r="AD20" i="8"/>
  <c r="AG20" i="8"/>
  <c r="AH20" i="8"/>
  <c r="AJ20" i="8"/>
  <c r="AR20" i="8"/>
  <c r="AT20" i="8"/>
  <c r="AF20" i="8" l="1"/>
  <c r="AU13" i="8"/>
  <c r="AU8" i="8"/>
  <c r="AN20" i="8"/>
  <c r="AU16" i="8"/>
  <c r="AU17" i="8"/>
  <c r="AU18" i="8"/>
  <c r="AU12" i="8"/>
  <c r="AU20" i="8" l="1"/>
  <c r="E50" i="7"/>
  <c r="J5" i="7" l="1"/>
  <c r="AA8" i="7"/>
  <c r="AF8" i="7"/>
  <c r="AM8" i="7"/>
  <c r="AN8" i="7"/>
  <c r="AU8" i="7" s="1"/>
  <c r="AA9" i="7"/>
  <c r="AF9" i="7"/>
  <c r="AM9" i="7"/>
  <c r="AN9" i="7"/>
  <c r="AU9" i="7" s="1"/>
  <c r="AA10" i="7"/>
  <c r="AF10" i="7"/>
  <c r="AM10" i="7"/>
  <c r="AN10" i="7"/>
  <c r="AU10" i="7" s="1"/>
  <c r="AA11" i="7"/>
  <c r="AF11" i="7"/>
  <c r="AM11" i="7"/>
  <c r="AN11" i="7"/>
  <c r="AU11" i="7" s="1"/>
  <c r="AA12" i="7"/>
  <c r="AF12" i="7"/>
  <c r="AM12" i="7"/>
  <c r="AN12" i="7"/>
  <c r="AU12" i="7" s="1"/>
  <c r="AA13" i="7"/>
  <c r="AF13" i="7"/>
  <c r="AM13" i="7"/>
  <c r="AN13" i="7"/>
  <c r="AU13" i="7" s="1"/>
  <c r="AA14" i="7"/>
  <c r="AF14" i="7"/>
  <c r="AM14" i="7"/>
  <c r="AN14" i="7"/>
  <c r="AU14" i="7" s="1"/>
  <c r="AA15" i="7"/>
  <c r="AF15" i="7"/>
  <c r="AM15" i="7"/>
  <c r="AN15" i="7"/>
  <c r="AU15" i="7" s="1"/>
  <c r="AA16" i="7"/>
  <c r="AF16" i="7"/>
  <c r="AM16" i="7"/>
  <c r="AN16" i="7"/>
  <c r="AU16" i="7" s="1"/>
  <c r="AA17" i="7"/>
  <c r="AF17" i="7"/>
  <c r="AM17" i="7"/>
  <c r="AN17" i="7"/>
  <c r="AU17" i="7" s="1"/>
  <c r="AA18" i="7"/>
  <c r="AF18" i="7"/>
  <c r="AM18" i="7"/>
  <c r="AN18" i="7"/>
  <c r="AU18" i="7" s="1"/>
  <c r="AA19" i="7"/>
  <c r="AF19" i="7"/>
  <c r="AM19" i="7"/>
  <c r="AN19" i="7"/>
  <c r="AU19" i="7" s="1"/>
  <c r="AA20" i="7"/>
  <c r="AF20" i="7"/>
  <c r="AM20" i="7"/>
  <c r="AN20" i="7"/>
  <c r="AU20" i="7" s="1"/>
  <c r="AA21" i="7"/>
  <c r="AF21" i="7"/>
  <c r="AM21" i="7"/>
  <c r="AN21" i="7"/>
  <c r="AU21" i="7" s="1"/>
  <c r="AA22" i="7"/>
  <c r="AF22" i="7"/>
  <c r="AM22" i="7"/>
  <c r="AN22" i="7"/>
  <c r="AU22" i="7" s="1"/>
  <c r="AA23" i="7"/>
  <c r="AF23" i="7"/>
  <c r="AM23" i="7"/>
  <c r="AN23" i="7"/>
  <c r="AU23" i="7" s="1"/>
  <c r="AA24" i="7"/>
  <c r="AF24" i="7"/>
  <c r="AM24" i="7"/>
  <c r="AN24" i="7"/>
  <c r="AU24" i="7" s="1"/>
  <c r="AA25" i="7"/>
  <c r="AF25" i="7"/>
  <c r="AM25" i="7"/>
  <c r="AN25" i="7"/>
  <c r="AU25" i="7" s="1"/>
  <c r="AA26" i="7"/>
  <c r="AF26" i="7"/>
  <c r="AM26" i="7"/>
  <c r="AN26" i="7"/>
  <c r="AU26" i="7" s="1"/>
  <c r="AA27" i="7"/>
  <c r="AF27" i="7"/>
  <c r="AM27" i="7"/>
  <c r="AN27" i="7"/>
  <c r="AU27" i="7" s="1"/>
  <c r="AA28" i="7"/>
  <c r="AF28" i="7"/>
  <c r="AM28" i="7"/>
  <c r="AN28" i="7"/>
  <c r="AU28" i="7" s="1"/>
  <c r="AA29" i="7"/>
  <c r="AF29" i="7"/>
  <c r="AM29" i="7"/>
  <c r="AN29" i="7"/>
  <c r="AU29" i="7" s="1"/>
  <c r="AA30" i="7"/>
  <c r="AF30" i="7"/>
  <c r="AM30" i="7"/>
  <c r="AN30" i="7"/>
  <c r="AU30" i="7" s="1"/>
  <c r="AA31" i="7"/>
  <c r="AF31" i="7"/>
  <c r="AM31" i="7"/>
  <c r="AN31" i="7"/>
  <c r="AU31" i="7" s="1"/>
  <c r="AA32" i="7"/>
  <c r="AF32" i="7"/>
  <c r="AM32" i="7"/>
  <c r="AN32" i="7"/>
  <c r="AU32" i="7" s="1"/>
  <c r="AA33" i="7"/>
  <c r="AF33" i="7"/>
  <c r="AM33" i="7"/>
  <c r="AN33" i="7"/>
  <c r="AU33" i="7" s="1"/>
  <c r="AA34" i="7"/>
  <c r="AF34" i="7"/>
  <c r="AM34" i="7"/>
  <c r="AN34" i="7"/>
  <c r="AU34" i="7" s="1"/>
  <c r="AA35" i="7"/>
  <c r="AF35" i="7"/>
  <c r="AM35" i="7"/>
  <c r="AN35" i="7"/>
  <c r="AU35" i="7" s="1"/>
  <c r="AA36" i="7"/>
  <c r="AF36" i="7"/>
  <c r="AM36" i="7"/>
  <c r="AN36" i="7"/>
  <c r="AU36" i="7" s="1"/>
  <c r="AA37" i="7"/>
  <c r="AF37" i="7"/>
  <c r="AM37" i="7"/>
  <c r="AN37" i="7"/>
  <c r="AU37" i="7" s="1"/>
  <c r="AA38" i="7"/>
  <c r="AF38" i="7"/>
  <c r="AM38" i="7"/>
  <c r="AN38" i="7"/>
  <c r="AU38" i="7" s="1"/>
  <c r="AA39" i="7"/>
  <c r="AF39" i="7"/>
  <c r="AM39" i="7"/>
  <c r="AN39" i="7"/>
  <c r="AU39" i="7" s="1"/>
  <c r="AA40" i="7"/>
  <c r="AF40" i="7"/>
  <c r="AM40" i="7"/>
  <c r="AN40" i="7"/>
  <c r="AU40" i="7" s="1"/>
  <c r="AA41" i="7"/>
  <c r="AF41" i="7"/>
  <c r="AM41" i="7"/>
  <c r="AN41" i="7"/>
  <c r="AU41" i="7" s="1"/>
  <c r="AA42" i="7"/>
  <c r="AF42" i="7"/>
  <c r="AM42" i="7"/>
  <c r="AN42" i="7"/>
  <c r="AU42" i="7" s="1"/>
  <c r="AA43" i="7"/>
  <c r="AF43" i="7"/>
  <c r="AM43" i="7"/>
  <c r="AN43" i="7"/>
  <c r="AU43" i="7" s="1"/>
  <c r="AA44" i="7"/>
  <c r="AF44" i="7"/>
  <c r="AM44" i="7"/>
  <c r="AN44" i="7"/>
  <c r="AU44" i="7" s="1"/>
  <c r="AA45" i="7"/>
  <c r="AF45" i="7"/>
  <c r="AM45" i="7"/>
  <c r="AN45" i="7"/>
  <c r="AU45" i="7" s="1"/>
  <c r="AA46" i="7"/>
  <c r="AF46" i="7"/>
  <c r="AM46" i="7"/>
  <c r="AN46" i="7"/>
  <c r="AU46" i="7" s="1"/>
  <c r="AA47" i="7"/>
  <c r="AF47" i="7"/>
  <c r="AM47" i="7"/>
  <c r="AN47" i="7"/>
  <c r="AU47" i="7" s="1"/>
  <c r="AA48" i="7"/>
  <c r="AF48" i="7"/>
  <c r="AM48" i="7"/>
  <c r="AN48" i="7"/>
  <c r="AU48" i="7" s="1"/>
  <c r="AA49" i="7"/>
  <c r="AF49" i="7"/>
  <c r="AM49" i="7"/>
  <c r="AN49" i="7"/>
  <c r="AU49" i="7" s="1"/>
  <c r="K50" i="7"/>
  <c r="AB50" i="7"/>
  <c r="AC50" i="7"/>
  <c r="AD50" i="7"/>
  <c r="AG50" i="7"/>
  <c r="AH50" i="7"/>
  <c r="AJ50" i="7"/>
  <c r="AR50" i="7"/>
  <c r="AT50" i="7"/>
  <c r="AN50" i="7" l="1"/>
  <c r="AF50" i="7"/>
  <c r="AU50" i="7"/>
  <c r="AV49" i="7"/>
  <c r="AV46" i="7"/>
  <c r="AV39" i="7"/>
  <c r="AV13" i="7"/>
  <c r="AV48" i="7"/>
  <c r="AV47" i="7"/>
  <c r="AV45" i="7"/>
  <c r="AV44" i="7"/>
  <c r="AV43" i="7"/>
  <c r="AV42" i="7"/>
  <c r="AV41" i="7"/>
  <c r="AV40" i="7"/>
  <c r="AV38" i="7"/>
  <c r="AV37" i="7"/>
  <c r="AV36" i="7"/>
  <c r="AV35" i="7"/>
  <c r="AV34" i="7"/>
  <c r="AV33" i="7"/>
  <c r="AV32" i="7"/>
  <c r="AV31" i="7"/>
  <c r="AV30" i="7"/>
  <c r="AV29" i="7"/>
  <c r="AV28" i="7"/>
  <c r="AV27" i="7"/>
  <c r="AV26" i="7"/>
  <c r="AV25" i="7"/>
  <c r="AV24" i="7"/>
  <c r="AV23" i="7"/>
  <c r="AV22" i="7"/>
  <c r="AV21" i="7"/>
  <c r="AV20" i="7"/>
  <c r="AV19" i="7"/>
  <c r="AV18" i="7"/>
  <c r="AV17" i="7"/>
  <c r="AV16" i="7"/>
  <c r="AV15" i="7"/>
  <c r="AV14" i="7"/>
  <c r="AV12" i="7"/>
  <c r="AV11" i="7"/>
  <c r="AV10" i="7"/>
  <c r="AV9" i="7"/>
  <c r="AV8" i="7"/>
  <c r="J5" i="6"/>
  <c r="AA8" i="6"/>
  <c r="AF8" i="6"/>
  <c r="AM8" i="6"/>
  <c r="AN8" i="6"/>
  <c r="AV8" i="6" s="1"/>
  <c r="AU8" i="6"/>
  <c r="AA9" i="6"/>
  <c r="AF9" i="6"/>
  <c r="AM9" i="6"/>
  <c r="AN9" i="6"/>
  <c r="AV9" i="6" s="1"/>
  <c r="AA10" i="6"/>
  <c r="AF10" i="6"/>
  <c r="AM10" i="6"/>
  <c r="AN10" i="6"/>
  <c r="AV10" i="6" s="1"/>
  <c r="E11" i="6"/>
  <c r="K11" i="6"/>
  <c r="AB11" i="6"/>
  <c r="AC11" i="6"/>
  <c r="AD11" i="6"/>
  <c r="AG11" i="6"/>
  <c r="AH11" i="6"/>
  <c r="AJ11" i="6"/>
  <c r="AR11" i="6"/>
  <c r="AT11" i="6"/>
  <c r="AU9" i="6" l="1"/>
  <c r="AF11" i="6"/>
  <c r="AU10" i="6"/>
  <c r="AU11" i="6" s="1"/>
  <c r="AN11" i="6"/>
  <c r="J5" i="5"/>
  <c r="S8" i="5"/>
  <c r="AA8" i="5"/>
  <c r="AF8" i="5"/>
  <c r="AM8" i="5"/>
  <c r="AN8" i="5"/>
  <c r="AT8" i="5" s="1"/>
  <c r="AV8" i="5" s="1"/>
  <c r="S9" i="5"/>
  <c r="AA9" i="5"/>
  <c r="AF9" i="5"/>
  <c r="AM9" i="5"/>
  <c r="AN9" i="5"/>
  <c r="AT9" i="5" s="1"/>
  <c r="AV9" i="5" s="1"/>
  <c r="S10" i="5"/>
  <c r="AA10" i="5"/>
  <c r="AF10" i="5"/>
  <c r="AM10" i="5"/>
  <c r="AN10" i="5"/>
  <c r="AT10" i="5" s="1"/>
  <c r="AV10" i="5" s="1"/>
  <c r="S11" i="5"/>
  <c r="AA11" i="5"/>
  <c r="AF11" i="5"/>
  <c r="AM11" i="5"/>
  <c r="AN11" i="5"/>
  <c r="AT11" i="5" s="1"/>
  <c r="AV11" i="5" s="1"/>
  <c r="S12" i="5"/>
  <c r="AA12" i="5"/>
  <c r="AF12" i="5"/>
  <c r="AM12" i="5"/>
  <c r="AN12" i="5"/>
  <c r="AT12" i="5" s="1"/>
  <c r="AV12" i="5" s="1"/>
  <c r="S13" i="5"/>
  <c r="AA13" i="5"/>
  <c r="AF13" i="5"/>
  <c r="AM13" i="5"/>
  <c r="AN13" i="5"/>
  <c r="AT13" i="5" s="1"/>
  <c r="AV13" i="5" s="1"/>
  <c r="S14" i="5"/>
  <c r="AA14" i="5"/>
  <c r="AF14" i="5"/>
  <c r="AM14" i="5"/>
  <c r="AN14" i="5"/>
  <c r="AT14" i="5" s="1"/>
  <c r="AV14" i="5" s="1"/>
  <c r="S15" i="5"/>
  <c r="AA15" i="5"/>
  <c r="AF15" i="5"/>
  <c r="AM15" i="5"/>
  <c r="AN15" i="5"/>
  <c r="AT15" i="5" s="1"/>
  <c r="AV15" i="5" s="1"/>
  <c r="S16" i="5"/>
  <c r="AA16" i="5"/>
  <c r="AF16" i="5"/>
  <c r="AM16" i="5"/>
  <c r="AN16" i="5"/>
  <c r="AT16" i="5" s="1"/>
  <c r="AV16" i="5" s="1"/>
  <c r="S17" i="5"/>
  <c r="AA17" i="5"/>
  <c r="AF17" i="5"/>
  <c r="AM17" i="5"/>
  <c r="AN17" i="5"/>
  <c r="AT17" i="5" s="1"/>
  <c r="AV17" i="5" s="1"/>
  <c r="S18" i="5"/>
  <c r="AA18" i="5"/>
  <c r="AF18" i="5"/>
  <c r="AM18" i="5"/>
  <c r="AN18" i="5"/>
  <c r="AT18" i="5" s="1"/>
  <c r="AV18" i="5" s="1"/>
  <c r="S19" i="5"/>
  <c r="AA19" i="5"/>
  <c r="AF19" i="5"/>
  <c r="AM19" i="5"/>
  <c r="AN19" i="5"/>
  <c r="AT19" i="5" s="1"/>
  <c r="AV19" i="5" s="1"/>
  <c r="S20" i="5"/>
  <c r="AA20" i="5"/>
  <c r="AF20" i="5"/>
  <c r="AM20" i="5"/>
  <c r="AN20" i="5"/>
  <c r="AT20" i="5" s="1"/>
  <c r="AV20" i="5" s="1"/>
  <c r="S21" i="5"/>
  <c r="AA21" i="5"/>
  <c r="AF21" i="5"/>
  <c r="AM21" i="5"/>
  <c r="AN21" i="5"/>
  <c r="AT21" i="5" s="1"/>
  <c r="AV21" i="5" s="1"/>
  <c r="S22" i="5"/>
  <c r="AA22" i="5"/>
  <c r="AF22" i="5"/>
  <c r="AM22" i="5"/>
  <c r="AN22" i="5"/>
  <c r="AT22" i="5" s="1"/>
  <c r="AV22" i="5" s="1"/>
  <c r="S23" i="5"/>
  <c r="AA23" i="5"/>
  <c r="AF23" i="5"/>
  <c r="AM23" i="5"/>
  <c r="AN23" i="5"/>
  <c r="AT23" i="5" s="1"/>
  <c r="AV23" i="5" s="1"/>
  <c r="S24" i="5"/>
  <c r="AA24" i="5"/>
  <c r="AF24" i="5"/>
  <c r="AM24" i="5"/>
  <c r="AN24" i="5"/>
  <c r="AT24" i="5" s="1"/>
  <c r="AV24" i="5" s="1"/>
  <c r="S25" i="5"/>
  <c r="AA25" i="5"/>
  <c r="AF25" i="5"/>
  <c r="AM25" i="5"/>
  <c r="AN25" i="5"/>
  <c r="AT25" i="5" s="1"/>
  <c r="AV25" i="5" s="1"/>
  <c r="S26" i="5"/>
  <c r="AA26" i="5"/>
  <c r="AF26" i="5"/>
  <c r="AM26" i="5"/>
  <c r="AN26" i="5"/>
  <c r="AT26" i="5" s="1"/>
  <c r="AV26" i="5" s="1"/>
  <c r="S27" i="5"/>
  <c r="AA27" i="5"/>
  <c r="AF27" i="5"/>
  <c r="AM27" i="5"/>
  <c r="AN27" i="5"/>
  <c r="AT27" i="5" s="1"/>
  <c r="AV27" i="5" s="1"/>
  <c r="S28" i="5"/>
  <c r="AA28" i="5"/>
  <c r="AF28" i="5"/>
  <c r="AM28" i="5"/>
  <c r="AN28" i="5"/>
  <c r="AT28" i="5" s="1"/>
  <c r="AV28" i="5" s="1"/>
  <c r="S29" i="5"/>
  <c r="AA29" i="5"/>
  <c r="AF29" i="5"/>
  <c r="AM29" i="5"/>
  <c r="AN29" i="5"/>
  <c r="AT29" i="5" s="1"/>
  <c r="AV29" i="5" s="1"/>
  <c r="S30" i="5"/>
  <c r="AA30" i="5"/>
  <c r="AF30" i="5"/>
  <c r="AM30" i="5"/>
  <c r="AN30" i="5"/>
  <c r="AT30" i="5" s="1"/>
  <c r="AV30" i="5" s="1"/>
  <c r="S31" i="5"/>
  <c r="AA31" i="5"/>
  <c r="AF31" i="5"/>
  <c r="AM31" i="5"/>
  <c r="AN31" i="5"/>
  <c r="AT31" i="5" s="1"/>
  <c r="AV31" i="5" s="1"/>
  <c r="S32" i="5"/>
  <c r="AA32" i="5"/>
  <c r="AF32" i="5"/>
  <c r="AM32" i="5"/>
  <c r="AN32" i="5"/>
  <c r="AT32" i="5" s="1"/>
  <c r="AV32" i="5" s="1"/>
  <c r="S33" i="5"/>
  <c r="AA33" i="5"/>
  <c r="AF33" i="5"/>
  <c r="AM33" i="5"/>
  <c r="AN33" i="5"/>
  <c r="AT33" i="5" s="1"/>
  <c r="AV33" i="5" s="1"/>
  <c r="S34" i="5"/>
  <c r="AA34" i="5"/>
  <c r="AF34" i="5"/>
  <c r="AM34" i="5"/>
  <c r="AN34" i="5"/>
  <c r="AT34" i="5" s="1"/>
  <c r="AV34" i="5" s="1"/>
  <c r="S35" i="5"/>
  <c r="AA35" i="5"/>
  <c r="AF35" i="5"/>
  <c r="AM35" i="5"/>
  <c r="AN35" i="5"/>
  <c r="AT35" i="5" s="1"/>
  <c r="AV35" i="5" s="1"/>
  <c r="S36" i="5"/>
  <c r="AA36" i="5"/>
  <c r="AF36" i="5"/>
  <c r="AM36" i="5"/>
  <c r="AN36" i="5"/>
  <c r="AT36" i="5" s="1"/>
  <c r="AV36" i="5" s="1"/>
  <c r="S37" i="5"/>
  <c r="AA37" i="5"/>
  <c r="AF37" i="5"/>
  <c r="AM37" i="5"/>
  <c r="AN37" i="5"/>
  <c r="AT37" i="5" s="1"/>
  <c r="AV37" i="5" s="1"/>
  <c r="S38" i="5"/>
  <c r="AA38" i="5"/>
  <c r="AF38" i="5"/>
  <c r="AM38" i="5"/>
  <c r="AN38" i="5"/>
  <c r="AT38" i="5" s="1"/>
  <c r="AV38" i="5" s="1"/>
  <c r="S39" i="5"/>
  <c r="AA39" i="5"/>
  <c r="AF39" i="5"/>
  <c r="AM39" i="5"/>
  <c r="AN39" i="5"/>
  <c r="AT39" i="5" s="1"/>
  <c r="AV39" i="5" s="1"/>
  <c r="S40" i="5"/>
  <c r="AA40" i="5"/>
  <c r="AF40" i="5"/>
  <c r="AM40" i="5"/>
  <c r="AN40" i="5"/>
  <c r="AT40" i="5" s="1"/>
  <c r="AV40" i="5" s="1"/>
  <c r="S41" i="5"/>
  <c r="AA41" i="5"/>
  <c r="AF41" i="5"/>
  <c r="AM41" i="5"/>
  <c r="AN41" i="5"/>
  <c r="AT41" i="5" s="1"/>
  <c r="AV41" i="5" s="1"/>
  <c r="S42" i="5"/>
  <c r="AA42" i="5"/>
  <c r="AF42" i="5"/>
  <c r="AM42" i="5"/>
  <c r="AN42" i="5"/>
  <c r="AT42" i="5" s="1"/>
  <c r="AV42" i="5" s="1"/>
  <c r="S43" i="5"/>
  <c r="AA43" i="5"/>
  <c r="AF43" i="5"/>
  <c r="AM43" i="5"/>
  <c r="AN43" i="5"/>
  <c r="AT43" i="5" s="1"/>
  <c r="AV43" i="5" s="1"/>
  <c r="S44" i="5"/>
  <c r="AA44" i="5"/>
  <c r="AF44" i="5"/>
  <c r="AM44" i="5"/>
  <c r="AN44" i="5"/>
  <c r="AT44" i="5" s="1"/>
  <c r="AV44" i="5" s="1"/>
  <c r="S45" i="5"/>
  <c r="AA45" i="5"/>
  <c r="AF45" i="5"/>
  <c r="AM45" i="5"/>
  <c r="AN45" i="5"/>
  <c r="AT45" i="5" s="1"/>
  <c r="AV45" i="5" s="1"/>
  <c r="S46" i="5"/>
  <c r="AA46" i="5"/>
  <c r="AF46" i="5"/>
  <c r="AM46" i="5"/>
  <c r="AN46" i="5"/>
  <c r="AT46" i="5" s="1"/>
  <c r="AV46" i="5" s="1"/>
  <c r="S47" i="5"/>
  <c r="AA47" i="5"/>
  <c r="AF47" i="5"/>
  <c r="AM47" i="5"/>
  <c r="AN47" i="5"/>
  <c r="AT47" i="5" s="1"/>
  <c r="AV47" i="5" s="1"/>
  <c r="S48" i="5"/>
  <c r="AA48" i="5"/>
  <c r="AF48" i="5"/>
  <c r="AM48" i="5"/>
  <c r="AN48" i="5"/>
  <c r="AT48" i="5" s="1"/>
  <c r="AV48" i="5" s="1"/>
  <c r="S49" i="5"/>
  <c r="AA49" i="5"/>
  <c r="AF49" i="5"/>
  <c r="AM49" i="5"/>
  <c r="AN49" i="5"/>
  <c r="AT49" i="5" s="1"/>
  <c r="AV49" i="5" s="1"/>
  <c r="S50" i="5"/>
  <c r="AA50" i="5"/>
  <c r="AF50" i="5"/>
  <c r="AM50" i="5"/>
  <c r="AN50" i="5"/>
  <c r="AT50" i="5" s="1"/>
  <c r="AV50" i="5" s="1"/>
  <c r="S51" i="5"/>
  <c r="AA51" i="5"/>
  <c r="AF51" i="5"/>
  <c r="AM51" i="5"/>
  <c r="AN51" i="5"/>
  <c r="AT51" i="5" s="1"/>
  <c r="AV51" i="5" s="1"/>
  <c r="S52" i="5"/>
  <c r="AA52" i="5"/>
  <c r="AF52" i="5"/>
  <c r="AM52" i="5"/>
  <c r="AN52" i="5"/>
  <c r="AT52" i="5" s="1"/>
  <c r="AV52" i="5" s="1"/>
  <c r="S53" i="5"/>
  <c r="AA53" i="5"/>
  <c r="AF53" i="5"/>
  <c r="AM53" i="5"/>
  <c r="AN53" i="5"/>
  <c r="AT53" i="5" s="1"/>
  <c r="AV53" i="5" s="1"/>
  <c r="S54" i="5"/>
  <c r="AA54" i="5"/>
  <c r="AF54" i="5"/>
  <c r="AM54" i="5"/>
  <c r="AN54" i="5"/>
  <c r="AT54" i="5" s="1"/>
  <c r="AV54" i="5" s="1"/>
  <c r="S55" i="5"/>
  <c r="AA55" i="5"/>
  <c r="AF55" i="5"/>
  <c r="AM55" i="5"/>
  <c r="AN55" i="5"/>
  <c r="AT55" i="5" s="1"/>
  <c r="AV55" i="5" s="1"/>
  <c r="S56" i="5"/>
  <c r="AA56" i="5"/>
  <c r="AF56" i="5"/>
  <c r="AM56" i="5"/>
  <c r="AN56" i="5"/>
  <c r="AT56" i="5" s="1"/>
  <c r="AV56" i="5" s="1"/>
  <c r="S57" i="5"/>
  <c r="AA57" i="5"/>
  <c r="AF57" i="5"/>
  <c r="AM57" i="5"/>
  <c r="AN57" i="5"/>
  <c r="AT57" i="5" s="1"/>
  <c r="AV57" i="5" s="1"/>
  <c r="AA58" i="5"/>
  <c r="AF58" i="5"/>
  <c r="AM58" i="5"/>
  <c r="AN58" i="5"/>
  <c r="AT58" i="5" s="1"/>
  <c r="AV58" i="5" s="1"/>
  <c r="AA59" i="5"/>
  <c r="AF59" i="5"/>
  <c r="AM59" i="5"/>
  <c r="AN59" i="5"/>
  <c r="AT59" i="5" s="1"/>
  <c r="AV59" i="5" s="1"/>
  <c r="AA60" i="5"/>
  <c r="AF60" i="5"/>
  <c r="AM60" i="5"/>
  <c r="AN60" i="5"/>
  <c r="AT60" i="5" s="1"/>
  <c r="AV60" i="5" s="1"/>
  <c r="AA61" i="5"/>
  <c r="AF61" i="5"/>
  <c r="AM61" i="5"/>
  <c r="AN61" i="5"/>
  <c r="AT61" i="5" s="1"/>
  <c r="AV61" i="5" s="1"/>
  <c r="AA62" i="5"/>
  <c r="AF62" i="5"/>
  <c r="AM62" i="5"/>
  <c r="AN62" i="5"/>
  <c r="AT62" i="5" s="1"/>
  <c r="AV62" i="5" s="1"/>
  <c r="AA63" i="5"/>
  <c r="AF63" i="5"/>
  <c r="AM63" i="5"/>
  <c r="AN63" i="5"/>
  <c r="AT63" i="5" s="1"/>
  <c r="AV63" i="5" s="1"/>
  <c r="S64" i="5"/>
  <c r="AA64" i="5"/>
  <c r="AF64" i="5"/>
  <c r="AM64" i="5"/>
  <c r="AN64" i="5"/>
  <c r="AT64" i="5" s="1"/>
  <c r="AV64" i="5" s="1"/>
  <c r="AA65" i="5"/>
  <c r="AF65" i="5"/>
  <c r="AM65" i="5"/>
  <c r="AN65" i="5"/>
  <c r="AT65" i="5" s="1"/>
  <c r="AV65" i="5" s="1"/>
  <c r="AA66" i="5"/>
  <c r="AF66" i="5"/>
  <c r="AM66" i="5"/>
  <c r="AN66" i="5"/>
  <c r="AT66" i="5" s="1"/>
  <c r="AV66" i="5" s="1"/>
  <c r="AA67" i="5"/>
  <c r="AF67" i="5"/>
  <c r="AM67" i="5"/>
  <c r="AN67" i="5"/>
  <c r="AT67" i="5" s="1"/>
  <c r="AV67" i="5" s="1"/>
  <c r="AA68" i="5"/>
  <c r="AF68" i="5"/>
  <c r="AM68" i="5"/>
  <c r="AN68" i="5"/>
  <c r="AT68" i="5" s="1"/>
  <c r="AV68" i="5" s="1"/>
  <c r="AA69" i="5"/>
  <c r="AF69" i="5"/>
  <c r="AM69" i="5"/>
  <c r="AN69" i="5"/>
  <c r="AT69" i="5" s="1"/>
  <c r="AV69" i="5" s="1"/>
  <c r="AA70" i="5"/>
  <c r="AF70" i="5"/>
  <c r="AM70" i="5"/>
  <c r="AN70" i="5"/>
  <c r="AT70" i="5" s="1"/>
  <c r="AV70" i="5" s="1"/>
  <c r="AA71" i="5"/>
  <c r="AF71" i="5"/>
  <c r="AM71" i="5"/>
  <c r="AN71" i="5"/>
  <c r="AT71" i="5" s="1"/>
  <c r="AV71" i="5" s="1"/>
  <c r="AA72" i="5"/>
  <c r="AF72" i="5"/>
  <c r="AM72" i="5"/>
  <c r="AN72" i="5"/>
  <c r="AT72" i="5" s="1"/>
  <c r="AV72" i="5" s="1"/>
  <c r="AA73" i="5"/>
  <c r="AF73" i="5"/>
  <c r="AM73" i="5"/>
  <c r="AN73" i="5"/>
  <c r="AT73" i="5" s="1"/>
  <c r="AV73" i="5" s="1"/>
  <c r="AA74" i="5"/>
  <c r="AF74" i="5"/>
  <c r="AM74" i="5"/>
  <c r="AN74" i="5"/>
  <c r="AT74" i="5" s="1"/>
  <c r="AV74" i="5" s="1"/>
  <c r="AA75" i="5"/>
  <c r="AF75" i="5"/>
  <c r="AM75" i="5"/>
  <c r="AN75" i="5"/>
  <c r="AT75" i="5" s="1"/>
  <c r="AV75" i="5" s="1"/>
  <c r="AA76" i="5"/>
  <c r="AF76" i="5"/>
  <c r="AM76" i="5"/>
  <c r="AN76" i="5"/>
  <c r="AT76" i="5" s="1"/>
  <c r="AV76" i="5" s="1"/>
  <c r="AA77" i="5"/>
  <c r="AF77" i="5"/>
  <c r="AM77" i="5"/>
  <c r="AN77" i="5"/>
  <c r="AT77" i="5" s="1"/>
  <c r="AV77" i="5" s="1"/>
  <c r="AA78" i="5"/>
  <c r="AF78" i="5"/>
  <c r="AM78" i="5"/>
  <c r="AN78" i="5"/>
  <c r="AT78" i="5" s="1"/>
  <c r="AV78" i="5" s="1"/>
  <c r="AA79" i="5"/>
  <c r="AF79" i="5"/>
  <c r="AM79" i="5"/>
  <c r="AN79" i="5"/>
  <c r="AT79" i="5" s="1"/>
  <c r="AV79" i="5" s="1"/>
  <c r="AA80" i="5"/>
  <c r="AF80" i="5"/>
  <c r="AM80" i="5"/>
  <c r="AN80" i="5"/>
  <c r="AT80" i="5" s="1"/>
  <c r="AV80" i="5" s="1"/>
  <c r="AA81" i="5"/>
  <c r="AF81" i="5"/>
  <c r="AM81" i="5"/>
  <c r="AN81" i="5"/>
  <c r="AT81" i="5" s="1"/>
  <c r="AV81" i="5" s="1"/>
  <c r="AA82" i="5"/>
  <c r="AF82" i="5"/>
  <c r="AM82" i="5"/>
  <c r="AN82" i="5"/>
  <c r="AT82" i="5" s="1"/>
  <c r="AV82" i="5" s="1"/>
  <c r="AA83" i="5"/>
  <c r="AF83" i="5"/>
  <c r="AM83" i="5"/>
  <c r="AN83" i="5"/>
  <c r="AT83" i="5" s="1"/>
  <c r="AV83" i="5" s="1"/>
  <c r="AA84" i="5"/>
  <c r="AF84" i="5"/>
  <c r="AM84" i="5"/>
  <c r="AN84" i="5"/>
  <c r="AT84" i="5" s="1"/>
  <c r="AV84" i="5" s="1"/>
  <c r="AA85" i="5"/>
  <c r="AF85" i="5"/>
  <c r="AM85" i="5"/>
  <c r="AN85" i="5"/>
  <c r="AT85" i="5" s="1"/>
  <c r="AV85" i="5" s="1"/>
  <c r="AA86" i="5"/>
  <c r="AF86" i="5"/>
  <c r="AM86" i="5"/>
  <c r="AN86" i="5"/>
  <c r="AT86" i="5" s="1"/>
  <c r="AV86" i="5" s="1"/>
  <c r="AA87" i="5"/>
  <c r="AF87" i="5"/>
  <c r="AM87" i="5"/>
  <c r="AN87" i="5"/>
  <c r="AT87" i="5" s="1"/>
  <c r="AV87" i="5" s="1"/>
  <c r="AA88" i="5"/>
  <c r="AF88" i="5"/>
  <c r="AM88" i="5"/>
  <c r="AN88" i="5"/>
  <c r="AT88" i="5" s="1"/>
  <c r="AV88" i="5" s="1"/>
  <c r="AA89" i="5"/>
  <c r="AF89" i="5"/>
  <c r="AM89" i="5"/>
  <c r="AN89" i="5"/>
  <c r="AT89" i="5" s="1"/>
  <c r="AV89" i="5" s="1"/>
  <c r="AA90" i="5"/>
  <c r="AF90" i="5"/>
  <c r="AM90" i="5"/>
  <c r="AN90" i="5"/>
  <c r="AT90" i="5" s="1"/>
  <c r="AV90" i="5" s="1"/>
  <c r="AA91" i="5"/>
  <c r="AF91" i="5"/>
  <c r="AM91" i="5"/>
  <c r="AN91" i="5"/>
  <c r="AT91" i="5" s="1"/>
  <c r="AV91" i="5" s="1"/>
  <c r="AA92" i="5"/>
  <c r="AF92" i="5"/>
  <c r="AM92" i="5"/>
  <c r="AN92" i="5"/>
  <c r="AT92" i="5" s="1"/>
  <c r="AV92" i="5" s="1"/>
  <c r="AA93" i="5"/>
  <c r="AF93" i="5"/>
  <c r="AM93" i="5"/>
  <c r="AN93" i="5"/>
  <c r="AT93" i="5" s="1"/>
  <c r="AV93" i="5" s="1"/>
  <c r="AA94" i="5"/>
  <c r="AF94" i="5"/>
  <c r="AM94" i="5"/>
  <c r="AN94" i="5"/>
  <c r="AT94" i="5" s="1"/>
  <c r="AV94" i="5" s="1"/>
  <c r="AA95" i="5"/>
  <c r="AF95" i="5"/>
  <c r="AM95" i="5"/>
  <c r="AN95" i="5"/>
  <c r="AT95" i="5" s="1"/>
  <c r="AV95" i="5" s="1"/>
  <c r="AA96" i="5"/>
  <c r="AF96" i="5"/>
  <c r="AM96" i="5"/>
  <c r="AN96" i="5"/>
  <c r="AT96" i="5" s="1"/>
  <c r="AV96" i="5" s="1"/>
  <c r="AA97" i="5"/>
  <c r="AF97" i="5"/>
  <c r="AM97" i="5"/>
  <c r="AN97" i="5"/>
  <c r="AT97" i="5" s="1"/>
  <c r="AV97" i="5" s="1"/>
  <c r="AA98" i="5"/>
  <c r="AF98" i="5"/>
  <c r="AM98" i="5"/>
  <c r="AN98" i="5"/>
  <c r="AT98" i="5" s="1"/>
  <c r="AV98" i="5" s="1"/>
  <c r="AA99" i="5"/>
  <c r="AF99" i="5"/>
  <c r="AM99" i="5"/>
  <c r="AN99" i="5"/>
  <c r="AT99" i="5" s="1"/>
  <c r="AV99" i="5" s="1"/>
  <c r="AA100" i="5"/>
  <c r="AF100" i="5"/>
  <c r="AM100" i="5"/>
  <c r="AN100" i="5"/>
  <c r="AT100" i="5" s="1"/>
  <c r="AV100" i="5" s="1"/>
  <c r="AA101" i="5"/>
  <c r="AF101" i="5"/>
  <c r="AM101" i="5"/>
  <c r="AN101" i="5"/>
  <c r="AT101" i="5" s="1"/>
  <c r="AV101" i="5" s="1"/>
  <c r="AA102" i="5"/>
  <c r="AF102" i="5"/>
  <c r="AM102" i="5"/>
  <c r="AN102" i="5"/>
  <c r="AT102" i="5" s="1"/>
  <c r="AV102" i="5" s="1"/>
  <c r="AA103" i="5"/>
  <c r="AF103" i="5"/>
  <c r="AM103" i="5"/>
  <c r="AN103" i="5"/>
  <c r="AT103" i="5" s="1"/>
  <c r="AV103" i="5" s="1"/>
  <c r="AA104" i="5"/>
  <c r="AF104" i="5"/>
  <c r="AM104" i="5"/>
  <c r="AN104" i="5"/>
  <c r="AT104" i="5" s="1"/>
  <c r="AV104" i="5" s="1"/>
  <c r="AA105" i="5"/>
  <c r="AF105" i="5"/>
  <c r="AM105" i="5"/>
  <c r="AN105" i="5"/>
  <c r="AT105" i="5" s="1"/>
  <c r="AV105" i="5" s="1"/>
  <c r="AA106" i="5"/>
  <c r="AF106" i="5"/>
  <c r="AM106" i="5"/>
  <c r="AN106" i="5"/>
  <c r="AT106" i="5" s="1"/>
  <c r="AV106" i="5" s="1"/>
  <c r="AA107" i="5"/>
  <c r="AF107" i="5"/>
  <c r="AM107" i="5"/>
  <c r="AN107" i="5"/>
  <c r="AT107" i="5" s="1"/>
  <c r="AV107" i="5" s="1"/>
  <c r="AA108" i="5"/>
  <c r="AF108" i="5"/>
  <c r="AM108" i="5"/>
  <c r="AN108" i="5"/>
  <c r="AT108" i="5" s="1"/>
  <c r="AV108" i="5" s="1"/>
  <c r="AA109" i="5"/>
  <c r="AF109" i="5"/>
  <c r="AM109" i="5"/>
  <c r="AN109" i="5"/>
  <c r="AT109" i="5" s="1"/>
  <c r="AV109" i="5" s="1"/>
  <c r="AA110" i="5"/>
  <c r="AF110" i="5"/>
  <c r="AM110" i="5"/>
  <c r="AN110" i="5"/>
  <c r="AT110" i="5" s="1"/>
  <c r="AV110" i="5" s="1"/>
  <c r="AA111" i="5"/>
  <c r="AF111" i="5"/>
  <c r="AM111" i="5"/>
  <c r="AN111" i="5"/>
  <c r="AT111" i="5" s="1"/>
  <c r="AV111" i="5" s="1"/>
  <c r="AA112" i="5"/>
  <c r="AF112" i="5"/>
  <c r="AM112" i="5"/>
  <c r="AN112" i="5"/>
  <c r="AT112" i="5" s="1"/>
  <c r="AV112" i="5" s="1"/>
  <c r="AA113" i="5"/>
  <c r="AF113" i="5"/>
  <c r="AM113" i="5"/>
  <c r="AN113" i="5"/>
  <c r="AT113" i="5" s="1"/>
  <c r="AV113" i="5" s="1"/>
  <c r="AA114" i="5"/>
  <c r="AF114" i="5"/>
  <c r="AM114" i="5"/>
  <c r="AN114" i="5"/>
  <c r="AT114" i="5" s="1"/>
  <c r="AV114" i="5" s="1"/>
  <c r="AA115" i="5"/>
  <c r="AF115" i="5"/>
  <c r="AM115" i="5"/>
  <c r="AN115" i="5"/>
  <c r="AT115" i="5" s="1"/>
  <c r="AV115" i="5" s="1"/>
  <c r="AA116" i="5"/>
  <c r="AF116" i="5"/>
  <c r="AM116" i="5"/>
  <c r="AN116" i="5"/>
  <c r="AT116" i="5" s="1"/>
  <c r="AV116" i="5" s="1"/>
  <c r="AA117" i="5"/>
  <c r="AF117" i="5"/>
  <c r="AM117" i="5"/>
  <c r="AN117" i="5"/>
  <c r="AT117" i="5" s="1"/>
  <c r="AV117" i="5" s="1"/>
  <c r="AA118" i="5"/>
  <c r="AF118" i="5"/>
  <c r="AM118" i="5"/>
  <c r="AN118" i="5"/>
  <c r="AT118" i="5" s="1"/>
  <c r="AV118" i="5" s="1"/>
  <c r="AA119" i="5"/>
  <c r="AF119" i="5"/>
  <c r="AM119" i="5"/>
  <c r="AN119" i="5"/>
  <c r="AT119" i="5" s="1"/>
  <c r="AV119" i="5" s="1"/>
  <c r="AA120" i="5"/>
  <c r="AF120" i="5"/>
  <c r="AM120" i="5"/>
  <c r="AN120" i="5"/>
  <c r="AT120" i="5" s="1"/>
  <c r="AV120" i="5" s="1"/>
  <c r="AA121" i="5"/>
  <c r="AF121" i="5"/>
  <c r="AM121" i="5"/>
  <c r="AN121" i="5"/>
  <c r="AT121" i="5" s="1"/>
  <c r="AV121" i="5" s="1"/>
  <c r="AA122" i="5"/>
  <c r="AF122" i="5"/>
  <c r="AM122" i="5"/>
  <c r="AN122" i="5"/>
  <c r="AT122" i="5" s="1"/>
  <c r="AV122" i="5" s="1"/>
  <c r="AA123" i="5"/>
  <c r="AF123" i="5"/>
  <c r="AM123" i="5"/>
  <c r="AN123" i="5"/>
  <c r="AT123" i="5" s="1"/>
  <c r="AV123" i="5" s="1"/>
  <c r="AA124" i="5"/>
  <c r="AF124" i="5"/>
  <c r="AM124" i="5"/>
  <c r="AN124" i="5"/>
  <c r="AT124" i="5" s="1"/>
  <c r="AV124" i="5" s="1"/>
  <c r="AA125" i="5"/>
  <c r="AF125" i="5"/>
  <c r="AM125" i="5"/>
  <c r="AN125" i="5"/>
  <c r="AT125" i="5" s="1"/>
  <c r="AV125" i="5" s="1"/>
  <c r="AA126" i="5"/>
  <c r="AF126" i="5"/>
  <c r="AM126" i="5"/>
  <c r="AN126" i="5"/>
  <c r="AT126" i="5" s="1"/>
  <c r="AV126" i="5" s="1"/>
  <c r="AA127" i="5"/>
  <c r="AF127" i="5"/>
  <c r="AM127" i="5"/>
  <c r="AN127" i="5"/>
  <c r="AT127" i="5" s="1"/>
  <c r="AV127" i="5" s="1"/>
  <c r="AA128" i="5"/>
  <c r="AF128" i="5"/>
  <c r="AM128" i="5"/>
  <c r="AN128" i="5"/>
  <c r="AT128" i="5" s="1"/>
  <c r="AV128" i="5" s="1"/>
  <c r="AA129" i="5"/>
  <c r="AF129" i="5"/>
  <c r="AM129" i="5"/>
  <c r="AN129" i="5"/>
  <c r="AT129" i="5" s="1"/>
  <c r="AV129" i="5" s="1"/>
  <c r="AA130" i="5"/>
  <c r="AF130" i="5"/>
  <c r="AM130" i="5"/>
  <c r="AN130" i="5"/>
  <c r="AT130" i="5" s="1"/>
  <c r="AV130" i="5" s="1"/>
  <c r="AA131" i="5"/>
  <c r="AF131" i="5"/>
  <c r="AM131" i="5"/>
  <c r="AN131" i="5"/>
  <c r="AT131" i="5" s="1"/>
  <c r="AV131" i="5" s="1"/>
  <c r="AA132" i="5"/>
  <c r="AF132" i="5"/>
  <c r="AM132" i="5"/>
  <c r="AN132" i="5"/>
  <c r="AT132" i="5" s="1"/>
  <c r="AV132" i="5" s="1"/>
  <c r="AA133" i="5"/>
  <c r="AF133" i="5"/>
  <c r="AM133" i="5"/>
  <c r="AN133" i="5"/>
  <c r="AT133" i="5" s="1"/>
  <c r="AV133" i="5" s="1"/>
  <c r="AA134" i="5"/>
  <c r="AF134" i="5"/>
  <c r="AM134" i="5"/>
  <c r="AN134" i="5"/>
  <c r="AT134" i="5" s="1"/>
  <c r="AV134" i="5" s="1"/>
  <c r="AA135" i="5"/>
  <c r="AF135" i="5"/>
  <c r="AM135" i="5"/>
  <c r="AN135" i="5"/>
  <c r="AT135" i="5" s="1"/>
  <c r="AV135" i="5" s="1"/>
  <c r="AA136" i="5"/>
  <c r="AF136" i="5"/>
  <c r="AM136" i="5"/>
  <c r="AN136" i="5"/>
  <c r="AT136" i="5" s="1"/>
  <c r="AV136" i="5" s="1"/>
  <c r="AA137" i="5"/>
  <c r="AF137" i="5"/>
  <c r="AM137" i="5"/>
  <c r="AN137" i="5"/>
  <c r="AT137" i="5" s="1"/>
  <c r="AV137" i="5" s="1"/>
  <c r="AA138" i="5"/>
  <c r="AF138" i="5"/>
  <c r="AM138" i="5"/>
  <c r="AN138" i="5"/>
  <c r="AT138" i="5" s="1"/>
  <c r="AV138" i="5" s="1"/>
  <c r="AA139" i="5"/>
  <c r="AF139" i="5"/>
  <c r="AM139" i="5"/>
  <c r="AN139" i="5"/>
  <c r="AT139" i="5" s="1"/>
  <c r="AV139" i="5" s="1"/>
  <c r="AA140" i="5"/>
  <c r="AF140" i="5"/>
  <c r="AM140" i="5"/>
  <c r="AN140" i="5"/>
  <c r="AT140" i="5" s="1"/>
  <c r="AV140" i="5" s="1"/>
  <c r="S141" i="5"/>
  <c r="AA141" i="5"/>
  <c r="AF141" i="5"/>
  <c r="AM141" i="5"/>
  <c r="AN141" i="5"/>
  <c r="AP141" i="5" s="1"/>
  <c r="S142" i="5"/>
  <c r="AA142" i="5"/>
  <c r="AF142" i="5"/>
  <c r="AM142" i="5"/>
  <c r="AN142" i="5"/>
  <c r="AP142" i="5" s="1"/>
  <c r="S143" i="5"/>
  <c r="AA143" i="5"/>
  <c r="AF143" i="5"/>
  <c r="AM143" i="5"/>
  <c r="AN143" i="5"/>
  <c r="AT143" i="5" s="1"/>
  <c r="AV143" i="5" s="1"/>
  <c r="S144" i="5"/>
  <c r="AA144" i="5"/>
  <c r="AF144" i="5"/>
  <c r="AM144" i="5"/>
  <c r="AN144" i="5"/>
  <c r="AT144" i="5" s="1"/>
  <c r="AV144" i="5" s="1"/>
  <c r="S145" i="5"/>
  <c r="AA145" i="5"/>
  <c r="AF145" i="5"/>
  <c r="AM145" i="5"/>
  <c r="AN145" i="5"/>
  <c r="AT145" i="5" s="1"/>
  <c r="AV145" i="5" s="1"/>
  <c r="S146" i="5"/>
  <c r="AA146" i="5"/>
  <c r="AF146" i="5"/>
  <c r="AM146" i="5"/>
  <c r="AN146" i="5"/>
  <c r="AT146" i="5" s="1"/>
  <c r="AV146" i="5" s="1"/>
  <c r="Q147" i="5"/>
  <c r="S147" i="5"/>
  <c r="AA147" i="5"/>
  <c r="AF147" i="5"/>
  <c r="AM147" i="5"/>
  <c r="AN147" i="5"/>
  <c r="AT147" i="5" s="1"/>
  <c r="AV147" i="5" s="1"/>
  <c r="S148" i="5"/>
  <c r="AA148" i="5"/>
  <c r="AF148" i="5"/>
  <c r="AM148" i="5"/>
  <c r="AN148" i="5"/>
  <c r="AT148" i="5" s="1"/>
  <c r="AV148" i="5" s="1"/>
  <c r="S149" i="5"/>
  <c r="AA149" i="5"/>
  <c r="AF149" i="5"/>
  <c r="AM149" i="5"/>
  <c r="AN149" i="5"/>
  <c r="AT149" i="5" s="1"/>
  <c r="AV149" i="5" s="1"/>
  <c r="S150" i="5"/>
  <c r="AA150" i="5"/>
  <c r="AF150" i="5"/>
  <c r="AM150" i="5"/>
  <c r="AN150" i="5"/>
  <c r="AT150" i="5" s="1"/>
  <c r="AV150" i="5" s="1"/>
  <c r="S151" i="5"/>
  <c r="AA151" i="5"/>
  <c r="AF151" i="5"/>
  <c r="AM151" i="5"/>
  <c r="AN151" i="5"/>
  <c r="AT151" i="5" s="1"/>
  <c r="AV151" i="5" s="1"/>
  <c r="S152" i="5"/>
  <c r="AA152" i="5"/>
  <c r="AF152" i="5"/>
  <c r="AM152" i="5"/>
  <c r="AN152" i="5"/>
  <c r="AP152" i="5" s="1"/>
  <c r="S153" i="5"/>
  <c r="AA153" i="5"/>
  <c r="AF153" i="5"/>
  <c r="AM153" i="5"/>
  <c r="AN153" i="5"/>
  <c r="AT153" i="5" s="1"/>
  <c r="AV153" i="5" s="1"/>
  <c r="S154" i="5"/>
  <c r="AA154" i="5"/>
  <c r="AF154" i="5"/>
  <c r="AM154" i="5"/>
  <c r="AN154" i="5"/>
  <c r="AT154" i="5" s="1"/>
  <c r="AV154" i="5" s="1"/>
  <c r="S155" i="5"/>
  <c r="AA155" i="5"/>
  <c r="AF155" i="5"/>
  <c r="AM155" i="5"/>
  <c r="AN155" i="5"/>
  <c r="AT155" i="5" s="1"/>
  <c r="AV155" i="5" s="1"/>
  <c r="S156" i="5"/>
  <c r="AA156" i="5"/>
  <c r="AF156" i="5"/>
  <c r="AM156" i="5"/>
  <c r="AN156" i="5"/>
  <c r="AP156" i="5" s="1"/>
  <c r="S157" i="5"/>
  <c r="AA157" i="5"/>
  <c r="AF157" i="5"/>
  <c r="AM157" i="5"/>
  <c r="AN157" i="5"/>
  <c r="AT157" i="5" s="1"/>
  <c r="AV157" i="5" s="1"/>
  <c r="S158" i="5"/>
  <c r="AA158" i="5"/>
  <c r="AF158" i="5"/>
  <c r="AM158" i="5"/>
  <c r="AN158" i="5"/>
  <c r="AT158" i="5" s="1"/>
  <c r="AV158" i="5" s="1"/>
  <c r="S159" i="5"/>
  <c r="AA159" i="5"/>
  <c r="AF159" i="5"/>
  <c r="AM159" i="5"/>
  <c r="AN159" i="5"/>
  <c r="AT159" i="5" s="1"/>
  <c r="AV159" i="5" s="1"/>
  <c r="S160" i="5"/>
  <c r="AA160" i="5"/>
  <c r="AF160" i="5"/>
  <c r="AM160" i="5"/>
  <c r="AN160" i="5"/>
  <c r="AT160" i="5" s="1"/>
  <c r="AV160" i="5" s="1"/>
  <c r="S161" i="5"/>
  <c r="AA161" i="5"/>
  <c r="AF161" i="5"/>
  <c r="AM161" i="5"/>
  <c r="AN161" i="5"/>
  <c r="AT161" i="5" s="1"/>
  <c r="AV161" i="5" s="1"/>
  <c r="S162" i="5"/>
  <c r="AA162" i="5"/>
  <c r="AF162" i="5"/>
  <c r="AM162" i="5"/>
  <c r="AN162" i="5"/>
  <c r="AT162" i="5" s="1"/>
  <c r="AV162" i="5" s="1"/>
  <c r="S163" i="5"/>
  <c r="AA163" i="5"/>
  <c r="AF163" i="5"/>
  <c r="AM163" i="5"/>
  <c r="AN163" i="5"/>
  <c r="AT163" i="5" s="1"/>
  <c r="AV163" i="5" s="1"/>
  <c r="S164" i="5"/>
  <c r="AA164" i="5"/>
  <c r="AF164" i="5"/>
  <c r="AM164" i="5"/>
  <c r="AN164" i="5"/>
  <c r="AT164" i="5" s="1"/>
  <c r="AV164" i="5" s="1"/>
  <c r="S165" i="5"/>
  <c r="AA165" i="5"/>
  <c r="AF165" i="5"/>
  <c r="AM165" i="5"/>
  <c r="AN165" i="5"/>
  <c r="AT165" i="5" s="1"/>
  <c r="AV165" i="5" s="1"/>
  <c r="S166" i="5"/>
  <c r="AA166" i="5"/>
  <c r="AF166" i="5"/>
  <c r="AM166" i="5"/>
  <c r="AN166" i="5"/>
  <c r="AT166" i="5" s="1"/>
  <c r="AV166" i="5" s="1"/>
  <c r="S167" i="5"/>
  <c r="AA167" i="5"/>
  <c r="AF167" i="5"/>
  <c r="AM167" i="5"/>
  <c r="AN167" i="5"/>
  <c r="AT167" i="5" s="1"/>
  <c r="AV167" i="5" s="1"/>
  <c r="S168" i="5"/>
  <c r="AA168" i="5"/>
  <c r="AF168" i="5"/>
  <c r="AM168" i="5"/>
  <c r="AN168" i="5"/>
  <c r="AP168" i="5" s="1"/>
  <c r="S169" i="5"/>
  <c r="AA169" i="5"/>
  <c r="AF169" i="5"/>
  <c r="AM169" i="5"/>
  <c r="AN169" i="5"/>
  <c r="AT169" i="5" s="1"/>
  <c r="AV169" i="5" s="1"/>
  <c r="S170" i="5"/>
  <c r="AA170" i="5"/>
  <c r="AF170" i="5"/>
  <c r="AM170" i="5"/>
  <c r="AN170" i="5"/>
  <c r="AP170" i="5" s="1"/>
  <c r="S171" i="5"/>
  <c r="AA171" i="5"/>
  <c r="AF171" i="5"/>
  <c r="AM171" i="5"/>
  <c r="AN171" i="5"/>
  <c r="AP171" i="5" s="1"/>
  <c r="S172" i="5"/>
  <c r="AA172" i="5"/>
  <c r="AF172" i="5"/>
  <c r="AM172" i="5"/>
  <c r="AN172" i="5"/>
  <c r="AT172" i="5" s="1"/>
  <c r="AV172" i="5" s="1"/>
  <c r="S173" i="5"/>
  <c r="AA173" i="5"/>
  <c r="AF173" i="5"/>
  <c r="AM173" i="5"/>
  <c r="AN173" i="5"/>
  <c r="AP173" i="5" s="1"/>
  <c r="S174" i="5"/>
  <c r="AA174" i="5"/>
  <c r="AF174" i="5"/>
  <c r="AM174" i="5"/>
  <c r="AN174" i="5"/>
  <c r="AP174" i="5" s="1"/>
  <c r="S175" i="5"/>
  <c r="AA175" i="5"/>
  <c r="AF175" i="5"/>
  <c r="AM175" i="5"/>
  <c r="AN175" i="5"/>
  <c r="AT175" i="5" s="1"/>
  <c r="AV175" i="5" s="1"/>
  <c r="S176" i="5"/>
  <c r="AA176" i="5"/>
  <c r="AF176" i="5"/>
  <c r="AM176" i="5"/>
  <c r="AN176" i="5"/>
  <c r="AP176" i="5" s="1"/>
  <c r="S177" i="5"/>
  <c r="AA177" i="5"/>
  <c r="AF177" i="5"/>
  <c r="AM177" i="5"/>
  <c r="AN177" i="5"/>
  <c r="AP177" i="5" s="1"/>
  <c r="S178" i="5"/>
  <c r="AA178" i="5"/>
  <c r="AF178" i="5"/>
  <c r="AM178" i="5"/>
  <c r="AN178" i="5"/>
  <c r="AT178" i="5" s="1"/>
  <c r="AV178" i="5" s="1"/>
  <c r="S179" i="5"/>
  <c r="AA179" i="5"/>
  <c r="AF179" i="5"/>
  <c r="AM179" i="5"/>
  <c r="AN179" i="5"/>
  <c r="AP179" i="5" s="1"/>
  <c r="S180" i="5"/>
  <c r="AA180" i="5"/>
  <c r="AF180" i="5"/>
  <c r="AM180" i="5"/>
  <c r="AN180" i="5"/>
  <c r="AP180" i="5" s="1"/>
  <c r="S181" i="5"/>
  <c r="AA181" i="5"/>
  <c r="AF181" i="5"/>
  <c r="AM181" i="5"/>
  <c r="AN181" i="5"/>
  <c r="AT181" i="5" s="1"/>
  <c r="AV181" i="5" s="1"/>
  <c r="S182" i="5"/>
  <c r="AA182" i="5"/>
  <c r="AF182" i="5"/>
  <c r="AM182" i="5"/>
  <c r="AN182" i="5"/>
  <c r="AT182" i="5" s="1"/>
  <c r="AV182" i="5" s="1"/>
  <c r="S183" i="5"/>
  <c r="AA183" i="5"/>
  <c r="AF183" i="5"/>
  <c r="AM183" i="5"/>
  <c r="AN183" i="5"/>
  <c r="AT183" i="5" s="1"/>
  <c r="AV183" i="5" s="1"/>
  <c r="S184" i="5"/>
  <c r="AA184" i="5"/>
  <c r="AF184" i="5"/>
  <c r="AM184" i="5"/>
  <c r="AN184" i="5"/>
  <c r="AP184" i="5" s="1"/>
  <c r="Q185" i="5"/>
  <c r="S185" i="5"/>
  <c r="AA185" i="5"/>
  <c r="AF185" i="5"/>
  <c r="AM185" i="5"/>
  <c r="AN185" i="5"/>
  <c r="AP185" i="5" s="1"/>
  <c r="S186" i="5"/>
  <c r="AA186" i="5"/>
  <c r="AF186" i="5"/>
  <c r="AM186" i="5"/>
  <c r="AN186" i="5"/>
  <c r="AT186" i="5" s="1"/>
  <c r="AV186" i="5" s="1"/>
  <c r="S187" i="5"/>
  <c r="AA187" i="5"/>
  <c r="AF187" i="5"/>
  <c r="AM187" i="5"/>
  <c r="AN187" i="5"/>
  <c r="AP187" i="5" s="1"/>
  <c r="S188" i="5"/>
  <c r="AA188" i="5"/>
  <c r="AF188" i="5"/>
  <c r="AM188" i="5"/>
  <c r="AN188" i="5"/>
  <c r="AT188" i="5" s="1"/>
  <c r="AV188" i="5" s="1"/>
  <c r="S189" i="5"/>
  <c r="AA189" i="5"/>
  <c r="AF189" i="5"/>
  <c r="AM189" i="5"/>
  <c r="AN189" i="5"/>
  <c r="AP189" i="5" s="1"/>
  <c r="AA190" i="5"/>
  <c r="AF190" i="5"/>
  <c r="AM190" i="5"/>
  <c r="AN190" i="5"/>
  <c r="AT190" i="5" s="1"/>
  <c r="AV190" i="5" s="1"/>
  <c r="AA191" i="5"/>
  <c r="AF191" i="5"/>
  <c r="AM191" i="5"/>
  <c r="AN191" i="5"/>
  <c r="AT191" i="5" s="1"/>
  <c r="AV191" i="5" s="1"/>
  <c r="AA192" i="5"/>
  <c r="AF192" i="5"/>
  <c r="AM192" i="5"/>
  <c r="AN192" i="5"/>
  <c r="AT192" i="5" s="1"/>
  <c r="AV192" i="5" s="1"/>
  <c r="AA193" i="5"/>
  <c r="AF193" i="5"/>
  <c r="AM193" i="5"/>
  <c r="AN193" i="5"/>
  <c r="AT193" i="5" s="1"/>
  <c r="AV193" i="5" s="1"/>
  <c r="AA194" i="5"/>
  <c r="AF194" i="5"/>
  <c r="AM194" i="5"/>
  <c r="AN194" i="5"/>
  <c r="AT194" i="5" s="1"/>
  <c r="AV194" i="5" s="1"/>
  <c r="AA195" i="5"/>
  <c r="AF195" i="5"/>
  <c r="AM195" i="5"/>
  <c r="AN195" i="5"/>
  <c r="AT195" i="5" s="1"/>
  <c r="AV195" i="5" s="1"/>
  <c r="AA196" i="5"/>
  <c r="AF196" i="5"/>
  <c r="AM196" i="5"/>
  <c r="AN196" i="5"/>
  <c r="AT196" i="5" s="1"/>
  <c r="AV196" i="5" s="1"/>
  <c r="AA197" i="5"/>
  <c r="AF197" i="5"/>
  <c r="AM197" i="5"/>
  <c r="AN197" i="5"/>
  <c r="AT197" i="5" s="1"/>
  <c r="AV197" i="5" s="1"/>
  <c r="AA198" i="5"/>
  <c r="AF198" i="5"/>
  <c r="AM198" i="5"/>
  <c r="AN198" i="5"/>
  <c r="AT198" i="5" s="1"/>
  <c r="AV198" i="5" s="1"/>
  <c r="S199" i="5"/>
  <c r="AA199" i="5"/>
  <c r="AF199" i="5"/>
  <c r="AM199" i="5"/>
  <c r="AN199" i="5"/>
  <c r="AT199" i="5" s="1"/>
  <c r="AV199" i="5" s="1"/>
  <c r="K200" i="5"/>
  <c r="S200" i="5" s="1"/>
  <c r="AA200" i="5"/>
  <c r="AF200" i="5"/>
  <c r="AM200" i="5"/>
  <c r="Q201" i="5"/>
  <c r="S201" i="5"/>
  <c r="AA201" i="5"/>
  <c r="AF201" i="5"/>
  <c r="AM201" i="5"/>
  <c r="AN201" i="5"/>
  <c r="AT201" i="5" s="1"/>
  <c r="AV201" i="5" s="1"/>
  <c r="S202" i="5"/>
  <c r="AA202" i="5"/>
  <c r="AF202" i="5"/>
  <c r="AM202" i="5"/>
  <c r="AN202" i="5"/>
  <c r="AT202" i="5" s="1"/>
  <c r="AV202" i="5" s="1"/>
  <c r="S203" i="5"/>
  <c r="AA203" i="5"/>
  <c r="AF203" i="5"/>
  <c r="AM203" i="5"/>
  <c r="AN203" i="5"/>
  <c r="AT203" i="5" s="1"/>
  <c r="AV203" i="5" s="1"/>
  <c r="S204" i="5"/>
  <c r="AA204" i="5"/>
  <c r="AF204" i="5"/>
  <c r="AM204" i="5"/>
  <c r="AN204" i="5"/>
  <c r="AT204" i="5" s="1"/>
  <c r="AV204" i="5" s="1"/>
  <c r="S205" i="5"/>
  <c r="AA205" i="5"/>
  <c r="AF205" i="5"/>
  <c r="AM205" i="5"/>
  <c r="AN205" i="5"/>
  <c r="AT205" i="5" s="1"/>
  <c r="AV205" i="5" s="1"/>
  <c r="S206" i="5"/>
  <c r="AA206" i="5"/>
  <c r="AF206" i="5"/>
  <c r="AM206" i="5"/>
  <c r="AN206" i="5"/>
  <c r="AT206" i="5" s="1"/>
  <c r="AV206" i="5" s="1"/>
  <c r="S207" i="5"/>
  <c r="AA207" i="5"/>
  <c r="AF207" i="5"/>
  <c r="AM207" i="5"/>
  <c r="AN207" i="5"/>
  <c r="AT207" i="5" s="1"/>
  <c r="AV207" i="5" s="1"/>
  <c r="S208" i="5"/>
  <c r="AA208" i="5"/>
  <c r="AF208" i="5"/>
  <c r="AM208" i="5"/>
  <c r="AN208" i="5"/>
  <c r="AT208" i="5" s="1"/>
  <c r="AV208" i="5" s="1"/>
  <c r="S209" i="5"/>
  <c r="AA209" i="5"/>
  <c r="AF209" i="5"/>
  <c r="AM209" i="5"/>
  <c r="AN209" i="5"/>
  <c r="AT209" i="5" s="1"/>
  <c r="AV209" i="5" s="1"/>
  <c r="S210" i="5"/>
  <c r="AA210" i="5"/>
  <c r="AF210" i="5"/>
  <c r="AM210" i="5"/>
  <c r="AN210" i="5"/>
  <c r="AT210" i="5" s="1"/>
  <c r="AV210" i="5" s="1"/>
  <c r="S211" i="5"/>
  <c r="AA211" i="5"/>
  <c r="AF211" i="5"/>
  <c r="AM211" i="5"/>
  <c r="AN211" i="5"/>
  <c r="AP211" i="5" s="1"/>
  <c r="S212" i="5"/>
  <c r="AA212" i="5"/>
  <c r="AF212" i="5"/>
  <c r="AM212" i="5"/>
  <c r="AN212" i="5"/>
  <c r="AP212" i="5" s="1"/>
  <c r="S213" i="5"/>
  <c r="AA213" i="5"/>
  <c r="AF213" i="5"/>
  <c r="AM213" i="5"/>
  <c r="AN213" i="5"/>
  <c r="AT213" i="5" s="1"/>
  <c r="AV213" i="5" s="1"/>
  <c r="S214" i="5"/>
  <c r="AA214" i="5"/>
  <c r="AF214" i="5"/>
  <c r="AM214" i="5"/>
  <c r="AN214" i="5"/>
  <c r="AP214" i="5" s="1"/>
  <c r="S215" i="5"/>
  <c r="AA215" i="5"/>
  <c r="AF215" i="5"/>
  <c r="AM215" i="5"/>
  <c r="AN215" i="5"/>
  <c r="AT215" i="5" s="1"/>
  <c r="AV215" i="5" s="1"/>
  <c r="S216" i="5"/>
  <c r="AA216" i="5"/>
  <c r="AF216" i="5"/>
  <c r="AM216" i="5"/>
  <c r="AN216" i="5"/>
  <c r="AP216" i="5" s="1"/>
  <c r="AA217" i="5"/>
  <c r="AF217" i="5"/>
  <c r="AM217" i="5"/>
  <c r="AN217" i="5"/>
  <c r="AT217" i="5" s="1"/>
  <c r="AV217" i="5" s="1"/>
  <c r="AA218" i="5"/>
  <c r="AF218" i="5"/>
  <c r="AM218" i="5"/>
  <c r="AN218" i="5"/>
  <c r="AT218" i="5" s="1"/>
  <c r="AV218" i="5" s="1"/>
  <c r="AA219" i="5"/>
  <c r="AF219" i="5"/>
  <c r="AM219" i="5"/>
  <c r="AN219" i="5"/>
  <c r="AT219" i="5" s="1"/>
  <c r="AV219" i="5" s="1"/>
  <c r="S220" i="5"/>
  <c r="AA220" i="5"/>
  <c r="AF220" i="5"/>
  <c r="AM220" i="5"/>
  <c r="AN220" i="5"/>
  <c r="AT220" i="5" s="1"/>
  <c r="AV220" i="5" s="1"/>
  <c r="S221" i="5"/>
  <c r="AA221" i="5"/>
  <c r="AF221" i="5"/>
  <c r="AM221" i="5"/>
  <c r="AN221" i="5"/>
  <c r="AT221" i="5" s="1"/>
  <c r="AV221" i="5" s="1"/>
  <c r="S222" i="5"/>
  <c r="AA222" i="5"/>
  <c r="AF222" i="5"/>
  <c r="AM222" i="5"/>
  <c r="AN222" i="5"/>
  <c r="AT222" i="5" s="1"/>
  <c r="AV222" i="5" s="1"/>
  <c r="S223" i="5"/>
  <c r="AA223" i="5"/>
  <c r="AF223" i="5"/>
  <c r="AM223" i="5"/>
  <c r="AN223" i="5"/>
  <c r="AT223" i="5" s="1"/>
  <c r="AV223" i="5" s="1"/>
  <c r="AA224" i="5"/>
  <c r="AF224" i="5"/>
  <c r="AM224" i="5"/>
  <c r="AN224" i="5"/>
  <c r="AT224" i="5" s="1"/>
  <c r="AV224" i="5" s="1"/>
  <c r="AA225" i="5"/>
  <c r="AF225" i="5"/>
  <c r="AM225" i="5"/>
  <c r="AN225" i="5"/>
  <c r="AT225" i="5" s="1"/>
  <c r="AV225" i="5" s="1"/>
  <c r="S226" i="5"/>
  <c r="AA226" i="5"/>
  <c r="AF226" i="5"/>
  <c r="AM226" i="5"/>
  <c r="AN226" i="5"/>
  <c r="AP226" i="5" s="1"/>
  <c r="S227" i="5"/>
  <c r="AA227" i="5"/>
  <c r="AF227" i="5"/>
  <c r="AM227" i="5"/>
  <c r="AN227" i="5"/>
  <c r="AP227" i="5" s="1"/>
  <c r="AA228" i="5"/>
  <c r="AF228" i="5"/>
  <c r="AM228" i="5"/>
  <c r="AN228" i="5"/>
  <c r="AT228" i="5" s="1"/>
  <c r="AV228" i="5" s="1"/>
  <c r="AA229" i="5"/>
  <c r="AF229" i="5"/>
  <c r="AM229" i="5"/>
  <c r="AN229" i="5"/>
  <c r="AT229" i="5" s="1"/>
  <c r="AV229" i="5" s="1"/>
  <c r="AA230" i="5"/>
  <c r="AF230" i="5"/>
  <c r="AM230" i="5"/>
  <c r="AN230" i="5"/>
  <c r="AT230" i="5" s="1"/>
  <c r="AV230" i="5" s="1"/>
  <c r="AA231" i="5"/>
  <c r="AF231" i="5"/>
  <c r="AM231" i="5"/>
  <c r="AN231" i="5"/>
  <c r="AT231" i="5" s="1"/>
  <c r="AV231" i="5" s="1"/>
  <c r="AA232" i="5"/>
  <c r="AF232" i="5"/>
  <c r="AM232" i="5"/>
  <c r="AN232" i="5"/>
  <c r="AT232" i="5" s="1"/>
  <c r="AV232" i="5" s="1"/>
  <c r="AA233" i="5"/>
  <c r="AF233" i="5"/>
  <c r="AM233" i="5"/>
  <c r="AN233" i="5"/>
  <c r="AT233" i="5" s="1"/>
  <c r="AV233" i="5" s="1"/>
  <c r="AA234" i="5"/>
  <c r="AF234" i="5"/>
  <c r="AM234" i="5"/>
  <c r="AN234" i="5"/>
  <c r="AT234" i="5" s="1"/>
  <c r="AV234" i="5" s="1"/>
  <c r="Q235" i="5"/>
  <c r="AA235" i="5"/>
  <c r="AF235" i="5"/>
  <c r="AM235" i="5"/>
  <c r="AN235" i="5"/>
  <c r="AT235" i="5" s="1"/>
  <c r="AV235" i="5" s="1"/>
  <c r="S236" i="5"/>
  <c r="AA236" i="5"/>
  <c r="AF236" i="5"/>
  <c r="AM236" i="5"/>
  <c r="AN236" i="5"/>
  <c r="AT236" i="5" s="1"/>
  <c r="AV236" i="5" s="1"/>
  <c r="S237" i="5"/>
  <c r="AA237" i="5"/>
  <c r="AF237" i="5"/>
  <c r="AM237" i="5"/>
  <c r="AN237" i="5"/>
  <c r="AP237" i="5" s="1"/>
  <c r="S238" i="5"/>
  <c r="AA238" i="5"/>
  <c r="AF238" i="5"/>
  <c r="AM238" i="5"/>
  <c r="AN238" i="5"/>
  <c r="AT238" i="5" s="1"/>
  <c r="AV238" i="5" s="1"/>
  <c r="S239" i="5"/>
  <c r="AA239" i="5"/>
  <c r="AF239" i="5"/>
  <c r="AM239" i="5"/>
  <c r="AN239" i="5"/>
  <c r="AT239" i="5" s="1"/>
  <c r="AV239" i="5" s="1"/>
  <c r="S240" i="5"/>
  <c r="AA240" i="5"/>
  <c r="AF240" i="5"/>
  <c r="AM240" i="5"/>
  <c r="AN240" i="5"/>
  <c r="AT240" i="5" s="1"/>
  <c r="AV240" i="5" s="1"/>
  <c r="S241" i="5"/>
  <c r="AA241" i="5"/>
  <c r="AF241" i="5"/>
  <c r="AM241" i="5"/>
  <c r="AN241" i="5"/>
  <c r="AP241" i="5" s="1"/>
  <c r="S242" i="5"/>
  <c r="AA242" i="5"/>
  <c r="AF242" i="5"/>
  <c r="AM242" i="5"/>
  <c r="AN242" i="5"/>
  <c r="AT242" i="5" s="1"/>
  <c r="AV242" i="5" s="1"/>
  <c r="S243" i="5"/>
  <c r="AA243" i="5"/>
  <c r="AF243" i="5"/>
  <c r="AM243" i="5"/>
  <c r="AN243" i="5"/>
  <c r="AT243" i="5" s="1"/>
  <c r="AV243" i="5" s="1"/>
  <c r="Q244" i="5"/>
  <c r="S244" i="5"/>
  <c r="AA244" i="5"/>
  <c r="AF244" i="5"/>
  <c r="AM244" i="5"/>
  <c r="AN244" i="5"/>
  <c r="AT244" i="5" s="1"/>
  <c r="AV244" i="5" s="1"/>
  <c r="S245" i="5"/>
  <c r="AA245" i="5"/>
  <c r="AF245" i="5"/>
  <c r="AM245" i="5"/>
  <c r="AN245" i="5"/>
  <c r="AT245" i="5" s="1"/>
  <c r="AV245" i="5" s="1"/>
  <c r="S246" i="5"/>
  <c r="AA246" i="5"/>
  <c r="AF246" i="5"/>
  <c r="AM246" i="5"/>
  <c r="AN246" i="5"/>
  <c r="AP246" i="5" s="1"/>
  <c r="K247" i="5"/>
  <c r="S247" i="5" s="1"/>
  <c r="AA247" i="5"/>
  <c r="AF247" i="5"/>
  <c r="AM247" i="5"/>
  <c r="S248" i="5"/>
  <c r="AA248" i="5"/>
  <c r="AF248" i="5"/>
  <c r="AM248" i="5"/>
  <c r="AN248" i="5"/>
  <c r="AT248" i="5" s="1"/>
  <c r="AV248" i="5" s="1"/>
  <c r="S249" i="5"/>
  <c r="AA249" i="5"/>
  <c r="AF249" i="5"/>
  <c r="AM249" i="5"/>
  <c r="AN249" i="5"/>
  <c r="AT249" i="5" s="1"/>
  <c r="AV249" i="5" s="1"/>
  <c r="K250" i="5"/>
  <c r="S250" i="5" s="1"/>
  <c r="AA250" i="5"/>
  <c r="AF250" i="5"/>
  <c r="AM250" i="5"/>
  <c r="S251" i="5"/>
  <c r="AA251" i="5"/>
  <c r="AF251" i="5"/>
  <c r="AM251" i="5"/>
  <c r="AN251" i="5"/>
  <c r="AT251" i="5" s="1"/>
  <c r="AV251" i="5" s="1"/>
  <c r="S252" i="5"/>
  <c r="AA252" i="5"/>
  <c r="AF252" i="5"/>
  <c r="AM252" i="5"/>
  <c r="AN252" i="5"/>
  <c r="AP252" i="5" s="1"/>
  <c r="S253" i="5"/>
  <c r="AA253" i="5"/>
  <c r="AF253" i="5"/>
  <c r="AM253" i="5"/>
  <c r="AN253" i="5"/>
  <c r="AT253" i="5" s="1"/>
  <c r="AV253" i="5" s="1"/>
  <c r="Q254" i="5"/>
  <c r="S254" i="5"/>
  <c r="AA254" i="5"/>
  <c r="AF254" i="5"/>
  <c r="AM254" i="5"/>
  <c r="AN254" i="5"/>
  <c r="AT254" i="5" s="1"/>
  <c r="AV254" i="5" s="1"/>
  <c r="S255" i="5"/>
  <c r="AA255" i="5"/>
  <c r="AF255" i="5"/>
  <c r="AM255" i="5"/>
  <c r="AN255" i="5"/>
  <c r="AT255" i="5" s="1"/>
  <c r="AV255" i="5" s="1"/>
  <c r="S256" i="5"/>
  <c r="AA256" i="5"/>
  <c r="AF256" i="5"/>
  <c r="AM256" i="5"/>
  <c r="AN256" i="5"/>
  <c r="AP256" i="5" s="1"/>
  <c r="S257" i="5"/>
  <c r="AA257" i="5"/>
  <c r="AF257" i="5"/>
  <c r="AM257" i="5"/>
  <c r="AN257" i="5"/>
  <c r="AT257" i="5" s="1"/>
  <c r="AV257" i="5" s="1"/>
  <c r="S258" i="5"/>
  <c r="AA258" i="5"/>
  <c r="AF258" i="5"/>
  <c r="AM258" i="5"/>
  <c r="AN258" i="5"/>
  <c r="AP258" i="5" s="1"/>
  <c r="Q259" i="5"/>
  <c r="S259" i="5"/>
  <c r="AA259" i="5"/>
  <c r="AF259" i="5"/>
  <c r="AM259" i="5"/>
  <c r="AN259" i="5"/>
  <c r="AT259" i="5" s="1"/>
  <c r="AV259" i="5" s="1"/>
  <c r="Q260" i="5"/>
  <c r="S260" i="5"/>
  <c r="AA260" i="5"/>
  <c r="AF260" i="5"/>
  <c r="AM260" i="5"/>
  <c r="AN260" i="5"/>
  <c r="AT260" i="5" s="1"/>
  <c r="AV260" i="5" s="1"/>
  <c r="Q261" i="5"/>
  <c r="S261" i="5"/>
  <c r="AA261" i="5"/>
  <c r="AF261" i="5"/>
  <c r="AM261" i="5"/>
  <c r="AN261" i="5"/>
  <c r="AT261" i="5" s="1"/>
  <c r="AV261" i="5" s="1"/>
  <c r="S262" i="5"/>
  <c r="AA262" i="5"/>
  <c r="AF262" i="5"/>
  <c r="AM262" i="5"/>
  <c r="AN262" i="5"/>
  <c r="AT262" i="5" s="1"/>
  <c r="AV262" i="5" s="1"/>
  <c r="S263" i="5"/>
  <c r="AA263" i="5"/>
  <c r="AF263" i="5"/>
  <c r="AM263" i="5"/>
  <c r="AN263" i="5"/>
  <c r="AP263" i="5" s="1"/>
  <c r="S264" i="5"/>
  <c r="AA264" i="5"/>
  <c r="AF264" i="5"/>
  <c r="AM264" i="5"/>
  <c r="AN264" i="5"/>
  <c r="AT264" i="5" s="1"/>
  <c r="AV264" i="5" s="1"/>
  <c r="S265" i="5"/>
  <c r="AA265" i="5"/>
  <c r="AF265" i="5"/>
  <c r="AM265" i="5"/>
  <c r="AN265" i="5"/>
  <c r="AT265" i="5" s="1"/>
  <c r="AV265" i="5" s="1"/>
  <c r="S266" i="5"/>
  <c r="AA266" i="5"/>
  <c r="AF266" i="5"/>
  <c r="AM266" i="5"/>
  <c r="AN266" i="5"/>
  <c r="AT266" i="5" s="1"/>
  <c r="AV266" i="5" s="1"/>
  <c r="S267" i="5"/>
  <c r="AA267" i="5"/>
  <c r="AF267" i="5"/>
  <c r="AM267" i="5"/>
  <c r="AN267" i="5"/>
  <c r="AP267" i="5" s="1"/>
  <c r="S268" i="5"/>
  <c r="AA268" i="5"/>
  <c r="AF268" i="5"/>
  <c r="AM268" i="5"/>
  <c r="AN268" i="5"/>
  <c r="AP268" i="5" s="1"/>
  <c r="S269" i="5"/>
  <c r="AA269" i="5"/>
  <c r="AF269" i="5"/>
  <c r="AM269" i="5"/>
  <c r="AN269" i="5"/>
  <c r="AT269" i="5" s="1"/>
  <c r="AV269" i="5" s="1"/>
  <c r="Q270" i="5"/>
  <c r="S270" i="5"/>
  <c r="AA270" i="5"/>
  <c r="AF270" i="5"/>
  <c r="AM270" i="5"/>
  <c r="AN270" i="5"/>
  <c r="AT270" i="5" s="1"/>
  <c r="AV270" i="5" s="1"/>
  <c r="S271" i="5"/>
  <c r="AA271" i="5"/>
  <c r="AF271" i="5"/>
  <c r="AM271" i="5"/>
  <c r="AN271" i="5"/>
  <c r="AT271" i="5" s="1"/>
  <c r="AV271" i="5" s="1"/>
  <c r="S272" i="5"/>
  <c r="AA272" i="5"/>
  <c r="AF272" i="5"/>
  <c r="AM272" i="5"/>
  <c r="AN272" i="5"/>
  <c r="AP272" i="5" s="1"/>
  <c r="S273" i="5"/>
  <c r="AA273" i="5"/>
  <c r="AF273" i="5"/>
  <c r="AM273" i="5"/>
  <c r="AN273" i="5"/>
  <c r="AT273" i="5" s="1"/>
  <c r="AV273" i="5" s="1"/>
  <c r="S274" i="5"/>
  <c r="AA274" i="5"/>
  <c r="AF274" i="5"/>
  <c r="AM274" i="5"/>
  <c r="AN274" i="5"/>
  <c r="AP274" i="5" s="1"/>
  <c r="S275" i="5"/>
  <c r="AA275" i="5"/>
  <c r="AF275" i="5"/>
  <c r="AM275" i="5"/>
  <c r="AN275" i="5"/>
  <c r="AT275" i="5" s="1"/>
  <c r="AV275" i="5" s="1"/>
  <c r="S276" i="5"/>
  <c r="AA276" i="5"/>
  <c r="AF276" i="5"/>
  <c r="AM276" i="5"/>
  <c r="AN276" i="5"/>
  <c r="AT276" i="5" s="1"/>
  <c r="AV276" i="5" s="1"/>
  <c r="E277" i="5"/>
  <c r="AB277" i="5"/>
  <c r="AC277" i="5"/>
  <c r="AD277" i="5"/>
  <c r="AG277" i="5"/>
  <c r="AH277" i="5"/>
  <c r="AJ277" i="5"/>
  <c r="AR277" i="5"/>
  <c r="AU277" i="5"/>
  <c r="AT185" i="5" l="1"/>
  <c r="AV185" i="5" s="1"/>
  <c r="AT177" i="5"/>
  <c r="AV177" i="5" s="1"/>
  <c r="AP164" i="5"/>
  <c r="AN247" i="5"/>
  <c r="AP247" i="5" s="1"/>
  <c r="AP202" i="5"/>
  <c r="AT263" i="5"/>
  <c r="AV263" i="5" s="1"/>
  <c r="AP155" i="5"/>
  <c r="AP160" i="5"/>
  <c r="AP240" i="5"/>
  <c r="AN250" i="5"/>
  <c r="AP250" i="5" s="1"/>
  <c r="AT246" i="5"/>
  <c r="AV246" i="5" s="1"/>
  <c r="AP243" i="5"/>
  <c r="AT227" i="5"/>
  <c r="AV227" i="5" s="1"/>
  <c r="AT226" i="5"/>
  <c r="AV226" i="5" s="1"/>
  <c r="AP228" i="5"/>
  <c r="AT187" i="5"/>
  <c r="AV187" i="5" s="1"/>
  <c r="AT174" i="5"/>
  <c r="AV174" i="5" s="1"/>
  <c r="AP167" i="5"/>
  <c r="AT274" i="5"/>
  <c r="AV274" i="5" s="1"/>
  <c r="AT272" i="5"/>
  <c r="AV272" i="5" s="1"/>
  <c r="AT211" i="5"/>
  <c r="AV211" i="5" s="1"/>
  <c r="AT268" i="5"/>
  <c r="AV268" i="5" s="1"/>
  <c r="AT258" i="5"/>
  <c r="AV258" i="5" s="1"/>
  <c r="AT179" i="5"/>
  <c r="AV179" i="5" s="1"/>
  <c r="AT176" i="5"/>
  <c r="AV176" i="5" s="1"/>
  <c r="AT173" i="5"/>
  <c r="AV173" i="5" s="1"/>
  <c r="AT170" i="5"/>
  <c r="AV170" i="5" s="1"/>
  <c r="AP248" i="5"/>
  <c r="AP236" i="5"/>
  <c r="AT156" i="5"/>
  <c r="AV156" i="5" s="1"/>
  <c r="AT256" i="5"/>
  <c r="AV256" i="5" s="1"/>
  <c r="AT216" i="5"/>
  <c r="AV216" i="5" s="1"/>
  <c r="AP203" i="5"/>
  <c r="AP262" i="5"/>
  <c r="AT252" i="5"/>
  <c r="AV252" i="5" s="1"/>
  <c r="AT214" i="5"/>
  <c r="AV214" i="5" s="1"/>
  <c r="AP199" i="5"/>
  <c r="AP172" i="5"/>
  <c r="AP162" i="5"/>
  <c r="AT141" i="5"/>
  <c r="AV141" i="5" s="1"/>
  <c r="K277" i="5"/>
  <c r="AP269" i="5"/>
  <c r="AT241" i="5"/>
  <c r="AV241" i="5" s="1"/>
  <c r="AT212" i="5"/>
  <c r="AV212" i="5" s="1"/>
  <c r="AT184" i="5"/>
  <c r="AV184" i="5" s="1"/>
  <c r="AT180" i="5"/>
  <c r="AV180" i="5" s="1"/>
  <c r="AT171" i="5"/>
  <c r="AV171" i="5" s="1"/>
  <c r="AT168" i="5"/>
  <c r="AV168" i="5" s="1"/>
  <c r="AF277" i="5"/>
  <c r="AT267" i="5"/>
  <c r="AV267" i="5" s="1"/>
  <c r="AP266" i="5"/>
  <c r="AT237" i="5"/>
  <c r="AV237" i="5" s="1"/>
  <c r="AP178" i="5"/>
  <c r="AP166" i="5"/>
  <c r="AT152" i="5"/>
  <c r="AV152" i="5" s="1"/>
  <c r="AN200" i="5"/>
  <c r="AT200" i="5" s="1"/>
  <c r="AV200" i="5" s="1"/>
  <c r="AP242" i="5"/>
  <c r="AP220" i="5"/>
  <c r="AT189" i="5"/>
  <c r="AV189" i="5" s="1"/>
  <c r="AP181" i="5"/>
  <c r="AP175" i="5"/>
  <c r="AP169" i="5"/>
  <c r="AT142" i="5"/>
  <c r="AV142" i="5" s="1"/>
  <c r="J5" i="4"/>
  <c r="AA8" i="4"/>
  <c r="AF8" i="4"/>
  <c r="AM8" i="4"/>
  <c r="AN8" i="4"/>
  <c r="AV8" i="4" s="1"/>
  <c r="AU8" i="4"/>
  <c r="AA9" i="4"/>
  <c r="AF9" i="4"/>
  <c r="AM9" i="4"/>
  <c r="AN9" i="4"/>
  <c r="AV9" i="4" s="1"/>
  <c r="AU9" i="4"/>
  <c r="AA10" i="4"/>
  <c r="AF10" i="4"/>
  <c r="AM10" i="4"/>
  <c r="AN10" i="4"/>
  <c r="AV10" i="4" s="1"/>
  <c r="AU10" i="4"/>
  <c r="AA11" i="4"/>
  <c r="AF11" i="4"/>
  <c r="AM11" i="4"/>
  <c r="AN11" i="4"/>
  <c r="AV11" i="4" s="1"/>
  <c r="AA12" i="4"/>
  <c r="AF12" i="4"/>
  <c r="AM12" i="4"/>
  <c r="AN12" i="4"/>
  <c r="AV12" i="4" s="1"/>
  <c r="AA13" i="4"/>
  <c r="AF13" i="4"/>
  <c r="AM13" i="4"/>
  <c r="AN13" i="4"/>
  <c r="AV13" i="4" s="1"/>
  <c r="AA14" i="4"/>
  <c r="AF14" i="4"/>
  <c r="AM14" i="4"/>
  <c r="AN14" i="4"/>
  <c r="AV14" i="4" s="1"/>
  <c r="AA15" i="4"/>
  <c r="AF15" i="4"/>
  <c r="AM15" i="4"/>
  <c r="AN15" i="4"/>
  <c r="AV15" i="4" s="1"/>
  <c r="AA16" i="4"/>
  <c r="AF16" i="4"/>
  <c r="AM16" i="4"/>
  <c r="AN16" i="4"/>
  <c r="AV16" i="4" s="1"/>
  <c r="AA17" i="4"/>
  <c r="AF17" i="4"/>
  <c r="AM17" i="4"/>
  <c r="AN17" i="4"/>
  <c r="AV17" i="4" s="1"/>
  <c r="AA18" i="4"/>
  <c r="AF18" i="4"/>
  <c r="AM18" i="4"/>
  <c r="AN18" i="4"/>
  <c r="AV18" i="4" s="1"/>
  <c r="AA19" i="4"/>
  <c r="AF19" i="4"/>
  <c r="AM19" i="4"/>
  <c r="AN19" i="4"/>
  <c r="AV19" i="4" s="1"/>
  <c r="AA20" i="4"/>
  <c r="AF20" i="4"/>
  <c r="AM20" i="4"/>
  <c r="AN20" i="4"/>
  <c r="AV20" i="4" s="1"/>
  <c r="AU20" i="4"/>
  <c r="AA21" i="4"/>
  <c r="AF21" i="4"/>
  <c r="AM21" i="4"/>
  <c r="AN21" i="4"/>
  <c r="AV21" i="4" s="1"/>
  <c r="AA22" i="4"/>
  <c r="AF22" i="4"/>
  <c r="AM22" i="4"/>
  <c r="AN22" i="4"/>
  <c r="AV22" i="4" s="1"/>
  <c r="AA23" i="4"/>
  <c r="AF23" i="4"/>
  <c r="AM23" i="4"/>
  <c r="AN23" i="4"/>
  <c r="AV23" i="4" s="1"/>
  <c r="AA24" i="4"/>
  <c r="AF24" i="4"/>
  <c r="AM24" i="4"/>
  <c r="AN24" i="4"/>
  <c r="AV24" i="4" s="1"/>
  <c r="AU24" i="4"/>
  <c r="AA25" i="4"/>
  <c r="AF25" i="4"/>
  <c r="AM25" i="4"/>
  <c r="AN25" i="4"/>
  <c r="AV25" i="4" s="1"/>
  <c r="AA26" i="4"/>
  <c r="AF26" i="4"/>
  <c r="AM26" i="4"/>
  <c r="AN26" i="4"/>
  <c r="AV26" i="4" s="1"/>
  <c r="AA27" i="4"/>
  <c r="AF27" i="4"/>
  <c r="AM27" i="4"/>
  <c r="AN27" i="4"/>
  <c r="AV27" i="4" s="1"/>
  <c r="AA28" i="4"/>
  <c r="AF28" i="4"/>
  <c r="AM28" i="4"/>
  <c r="AN28" i="4"/>
  <c r="AV28" i="4" s="1"/>
  <c r="AA29" i="4"/>
  <c r="AF29" i="4"/>
  <c r="AM29" i="4"/>
  <c r="AN29" i="4"/>
  <c r="AV29" i="4" s="1"/>
  <c r="AU29" i="4"/>
  <c r="AA30" i="4"/>
  <c r="AF30" i="4"/>
  <c r="AM30" i="4"/>
  <c r="AN30" i="4"/>
  <c r="AV30" i="4" s="1"/>
  <c r="AA31" i="4"/>
  <c r="AF31" i="4"/>
  <c r="AM31" i="4"/>
  <c r="AN31" i="4"/>
  <c r="AV31" i="4" s="1"/>
  <c r="AA32" i="4"/>
  <c r="AF32" i="4"/>
  <c r="AM32" i="4"/>
  <c r="AN32" i="4"/>
  <c r="AV32" i="4" s="1"/>
  <c r="E33" i="4"/>
  <c r="K33" i="4"/>
  <c r="AB33" i="4"/>
  <c r="AC33" i="4"/>
  <c r="AD33" i="4"/>
  <c r="AG33" i="4"/>
  <c r="AH33" i="4"/>
  <c r="AJ33" i="4"/>
  <c r="AR33" i="4"/>
  <c r="AT33" i="4"/>
  <c r="AT247" i="5" l="1"/>
  <c r="AV247" i="5" s="1"/>
  <c r="AP277" i="5"/>
  <c r="AU21" i="4"/>
  <c r="AU14" i="4"/>
  <c r="AU30" i="4"/>
  <c r="AU26" i="4"/>
  <c r="AU15" i="4"/>
  <c r="AU32" i="4"/>
  <c r="AU12" i="4"/>
  <c r="AU27" i="4"/>
  <c r="AT250" i="5"/>
  <c r="AV250" i="5" s="1"/>
  <c r="AN277" i="5"/>
  <c r="AF33" i="4"/>
  <c r="AU28" i="4"/>
  <c r="AU22" i="4"/>
  <c r="AU16" i="4"/>
  <c r="AN33" i="4"/>
  <c r="AU23" i="4"/>
  <c r="AU17" i="4"/>
  <c r="AU11" i="4"/>
  <c r="AU18" i="4"/>
  <c r="AU31" i="4"/>
  <c r="AU25" i="4"/>
  <c r="AU19" i="4"/>
  <c r="AU13" i="4"/>
  <c r="AT277" i="5" l="1"/>
  <c r="AU33" i="4"/>
  <c r="J5" i="2"/>
  <c r="AA8" i="2"/>
  <c r="AF8" i="2"/>
  <c r="AM8" i="2"/>
  <c r="AN8" i="2"/>
  <c r="AV8" i="2" s="1"/>
  <c r="AA9" i="2"/>
  <c r="AF9" i="2"/>
  <c r="AM9" i="2"/>
  <c r="AN9" i="2"/>
  <c r="AV9" i="2" s="1"/>
  <c r="AU9" i="2"/>
  <c r="AA10" i="2"/>
  <c r="AF10" i="2"/>
  <c r="AM10" i="2"/>
  <c r="AN10" i="2"/>
  <c r="AV10" i="2" s="1"/>
  <c r="AA11" i="2"/>
  <c r="AF11" i="2"/>
  <c r="AM11" i="2"/>
  <c r="AN11" i="2"/>
  <c r="AV11" i="2" s="1"/>
  <c r="AA12" i="2"/>
  <c r="AF12" i="2"/>
  <c r="AM12" i="2"/>
  <c r="AN12" i="2"/>
  <c r="AV12" i="2" s="1"/>
  <c r="AA13" i="2"/>
  <c r="AF13" i="2"/>
  <c r="AM13" i="2"/>
  <c r="AN13" i="2"/>
  <c r="AV13" i="2" s="1"/>
  <c r="AA14" i="2"/>
  <c r="AF14" i="2"/>
  <c r="AM14" i="2"/>
  <c r="AN14" i="2"/>
  <c r="AV14" i="2" s="1"/>
  <c r="AA15" i="2"/>
  <c r="AF15" i="2"/>
  <c r="AM15" i="2"/>
  <c r="AN15" i="2"/>
  <c r="AV15" i="2" s="1"/>
  <c r="AA16" i="2"/>
  <c r="AF16" i="2"/>
  <c r="AM16" i="2"/>
  <c r="AN16" i="2"/>
  <c r="AV16" i="2" s="1"/>
  <c r="AA17" i="2"/>
  <c r="AF17" i="2"/>
  <c r="AM17" i="2"/>
  <c r="AN17" i="2"/>
  <c r="AV17" i="2" s="1"/>
  <c r="AU17" i="2"/>
  <c r="AA18" i="2"/>
  <c r="AF18" i="2"/>
  <c r="AM18" i="2"/>
  <c r="AN18" i="2"/>
  <c r="AV18" i="2" s="1"/>
  <c r="AA19" i="2"/>
  <c r="AF19" i="2"/>
  <c r="AM19" i="2"/>
  <c r="AN19" i="2"/>
  <c r="AV19" i="2" s="1"/>
  <c r="AA20" i="2"/>
  <c r="AF20" i="2"/>
  <c r="AM20" i="2"/>
  <c r="AN20" i="2"/>
  <c r="AV20" i="2" s="1"/>
  <c r="AA21" i="2"/>
  <c r="AF21" i="2"/>
  <c r="AM21" i="2"/>
  <c r="AN21" i="2"/>
  <c r="AV21" i="2" s="1"/>
  <c r="AA22" i="2"/>
  <c r="AF22" i="2"/>
  <c r="AM22" i="2"/>
  <c r="AN22" i="2"/>
  <c r="AV22" i="2" s="1"/>
  <c r="AA23" i="2"/>
  <c r="AF23" i="2"/>
  <c r="AM23" i="2"/>
  <c r="AN23" i="2"/>
  <c r="AV23" i="2" s="1"/>
  <c r="AA24" i="2"/>
  <c r="AF24" i="2"/>
  <c r="AM24" i="2"/>
  <c r="AN24" i="2"/>
  <c r="AV24" i="2" s="1"/>
  <c r="AU24" i="2"/>
  <c r="AA25" i="2"/>
  <c r="AF25" i="2"/>
  <c r="AM25" i="2"/>
  <c r="AN25" i="2"/>
  <c r="AV25" i="2" s="1"/>
  <c r="AA26" i="2"/>
  <c r="AF26" i="2"/>
  <c r="AM26" i="2"/>
  <c r="AN26" i="2"/>
  <c r="AV26" i="2" s="1"/>
  <c r="AA27" i="2"/>
  <c r="AF27" i="2"/>
  <c r="AM27" i="2"/>
  <c r="AN27" i="2"/>
  <c r="AV27" i="2" s="1"/>
  <c r="AU27" i="2"/>
  <c r="AA28" i="2"/>
  <c r="AF28" i="2"/>
  <c r="AM28" i="2"/>
  <c r="AN28" i="2"/>
  <c r="AV28" i="2" s="1"/>
  <c r="E29" i="2"/>
  <c r="K29" i="2"/>
  <c r="AB29" i="2"/>
  <c r="AD29" i="2"/>
  <c r="AG29" i="2"/>
  <c r="AH29" i="2"/>
  <c r="AJ29" i="2"/>
  <c r="AR29" i="2"/>
  <c r="AT29" i="2"/>
  <c r="AU21" i="2" l="1"/>
  <c r="AU14" i="2"/>
  <c r="AU26" i="2"/>
  <c r="AU22" i="2"/>
  <c r="AU11" i="2"/>
  <c r="AU20" i="2"/>
  <c r="AU16" i="2"/>
  <c r="AU12" i="2"/>
  <c r="AU15" i="2"/>
  <c r="AU10" i="2"/>
  <c r="AU28" i="2"/>
  <c r="AU23" i="2"/>
  <c r="AU8" i="2"/>
  <c r="AU18" i="2"/>
  <c r="AF29" i="2"/>
  <c r="AN29" i="2"/>
  <c r="AU25" i="2"/>
  <c r="AU19" i="2"/>
  <c r="AU13" i="2"/>
  <c r="AU29" i="2" l="1"/>
  <c r="AA16" i="1"/>
  <c r="AN9" i="1" l="1"/>
  <c r="AU9" i="1" s="1"/>
  <c r="AN10" i="1"/>
  <c r="AN11" i="1"/>
  <c r="AN12" i="1"/>
  <c r="AN13" i="1"/>
  <c r="AN14" i="1"/>
  <c r="AU14" i="1" s="1"/>
  <c r="AN15" i="1"/>
  <c r="AV15" i="1" s="1"/>
  <c r="AV14" i="1" l="1"/>
  <c r="AV9" i="1" l="1"/>
  <c r="AM9" i="1"/>
  <c r="AF9" i="1"/>
  <c r="AA9" i="1"/>
  <c r="AR17" i="1" l="1"/>
  <c r="AT17" i="1"/>
  <c r="AA8" i="1"/>
  <c r="J5" i="1" l="1"/>
  <c r="AN8" i="1"/>
  <c r="AV8" i="1" l="1"/>
  <c r="AU8" i="1"/>
  <c r="AF8" i="1" l="1"/>
  <c r="AF10" i="1"/>
  <c r="AF11" i="1"/>
  <c r="AF12" i="1"/>
  <c r="AF13" i="1"/>
  <c r="AF14" i="1"/>
  <c r="AF15" i="1"/>
  <c r="AF16" i="1"/>
  <c r="AM8" i="1"/>
  <c r="AM10" i="1"/>
  <c r="AM11" i="1"/>
  <c r="AM12" i="1"/>
  <c r="AM13" i="1"/>
  <c r="AM14" i="1"/>
  <c r="AM15" i="1"/>
  <c r="AM16" i="1"/>
  <c r="AA10" i="1"/>
  <c r="AA11" i="1"/>
  <c r="AA12" i="1"/>
  <c r="AA13" i="1"/>
  <c r="AA14" i="1"/>
  <c r="AA15" i="1"/>
  <c r="AV10" i="1" l="1"/>
  <c r="AV11" i="1"/>
  <c r="AV12" i="1"/>
  <c r="AV13" i="1"/>
  <c r="AN16" i="1"/>
  <c r="AV16" i="1" s="1"/>
  <c r="AJ17" i="1"/>
  <c r="AG17" i="1"/>
  <c r="AH17" i="1"/>
  <c r="AB17" i="1"/>
  <c r="AC17" i="1"/>
  <c r="AD17" i="1"/>
  <c r="K17" i="1"/>
  <c r="E17" i="1"/>
  <c r="AN17" i="1" l="1"/>
  <c r="AU12" i="1"/>
  <c r="AU11" i="1"/>
  <c r="AU16" i="1"/>
  <c r="AU10" i="1"/>
  <c r="AU15" i="1"/>
  <c r="AU13" i="1"/>
  <c r="AF17" i="1"/>
  <c r="AU17" i="1" l="1"/>
</calcChain>
</file>

<file path=xl/sharedStrings.xml><?xml version="1.0" encoding="utf-8"?>
<sst xmlns="http://schemas.openxmlformats.org/spreadsheetml/2006/main" count="39691" uniqueCount="8636">
  <si>
    <t>MAXIMA Cuantia Delegada 
para Contratar:</t>
  </si>
  <si>
    <t>SMMLV</t>
  </si>
  <si>
    <t>PERIODO DEL REPORTE CONSOLIDADO (corte a):</t>
  </si>
  <si>
    <t>PESOS</t>
  </si>
  <si>
    <t>NOVEDADES</t>
  </si>
  <si>
    <t>DELEGATARIO DEL GASTO:</t>
  </si>
  <si>
    <t>INFORMACION DEL CONTRATISTA</t>
  </si>
  <si>
    <t>INFORMACION  CDP</t>
  </si>
  <si>
    <t>INFORMACION REGISTRO PRESUPUESTAL</t>
  </si>
  <si>
    <t>INFORMACION SUPERVISOR O INTERVENTOR</t>
  </si>
  <si>
    <t>INFORMACION FECHAS Y TIEMPOS</t>
  </si>
  <si>
    <t>ADICIONES</t>
  </si>
  <si>
    <t>TERMINACIONES/ DISMINUCIONES</t>
  </si>
  <si>
    <t>SUSPENSIONES</t>
  </si>
  <si>
    <t>PAGOS</t>
  </si>
  <si>
    <t>PUBLICACION EN PLATAFORMAS</t>
  </si>
  <si>
    <t>AÑO</t>
  </si>
  <si>
    <t>(N) NIT ENTIDAD REPORTANTE</t>
  </si>
  <si>
    <t>(C ) NOMBRE ENTIDAD REPORTANTE</t>
  </si>
  <si>
    <t>(N) NUMERO DEL CONTRATO</t>
  </si>
  <si>
    <t xml:space="preserve">ID PROCESO 
SECOP II </t>
  </si>
  <si>
    <t>(N) NUMERO BPIN</t>
  </si>
  <si>
    <t>(C)FUENTE DE RECURSO</t>
  </si>
  <si>
    <t>(C)OBJETO</t>
  </si>
  <si>
    <t>(N) VALOR INICIAL DEL CONTRATO</t>
  </si>
  <si>
    <t>(C)FORMA DE CONTRATACIÓN</t>
  </si>
  <si>
    <t>(C)NOMBRE CONTRATISTAS</t>
  </si>
  <si>
    <t>(N) NIT (-) O NUMERO DE CEDULA DEL CONTRATISTA</t>
  </si>
  <si>
    <t>(N) NUMERO CDP</t>
  </si>
  <si>
    <t>(F) FECHA CDP (YYYY-MM-DD)</t>
  </si>
  <si>
    <t>(N) VALOR CDP</t>
  </si>
  <si>
    <t>(F) FECHA REGISTRO PRESUPUESTAL (YYYY-MM-DD)</t>
  </si>
  <si>
    <t>(N) VALOR REGISTRO PRESUPUESTAL</t>
  </si>
  <si>
    <t>(C)ASIGNADO SUPERVISOR O INTERVENTOR</t>
  </si>
  <si>
    <t>(N) NIT (-) O NUMERO DE CEDULA DEL SUPERVISOR O INTERVENTOR</t>
  </si>
  <si>
    <t>(C)NOMBRE COMPLETO DEL SUPERVISOR O INTERVENTOR</t>
  </si>
  <si>
    <t>(F) FECHA DE INICIO 
(YYYY-MM-DD)</t>
  </si>
  <si>
    <t>(F) FECHA APROBACION GARANTÍA 
(YYYY-MM-DD)</t>
  </si>
  <si>
    <t>(F) FECHA FINAL PACTADA EN CONTRATO (YYYY-MM-DD)</t>
  </si>
  <si>
    <t>(N) DURACION DE CONTRATO EN DÍAS</t>
  </si>
  <si>
    <t>(N) NUMERO ADICIONES</t>
  </si>
  <si>
    <t>(N) VALOR TOTAL ADICIONES</t>
  </si>
  <si>
    <t>(N) NUMERO PRORROGAS</t>
  </si>
  <si>
    <t>(F) FECHA FINAL PACTADA EN LA PRORROGA  (YYYY/MM/DD)</t>
  </si>
  <si>
    <t>(N) TIEMPO PRORROGAS EN DÍAS</t>
  </si>
  <si>
    <t>(N) NUMERO DE TERMINACIONES ANTICIPADAS/ DISMINUCIONES</t>
  </si>
  <si>
    <t>(N) VALOR DISMINUCION</t>
  </si>
  <si>
    <t>(F) FECHA FINAL TERMINACIÓN ANTICIPADA  (YYYY-MM-DD)</t>
  </si>
  <si>
    <t>(N)NUMERO SUSPENSIONES</t>
  </si>
  <si>
    <t>(F) FECHA DE SUSPENSIÓN (SI APLICA) 
 (YYYY-MM-DD)</t>
  </si>
  <si>
    <t>(F) FECHA DE REINICIO (SI APLICA) 
 (YYYY-MM-DD)</t>
  </si>
  <si>
    <t>(N) TIEMPO SUSPENSIONES EN DÍAS</t>
  </si>
  <si>
    <t>(N) VALOR FINAL DEL CONTRATO INCLUYENDO NOVEDADES</t>
  </si>
  <si>
    <t>(C)ANTICIPO AL CONTRATO</t>
  </si>
  <si>
    <t>(N)VALOR PAGADO ANTICIPO</t>
  </si>
  <si>
    <t>(F) FECHA PAGO ANTICIPO
 (YYYY-MM-DD)</t>
  </si>
  <si>
    <t>(N) VALOR CANCELADO</t>
  </si>
  <si>
    <t>(N) VALOR ADEUDADO</t>
  </si>
  <si>
    <t>(N) PORCENTAJE DE EJECUCION (%)</t>
  </si>
  <si>
    <t>(F) FECHA ACTA LIQUIDACIÓN (YYYY-MM-DD)</t>
  </si>
  <si>
    <t>(C)ESTADO CONTRATO</t>
  </si>
  <si>
    <t>SECOP II(Link)</t>
  </si>
  <si>
    <t>SIA OBSERVA</t>
  </si>
  <si>
    <t>SIGEP II</t>
  </si>
  <si>
    <t>UNIVERSIDAD DEL MAGDALENA</t>
  </si>
  <si>
    <t>FUNCIONAMIENTO</t>
  </si>
  <si>
    <t>S</t>
  </si>
  <si>
    <t>SI</t>
  </si>
  <si>
    <t>DIRECTA</t>
  </si>
  <si>
    <t>TOTALES</t>
  </si>
  <si>
    <t>(F) FECHA FIRMA DEL CONTRATO (YYYY-MM-DD)</t>
  </si>
  <si>
    <t>PROCESOS  CONTRACTUALES</t>
  </si>
  <si>
    <t>(C)RUBRO PRESUPUESTAL DE GASTOS QUE SE AFECTA AL CELEBRAR EL CONTRATO</t>
  </si>
  <si>
    <t>OTRO SECTOR</t>
  </si>
  <si>
    <t>ESTADO DEL CONTRATO</t>
  </si>
  <si>
    <t>1800-01-01</t>
  </si>
  <si>
    <t>Escoja la Opción</t>
  </si>
  <si>
    <r>
      <t xml:space="preserve">Valor Salario Minimo en pesos </t>
    </r>
    <r>
      <rPr>
        <b/>
        <sz val="11"/>
        <color rgb="FFFF0000"/>
        <rFont val="Calibri"/>
        <family val="2"/>
        <scheme val="minor"/>
      </rPr>
      <t>(2024)</t>
    </r>
  </si>
  <si>
    <t>ORIGEN DE LOS RECURSOS</t>
  </si>
  <si>
    <t>(C) EL CONTRATO ES FINANCIADO CON RECURSOS PROPIOS</t>
  </si>
  <si>
    <t>(N) VALOR DE LOS RECURSOS PROPIOS ASIGNADOS AL CONTRATO</t>
  </si>
  <si>
    <t>FACULTAD DE CIENCIAS DE LA SALUD</t>
  </si>
  <si>
    <t>APOYAR AL DECANO CON EL CUMPLIMIENTO DE LOS PROCESOS ACADÉMICO ADMINISTRATIVOS Y OPERATIVOS DE LOS PROGRAMAS DE LA FACULTAD DE CIENCIAS DE LA SALUD APOYAR AL DECANO EN LA ELABORACIÓN DEL PRESUPUESTO DE LOS PROGRAMAS ESPECIALIZACIÓN EN SEGURIDAD Y SALUD EN EL TRABAJO MAESTRÍA EPIDEMIOLOGIA MAESTRÍA EN ENFERMERÍA MAESTRÍA EN SALUD MENTAL EN COMUNIDADES DIVERSAS DE LA FACULTAD DE CIENCIAS DE LA SALUD</t>
  </si>
  <si>
    <t>GLORIA PEÑA SALAZAR</t>
  </si>
  <si>
    <t>ANGELA VERONICA ROMERO CARDENAS</t>
  </si>
  <si>
    <t>NO</t>
  </si>
  <si>
    <t>En ejecucion</t>
  </si>
  <si>
    <t>APOYAR AL DECANO CON EL CUMPLIMIENTO DE LOS PROCESOS ACADÉMICO ADMINISTRATIVOS Y OPERATIVOS DE LOS PROGRAMAS MAESTRÍA EN PSICOLOGÍA CLÍNICA JURÍDICA Y FORENSE MAESTRÍA EN PSICOLOGÍA DE LAS ORGANIZACIONES Y DEL TRABAJO MAESTRÍA SALUD FAMILIAR Y COMUNITARIA DE LA FACULTAD DE CIENCIAS DE LA SALUD APOYAR AL DECANO EN LA ELABORACIÓN DEL PRESUPUESTO DE LOS PROGRAMAS DE POSGRADOS DE LA FACULTAD DE CIENCIAS DE LA SALUD APOYAR AL DECANO EN LA GESTIÓN DE TODO EL PROCESO DE INSCRIPCIÓN MATRÍCULA Y GRADO DE LOS ESTUDIANTES DE POSGRADO DE LA FACULTAD.</t>
  </si>
  <si>
    <t>SIBEL ALEXANDER CASTAÑEDA HENRIQUEZ</t>
  </si>
  <si>
    <t>OPSP-FCS-0003-2024</t>
  </si>
  <si>
    <t>APOYAR LAS ACTIVIDADES ADMINISTRATIVAS DE LOS PROGRAMAS DE EDUCACIÓN CONTINUA DE LA FACULTAD DE CIENCIAS DE LA SALUD APOYAR EL DISEÑO Y CREACIÓN DE LOS NUEVOS PROGRAMAS Y CURSOS PROPUESTOS ELABORAR EL PRESUPUESTO DE LOS PROGRAMAS DE EDUCACIÓN CONTINUA APOYARLA REALIZACIÓN DE LA PROGRAMACIÓN DE LAS ACTIVIDADES ACADÉMICAS PRESENTAR LA DOCUMENTACIÓN REQUERIDA PARA EL PROCESO DE CONTRATACIÓN Y PAGOS DE LOS DOCENTES Y PROVEEDORES REALIZAR SEGUIMIENTO CONTROL Y EVALUACIÓN DE LAS ACTIVIDADES ACADÉMICAS</t>
  </si>
  <si>
    <t>ALYDAYANA GARCERANT VILLEGAS</t>
  </si>
  <si>
    <t>OPSP-FCS-0004-2024</t>
  </si>
  <si>
    <t>MAYA ALEJANDRA CADENA TEJEDA</t>
  </si>
  <si>
    <t>LA PRESENTE ORDEN TIENE POR OBJETO APOYAR AL DECANO EN LA COORDINACIÓN ACADÉMICA DE LOS PROGRAMAS DE POSTGRADOS MAESTRÍA EN PSICOLOGÍA CLÍNICA JURÍDICA Y FORENSE APOYAR AL DECANO EN LOS PROCESOS DE ACOMPAÑAMIENTO INTEGRAL DE LOS ESTUDIANTES APOYAR AL DECANO EN LA FORMULACIÓN DEL PRESUPUESTO QUE CORRESPONDE A CADA PROGRAMA ACADÉMICO APOYAR AL DECANO EN LOS COMPONENTES ACADÉMICOS DE LOS PROCESOS DE AUTOEVALUACIÓN PARA RENOVACIÓN DE REGISTRO CALIFICADO Y ACREDITACIÓN DE LOS PROGRAMAS DE POSGRADO ASIGNADOS</t>
  </si>
  <si>
    <t>OPSP-FCS-0005-2024</t>
  </si>
  <si>
    <t>NOHORA BENISSA MEZA CAMPO</t>
  </si>
  <si>
    <t>LA PRESENTE ORDEN TIENE POR OBJETO ELABORAR ORDENES DE PRESTACIÓN DE SERVICIOS PROFESIONALES APOYO A LA GESTIÓN SUMINISTRO Y COMPRA QUE SE REQUIERAN PARA EL DESARROLLO DE LAS ACTIVIDADES MISIONALES Y DE APOYO DE LA FACULTAD CIENCIAS DE LA SALUD DILIGENCIAR LOS FORMATOS REQUERIDOS PARA EL PROCESO DE CONTRATACIÓN DONDE LA FACULTAD CIENCIAS DE LA SALUD ACTÚA EN CALIDAD DE SUPERVISOR Y/O ORDENADOR DEL GASTO CARGAR EN LA PLATAFORMA SECOP II LA CONTRATACIÓN Y NOVEDADES DE CONTRATACIÓN REALIZADAS PARA LOS PROGRAMAS POSTGRADOS DE LA FACULTAD CIENCIAS DE LA SALUD Y DEMÁS QUE SE REQUIERAN</t>
  </si>
  <si>
    <t>DIANA ROSA PICON PAHUANA</t>
  </si>
  <si>
    <t>ODC-FCS-0001-2024</t>
  </si>
  <si>
    <t xml:space="preserve">LA PRESENTE ORDEN TIENE POR OBJETO LA COMPRA DE CIENTO CUARENTA Y TRES BATAS EN TELA ANTIFLUIDO DE LAFAYETTE CON BORDADO INSTITUCIONAL Y PUÑO DE RESORTE PARA QUE SEAN ENTREGADAS A LOS ESTUDIANTES DE LOS PROGRAMAS DE MEDICINA ODONTOLOGÍA Y ENFERMERÍA QUE REALIZARÁN SUS PRÁCTICAS PROFESIONALES EN EL PERIODO DOS MIL VEINTI CUATRO DEL PRIMER PERIODO </t>
  </si>
  <si>
    <t>https://community.secop.gov.co/Public/Tendering/OpportunityDetail/Index?noticeUID=CO1.NTC.5504764&amp;isFromPublicArea=True&amp;isModal=False</t>
  </si>
  <si>
    <t>https://community.secop.gov.co/Public/Tendering/OpportunityDetail/Index?noticeUID=CO1.NTC.5504771&amp;isFromPublicArea=True&amp;isModal=False</t>
  </si>
  <si>
    <t>https://community.secop.gov.co/Public/Tendering/OpportunityDetail/Index?noticeUID=CO1.NTC.5504773&amp;isFromPublicArea=True&amp;isModal=False</t>
  </si>
  <si>
    <t>https://community.secop.gov.co/Public/Tendering/OpportunityDetail/Index?noticeUID=CO1.NTC.5510231&amp;isFromPublicArea=True&amp;isModal=False</t>
  </si>
  <si>
    <t>https://community.secop.gov.co/Public/Tendering/OpportunityDetail/Index?noticeUID=CO1.NTC.5565976&amp;isFromPublicArea=True&amp;isModal=False</t>
  </si>
  <si>
    <t>https://community.secop.gov.co/Public/Tendering/OpportunityDetail/Index?noticeUID=CO1.NTC.5575630&amp;isFromPublicArea=True&amp;isModal=False</t>
  </si>
  <si>
    <t>CO1.REQ.5612159</t>
  </si>
  <si>
    <t>CO1.REQ.5612612</t>
  </si>
  <si>
    <t>CO1.REQ.5612936</t>
  </si>
  <si>
    <t>CO1.REQ.5618709</t>
  </si>
  <si>
    <t>CO1.REQ.5673680</t>
  </si>
  <si>
    <t>CO1.REQ.5685032</t>
  </si>
  <si>
    <t>OPSP-FCS-0001-2024</t>
  </si>
  <si>
    <t>OPSP-FCS-0002-2024</t>
  </si>
  <si>
    <t>MARION JULIANIF MEJIA FLORIAN</t>
  </si>
  <si>
    <t>LA PRESENTE ORDEN TIENE POR OBJETO LA COMPRA DE TREINTA Y CINCO GAFETES RESINADOS CON SUJETADOR DE IMÁN DE ALTA PRESIÓN PARA SER ENTREGADOS A LOS ESTUDIANTES DE PSICOLOGÍA EN EL PRIMER PERIODO DOS MIL VEINTE Y CUATRO</t>
  </si>
  <si>
    <t>ODC-FCS-0002-2024</t>
  </si>
  <si>
    <t>ODC-FCS-0003-2024</t>
  </si>
  <si>
    <t>LA PREVISORA S.A COMPAÑÍA DE SEGUROS</t>
  </si>
  <si>
    <t>LA PRESENTE ORDEN TIENE POR OBJETO LA COMPRA LA COMPRA DE UNA POLIZA DE RESPONSABILIDAD CIVIL PROFESIONAL MEDICA PARA LOS DOCENTES ESTUDIANTES DE POSGRADOS LOS ESTUDIANTES DE LOS PROGRAMAS ACADEMICOS DE LA FACULTAD DE CIENCIAS DE LA SALUD Y LOS ESTUDIANTES DEL CENTRO PARA LA REGIONALIZACIÓN DE LA EDUCACION Y LAS OPORTUNIDADES CREO AUXILIAR EN SALUD ORAL</t>
  </si>
  <si>
    <t>https://community.secop.gov.co/Public/Tendering/OpportunityDetail/Index?noticeUID=CO1.NTC.5618839</t>
  </si>
  <si>
    <t>https://community.secop.gov.co/Public/Tendering/OpportunityDetail/Index?noticeUID=CO1.NTC.5696639</t>
  </si>
  <si>
    <t>CO1.REQ.5805733</t>
  </si>
  <si>
    <t>CO1.REQ.5728385</t>
  </si>
  <si>
    <t>OPSP-FCS-0006-2024</t>
  </si>
  <si>
    <t>APOYAR LA ELABORACION DE ORDENES DE PRESTACION DE SERVICIOS PROFESIONALES APOYO A LA GESTION SUMINISTRO Y COMPRA QUE SE REQUIERAN PARA EL DESARROLLO DE LAS ACTIVIDADES MISIONALES Y DE APOYO DE LA FACULTAD CIENCIAS DE LA SALUD CARGAR EN LA PLATAFORMA SECOP II LA CONTRATACION Y NOVEDADES DE CONTRATACIÓN REALIZADAS EN LA FACULTAD CIENCIAS DE LA SALUD Y DEMÁS QUE SE REQUIERAN VERIFICAR Y APROBAR LAS HOJAS DE VIDA EN LA PLATAFORMA SIGEP II DE LOS CONTRATISTAS Y DOCENTES DE LA FACULTAD CIENCIAS DE LA SALUD</t>
  </si>
  <si>
    <t>CO1.REQ.5992613</t>
  </si>
  <si>
    <t>https://community.secop.gov.co/Public/Tendering/OpportunityDetail/Index?noticeUID=CO1.NTC.5880850</t>
  </si>
  <si>
    <t>MARIA CRISTINA TORRES GOMEZ</t>
  </si>
  <si>
    <t>Suspendido</t>
  </si>
  <si>
    <t>Terminado</t>
  </si>
  <si>
    <t>JUNIO</t>
  </si>
  <si>
    <t>NA por TIPO Contrato</t>
  </si>
  <si>
    <t>https://community.secop.gov.co/Public/Tendering/OpportunityDetail/Index?noticeUID=CO1.NTC.6326202&amp;isFromPublicArea=True&amp;isModal=False</t>
  </si>
  <si>
    <t>PATRICIA OSUNA PAZ</t>
  </si>
  <si>
    <t>LAHERAL S.A.S. BIC</t>
  </si>
  <si>
    <t>COMPRA DE TRES (3) HP COMPUTADORA DE ESCRITORIO HP PRO SFF 400 G9 - INTEL CORE I5 12A GEN I5-12500 HEXA-CORE (6 CORE) 3GHZ -16GB RAM DDR4 SDRAM - 512GB M.2 PCI EXPRESS NVME SSD - FORMATO PEQUEDO - INTEL Q670 CHIP - WINDOWS 11 PRO - INTEL DDR4 SDRAM - IEEE 802.11AX - 180W, MONITOR SAMSUNG 22" FHD, UN (1) MIXER BEHRINGER DE 12 CANALES Y UN (1) MICRÓFONO CON BASE PARA LA FACULTAD DE CIENCIAS DE LA EDUCACIÓN</t>
  </si>
  <si>
    <t>INVERSION</t>
  </si>
  <si>
    <t>ODC-FCE-0002-2024</t>
  </si>
  <si>
    <t>https://community.secop.gov.co/Public/Tendering/OpportunityDetail/Index?noticeUID=CO1.NTC.5911309&amp;isFromPublicArea=True&amp;isModal=False</t>
  </si>
  <si>
    <t xml:space="preserve">COMPRA DE POLY ESTUDIO - SISTEMA DE VIDEOCONFERENCIA USB 4K (POLYCOM), TELEVISOR SAMSUNG TELEVISOR SAMSUNG LED 55", SOPORTE TV MOVIL PREMIUN NB 32A65", COMPUTADOR DELL PORTÁTIL - (15.6") - FULL HD - 1920 X 1080 - AMD RYZEN 5 5500U HEXA-CORE (6 CORE) 2.10GHZ - 16GB TOTAL RAM - 512GB SSD - PLATA - AMD CHIP - - AMD RADEON GRAPHICS, MICRÓFONO DE SOLAPA, MICRÓFONOS CON BASE, CONTROLADOR DE LUCES PRO DJ PC192DMX CONTROLADOR DMX PC192, TRIPODE LIGHT STAND MTETRÍPODE PARA LUCES DJ PROFESIONAL O FIESTAS, LUZ PARA BAR O DISCOTECA DMX 36 LED ACTIVADA POR SONIDO DJ Y CAMARA LOGITECH C920S PRO, WEBCAM HD / VIDEOCHATS EN FULL HD 1080P, PARA LA FACULTAD DE CIENCIAS DE LA EDUCACIÓN. </t>
  </si>
  <si>
    <t>CO1.REQ.6022108</t>
  </si>
  <si>
    <t>ODC-FCE-0001-2024</t>
  </si>
  <si>
    <t>https://community.secop.gov.co/Public/Tendering/OpportunityDetail/Index?noticeUID=CO1.NTC.5876440&amp;isFromPublicArea=True&amp;isModal=False</t>
  </si>
  <si>
    <t>ELIZABETH CORDOBA</t>
  </si>
  <si>
    <t>JAIME ALFONSO LARGE MACHI</t>
  </si>
  <si>
    <t xml:space="preserve">SERVICIO DE LITOGRÁFICO DE 200 INSIGNIAS PARA ESTUDIANTES DE PRÁCTICA PROFESIONAL DE LOS DIFERENTES PROGRAMAS DE PREGRADO DE LA FACULTAD DE CIENCIAS DE LA EDUCACIÓN, 10 TROFEOS DE PREMIACIÓN MARCADOS EN SUBLIMACIÓN, 250 CARPETAS PLASTIFICADAS CON LOGOS INSTITUCIONALES, 250 ESCARAPELAS ESTILO CONGRESO CON IMPRESIÓN Y CORDÓN, 30 MUG CON LOGOS INSTITUCIONALES, 29 TERMOS CON LOGOS INSTITUCIONALES, 450 CERTIFICADOS IMPRESOS EN LÁSER COLOR EN PAPEL OPALINA DE 220 GRAMOS A FULL COLOR EN PAPEL DE SEGURIDAD Y 50 MEDALLAS CON IMPRESIÓN RESINADA PARA LA FACULTAD DE CIENCIAS DE LA EDUCACIÓN. </t>
  </si>
  <si>
    <t>CO1.REQ.5987532</t>
  </si>
  <si>
    <t>OPS-FCE-0019-2024</t>
  </si>
  <si>
    <t>https://community.secop.gov.co/Public/Tendering/OpportunityDetail/Index?noticeUID=CO1.NTC.5832332&amp;isFromPublicArea=True&amp;isModal=False</t>
  </si>
  <si>
    <t>HOTEL GRAM MARINA S.A.S.</t>
  </si>
  <si>
    <t xml:space="preserve">SERVICIO DE ALOJAMIENTO Y ALIMENTACIÓN PARA DOCENTE VISITANTES, CONFERENCISTAS E INVITADOS INTERNACIONALES DE LOS PROGRAMAS DE POSTGRADOS ADSCRITOS A LA FACULTAD DE CIENCIAS DE LA EDUCACIÓN DURANTE LA VIGENCIA DEL AÑO 2024. </t>
  </si>
  <si>
    <t>CO1.REQ.5942602</t>
  </si>
  <si>
    <t>OPS-FCE-0018-2024</t>
  </si>
  <si>
    <t>https://community.secop.gov.co/Public/Tendering/OpportunityDetail/Index?noticeUID=CO1.NTC.5718067&amp;isFromPublicArea=True&amp;isModal=False</t>
  </si>
  <si>
    <t>INVESIONES FERNATH S.A.S</t>
  </si>
  <si>
    <t>SERVICIO DE ALOJAMIENTO Y ALIMENTACIÓN PARA DOCENTE VISITANTES, CONFERENCISTAS E INVITADOS NACIONALES DE FACULTAD DE CIENCIAS DE LA EDUCACIÓN DURANTE LA VIGENCIA DEL AÑO 2024</t>
  </si>
  <si>
    <t>CO1.REQ.5827066</t>
  </si>
  <si>
    <t>OPS-FCE-0017-2024</t>
  </si>
  <si>
    <t>https://community.secop.gov.co/Public/Tendering/OpportunityDetail/Index?noticeUID=CO1.NTC.5647179&amp;isFromPublicArea=True&amp;isModal=False</t>
  </si>
  <si>
    <t>IVAN SANCHEZ</t>
  </si>
  <si>
    <t>KANDY JOHANNA GUTIERREZ ARAUJO</t>
  </si>
  <si>
    <t xml:space="preserve">EN EL MARCO DEL DOCTORADO EN EDUCACIÓN, INTERCULTURALIDAD Y TERRITORIO EL CONTRATISTA DESARROLLARÁ LAS SIGUIENTES ACTIVIDADES: 1) APOYAR EN LA DIGITACIÓN Y ELABORACIÓN DE LOS DOCUMENTOS EN Y PARA LA ORGANIZACIÓN DEL EVENTO. 2) APOYAR EN LA GESTIÓN DOCUMENTAL A LOS PROCESOS Y TRÁMITES ADMINISTRATIVOS, ASÍ COMO ENVÍO Y RECIBO DE CORRESPONDENCIA PERTINENTE AL EVENTO. 3) APOYAR EN LOS TRÁMITES FINANCIEROS REFERENTE A LA REALIZACIÓN DEL EVENTO, EL CONTROL Y SEGUIMIENTO AL PRESUPUESTO, ASÍ COMO LOS RECURSOS INGRESADOS Y LA EJECUCIÓN DE ESTOS. 4) APOYAR EN EL SEGUIMIENTO DE LAS SOLICITUDES DE APOYO ENVIADAS REFERENTES AL APOYO AL EVENTO. 5) INFORMAR CONSTANTEMENTE A LOS PARTICIPANTES DE CAMBIOS EN EL CRONOGRAMA, PLAZOS, PRESENTACIÓN DE PONENCIAS Y LAS NOVEDADES. 6) DIFUNDIR Y DAR A CONOCER A LA COMUNIDAD ACADÉMICA EN GENERAL LA INFORMACIÓN REFERENTE AL CALENDARIO DEL EVENTO, REQUISITOS Y MEDIOS DE PAGO PARA PARTICIPAR EN EL MISMO. 7) APOYAR EN LA ELABORACIÓN DE ACTAS E INFORMES DE LAS ACTIVIDADES DESARROLLADAS PARA SU EJECUCIÓN. 8) APOYAR EL PROCESO DE ELABORACIÓN Y PUBLICACIÓN DE CERTIFICADOS Y CONSTANCIAS. 9) APOYAR EL PROCESO DE ELABORACIÓN Y PUBLICACIÓN DE LAS MEMORIAS DEL EVENTO CON ISSN. 10) APOYAR LAS ACTIVIDADES, PROCESOS Y REUNIONES REFERENTES AL FUNCIONAMIENTO DE LA SOCIEDAD LATINOAMERICANA DE ESTUDIOS INTERCULTURALES SOLEI. 11) ASISTIR A LAS REUNIONES CONVOCADAS POR LA FACULTAD DE CIENCIAS DE LA EDUCACIÓN, EL DOCTORADO EN EDUCACIÓN, INTERCULTURALIDAD Y TERRITORIO Y CON LAS DEPENDENCIAS QUE LO REQUIERAN. </t>
  </si>
  <si>
    <t>CO1.REQ.5756617</t>
  </si>
  <si>
    <t>OPSP-FCE-0016-2024</t>
  </si>
  <si>
    <t>https://community.secop.gov.co/Public/Tendering/ContractNoticePhases/View?PPI=CO1.PPI.29568238&amp;isFromPublicArea=True&amp;isModal=False</t>
  </si>
  <si>
    <t xml:space="preserve">LORENA PATRICIA BERMUDEZ CASTAÑEDA </t>
  </si>
  <si>
    <t>APOYAR AL DECANO EN LA COORDINACIÓN ACADÉMICA DEL PROGRAMA ESPECIALIZACIÓN EN DOCENCIA UNIVERSITARIA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</si>
  <si>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CO1.REQ.5660741</t>
  </si>
  <si>
    <t>OPSP-FCE-0015-2024</t>
  </si>
  <si>
    <t>https://community.secop.gov.co/Public/Tendering/OpportunityDetail/Index?noticeUID=CO1.NTC.5548073&amp;isFromPublicArea=True&amp;isModal=False</t>
  </si>
  <si>
    <t>HENRY SANCHEZ</t>
  </si>
  <si>
    <t>YESSICA PATRICIA PALLARE MARTINEZ</t>
  </si>
  <si>
    <t xml:space="preserve">QUE LA CONTRATISTA REALICE LAS SIGUIENTES ACTIVIDADES EN EL PROGRAMA DE LICENCIATURA EN ARTES: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</si>
  <si>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CO1.REQ.5656878</t>
  </si>
  <si>
    <t>OPSP-FCE-0014-2024</t>
  </si>
  <si>
    <t>https://community.secop.gov.co/Public/Tendering/OpportunityDetail/Index?noticeUID=CO1.NTC.5542229&amp;isFromPublicArea=True&amp;isModal=False</t>
  </si>
  <si>
    <t>NATALY COHEN MALDONADO</t>
  </si>
  <si>
    <t xml:space="preserve">QUE LA CONTRATISTA REALICE LAS SIGUIENTES ACTIVIDADES EN EL PROGRAMA DE LICENCIATURA EN CEDUCACIÓN CAMPESIONA Y RURAL: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</si>
  <si>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CO1.REQ.5650489</t>
  </si>
  <si>
    <t>OPSP-FCE-0013-2024</t>
  </si>
  <si>
    <t>https://community.secop.gov.co/Public/Tendering/OpportunityDetail/Index?noticeUID=CO1.NTC.5541220&amp;isFromPublicArea=True&amp;isModal=False</t>
  </si>
  <si>
    <t>ANDREINA FIDELINA VILLA AREVALO</t>
  </si>
  <si>
    <t>CO1.REQ.5649818</t>
  </si>
  <si>
    <t>OPSP-FCE-0012-2024</t>
  </si>
  <si>
    <t>https://community.secop.gov.co/Public/Tendering/OpportunityDetail/Index?noticeUID=CO1.NTC.5541216&amp;isFromPublicArea=True&amp;isModal=False</t>
  </si>
  <si>
    <t>MARGARITA ROSA BARRAZA HERAS</t>
  </si>
  <si>
    <t>QUE LA CONTRATISTA REALICE LAS SIGUIENTES ACTIVIDADES EN EL PROGRAMA DE LICENCIATURA EN LENGUAS EXTRANJERAS CON ÉNFASIS EN INGLÉS Y EN LOS PROCESOS DE AUTOEVALUACIÓN DE LOS PROGRAMAS DE PREGRADO DE LA FACULTAD DE CIENCIAS DE LA EDUCACIÓN: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20. ASISTIR A LAS ACTIVIDADES GENERALES PROGRAMADAS POR LA FACULTAD DE CIENCIAS DE LA EDUCACIÓN RELACIONADA CON LOS PROCESOS DE AUTOEVALUACIÓN.</t>
  </si>
  <si>
    <t>CO1.REQ.5649649</t>
  </si>
  <si>
    <t>OPSP-FCE-0011-2024</t>
  </si>
  <si>
    <t>https://community.secop.gov.co/Public/Tendering/OpportunityDetail/Index?noticeUID=CO1.NTC.5541075&amp;isFromPublicArea=True&amp;isModal=False</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</si>
  <si>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</si>
  <si>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</si>
  <si>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CO1.REQ.5647409</t>
  </si>
  <si>
    <t>OPSP-FCE-0010-2024</t>
  </si>
  <si>
    <t>https://community.secop.gov.co/Public/Tendering/OpportunityDetail/Index?noticeUID=CO1.NTC.5537589&amp;isFromPublicArea=True&amp;isModal=False</t>
  </si>
  <si>
    <t>LUISA LAVALLE PERILLA</t>
  </si>
  <si>
    <t>APOYAR AL DECANO EN LA COORDINACIÓN ACADÉMICA DEL PROGRAMA MAESTRÍA EN ENSEÑANZA DE LAS MATEMÁTICAS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</si>
  <si>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CO1.REQ.5646867</t>
  </si>
  <si>
    <t>OPSP-FCE-0009-2024</t>
  </si>
  <si>
    <t>https://community.secop.gov.co/Public/Tendering/OpportunityDetail/Index?noticeUID=CO1.NTC.5537897&amp;isFromPublicArea=True&amp;isModal=False</t>
  </si>
  <si>
    <t>DANIELA MARIA FERNANDEZ NORIEGA</t>
  </si>
  <si>
    <t xml:space="preserve">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</si>
  <si>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CO1.REQ.5646143</t>
  </si>
  <si>
    <t>OPSP-FCE-0008-2024</t>
  </si>
  <si>
    <t>https://community.secop.gov.co/Public/Tendering/OpportunityDetail/Index?noticeUID=CO1.NTC.5532755&amp;isFromPublicArea=True&amp;isModal=False</t>
  </si>
  <si>
    <t>NATALIA VASQUEZ VILORIA</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</si>
  <si>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</si>
  <si>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CO1.REQ.5641204</t>
  </si>
  <si>
    <t>OPSP-FCE-0007-2024</t>
  </si>
  <si>
    <t>https://community.secop.gov.co/Public/Tendering/OpportunityDetail/Index?noticeUID=CO1.NTC.5532434&amp;isFromPublicArea=True&amp;isModal=False</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</si>
  <si>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</si>
  <si>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</si>
  <si>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CO1.REQ.5640628</t>
  </si>
  <si>
    <t>OPSP-FCE-0006-2024</t>
  </si>
  <si>
    <t>https://community.secop.gov.co/Public/Tendering/OpportunityDetail/Index?noticeUID=CO1.NTC.5532419&amp;isFromPublicArea=True&amp;isModal=False</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</si>
  <si>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</si>
  <si>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</si>
  <si>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CO1.REQ.5640614</t>
  </si>
  <si>
    <t>OPSP-FCE-0005-2024</t>
  </si>
  <si>
    <t>https://community.secop.gov.co/Public/Tendering/ContractNoticePhases/View?PPI=CO1.PPI.29439153&amp;isFromPublicArea=True&amp;isModal=False</t>
  </si>
  <si>
    <t>ANA KAROLINA MELENDEZ VARELA</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</si>
  <si>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</si>
  <si>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CO1.REQ.5622287</t>
  </si>
  <si>
    <t>OPSP-FCE-0004-2024</t>
  </si>
  <si>
    <t>https://community.secop.gov.co/Public/Tendering/OpportunityDetail/Index?noticeUID=CO1.NTC.5512389&amp;isFromPublicArea=True&amp;isModal=False</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</si>
  <si>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</si>
  <si>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CO1.REQ.5620573</t>
  </si>
  <si>
    <t>OPSP-FCE-0003-2024</t>
  </si>
  <si>
    <t>https://community.secop.gov.co/Public/Tendering/OpportunityDetail/Index?noticeUID=CO1.NTC.5512181&amp;isFromPublicArea=True&amp;isModal=False</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</si>
  <si>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</si>
  <si>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</si>
  <si>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CO1.REQ.5620064</t>
  </si>
  <si>
    <t>OPSP-FCE-0002-2024</t>
  </si>
  <si>
    <t>https://community.secop.gov.co/Public/Tendering/OpportunityDetail/Index?noticeUID=CO1.NTC.5508608&amp;isFromPublicArea=True&amp;isModal=False</t>
  </si>
  <si>
    <t>QUE LA CONTRATISTA DESARROLLE LAS SIGUIENTES ACTIVIDADES: 1) PROMOVER Y REALIZAR LA DIVULGACIÓN Y PUBLICIDAD DE LOS DIFERENTES PROGRAMAS O DIPLOMADOS DE FORMACIÓN CONTINUA. 2) ASESORAR Y HACER SEGUIMIENTO DURANTE EL PROCESO DE MATRÍCULA DE LOS ESTUDIANTES DE LOS PROGRAMAS O DIPLOMADOS. 3) HACER MENSUALMENTE SEGUIMIENTO E INFORMES REQUERIDOS ACERCA DE LA SITUACIÓN ACADÉMICA Y FINANCIERA DE LOS ESTUDIANTES DE LOS PROGRAMAS O DIPLOMADOS DE FORMACIÓN CONTINUA. 4) MANTENER ACTUALIZADA UNA BASE DE DATOS HISTÓRICA CON INFORMACIÓN ACADÉMICA Y FINANCIERA DE LOS PROGRAMAS O DIPLOMADOS. 5) DAR A CONOCER A LOS ESTUDIANTES MEDIANTE UNA INDUCCIÓN AL PROGRAMA: PROGRAMACIONES, MICRODISEÑO Y MATERIAL PEDAGÓGICO DE LAS ASIGNATURAS O MÓDULOS QUE VAN A CURSAR Y EL SOBRE EL MANEJO DE LAS PLATAFORMAS VIRTUALES. 6) APOYAR Y HACER SEGUIMIENTO A LAS PETICIONES, QUEJAS, RECLAMOS Y TRÁMITES PRESENTADOS. 7) RENDIR INFORME DE LAS ACTIVIDADES DESARROLLADAS DURANTE EL MES</t>
  </si>
  <si>
    <t>CO1.REQ.5610831</t>
  </si>
  <si>
    <t>OPSP-FCE-0001-2024</t>
  </si>
  <si>
    <t>FACULTAD DE C IENCIAS DE LA EDUCACIÓN</t>
  </si>
  <si>
    <t>JULIO</t>
  </si>
  <si>
    <t>https://community.secop.gov.co/Public/Tendering/ContractNoticePhases/View?PPI=CO1.PPI.32772470&amp;isFromPublicArea=True&amp;isModal=False</t>
  </si>
  <si>
    <t xml:space="preserve">FABIO ANDRES FERNANDEZ PINTO </t>
  </si>
  <si>
    <t>GENESIS DILENA ROBLES VARGAS</t>
  </si>
  <si>
    <t>La presente orden tiene por objeto la PRESTACION DE SERVICIO DE IMPRESIONES, ESTAMPADOS Y ARTICULOS DE PUBLICIDAD QUE SE REQUIERAN EN EL MARCO DE LA PLANEACION Y SEGUIMIENTO DE LOS CONVENIOS SUSCRITOS POR LA VICERRECTORIA DE EXTENSION Y PROYECCION SOCIAL.</t>
  </si>
  <si>
    <t>CO1.REQ.6458152</t>
  </si>
  <si>
    <t>OPS-VEX-0211-2024</t>
  </si>
  <si>
    <t>https://community.secop.gov.co/Public/Tendering/ContractNoticePhases/View?PPI=CO1.PPI.32772426&amp;isFromPublicArea=True&amp;isModal=False</t>
  </si>
  <si>
    <t xml:space="preserve">BETSY LAUDIT MANJARRES FERNANDEZ </t>
  </si>
  <si>
    <t xml:space="preserve">ISADORA ELJADUE PEREZ </t>
  </si>
  <si>
    <t>La presente orden tiene por objeto: Prestar los servicios profesionales en la Dirección de Prácticas Profesionales, como monitor de practica en el Programa Académico de ADMINISTRACION DE EMPRESAS,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prácticas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acceso a la Nube ONE DRIVE otorgado por la Dirección de Prácticas Profesionales los formatos de seguimiento de la práctica de forma bimestral de los estudiantes asignados, para el cumplimiento de la labor como Monitor de Práctica. 6. Brindar atención oportuna por las diferentes vias de comunicación y plataformas virtuales y tecnológicas a los estudiantes en práctica asignados y a la Dirección de Prácticas Profesionales. 7 Realizar una visita mensual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área en la que el estudiante desarrolla sus prácticas. B) El horario establecido para el desarrollo de las prácticas no sea igual o superior a la jornada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anomalía o irregularidad relacionada con el desarrollo de las prácticas. 8 Comunicar con anticipación alguna situación excepcional en la no entrega de los informes de prácticas en los tiempos establecidos, para ser autonzada por la directora (a) de prácticas profesionales. 9. Hacer contacto con el estudiante y con el tutor empresarial a través de los diferentes medios virtuales y tecnológicos que existen para el seguimiento a las prácticas profesionales rurales, nacionales o internacionales. 10. Brindar a la Dirección de Prácticas un informe mensual de caracter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carácter OBLIGATORIO a la Dirección de Prácticas mensualmente el pago de los aportes sociales y certificados de salud y pensión que garanticen que se encuentra Activo Contributivo como cotizante (Monitor Práctica). 12. Socializar con el estudiante su nota de prácticas. 13. Entregar a la Dirección de Prácticas Profesionales todos los formatos evaluativos requeridos diligenciados correctamente tanto del Monitor de Prácticas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DRIVE otorgado por la Dirección de Prácticas Profesionales, tiene máximo 8 días calendario posterior a la finalización de la práctica de los estudiantes asignados. 15. Coadyuvar con la UNIMAGDALENA a la retención de la plaza actual que asesora por lo que deberá notificar de manera anticipada minimo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DRIVE otorgado por la Dirección de Prácticas Profesionales todos los documentos requeridos para el pago del servicio prestado.</t>
  </si>
  <si>
    <t>CO1.REQ.6458135</t>
  </si>
  <si>
    <t>OPSP-VEX-0210-2024</t>
  </si>
  <si>
    <t>https://community.secop.gov.co/Public/Tendering/ContractNoticePhases/View?PPI=CO1.PPI.32771324&amp;isFromPublicArea=True&amp;isModal=False</t>
  </si>
  <si>
    <t>JOSE DE JESUS SUAREZ SEGURA</t>
  </si>
  <si>
    <t>La presente orden tiene por objeto: Prestar los servicios profesionales en la Direccién de Practicas Profesionales, como monitor de practica en el Programa Académico de INGENIERIA PESQUERA, desarrollando las siguientes actividades: 1. Brindar acompafiamiento y asesoria a los estudiantes en practicas profesionales, en el desarrollo de las actividades y en la elaboracién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legalizacion y/o aprobacion de practicas y estén acorde a sus areas de formacion academica. 3. Verificar que el tutor empresarial del estudiante se encuentre dentro de los perfiles académicos afines a la formacidn del estudiante. 4. Establecer contacto | directo con el tutor empresarial de los estudiantes y brindarle la orientacion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 por la Direccion de Practicas Profesionales los formatos de seguimiento de la practica de forma bimestral de los estudiantes asignados, para el cumplimiento de la labor como Monitor de Practica. 6. Brindar atencién oportuna por las diferentes vias de comunicacién y plataformas virtuales y tecnologicas a los estudiantes | en practica asignados y a la Direccion de Practicas Profesionales. 7. Realizar una visita mensual presencial \ con las evidencias y la firma del formato de visita, durante el periodo de practica profesional en el caso que las practicas sean locales; en el caso que no sean locales, debera realizar la visita mensual por medio de | las plataformas virtuales y tecnolégicas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 a la jornada ordinaria de la entidad donde este desarrolle sus practicas y en todo caso a la maxima legal vigente. C) Verificar el cumplimiento de la afiliacion y pago mensual de la Administracién de Riesgos | Laborales (ARL) del estudiante, el cual debe solicitar a la empresa D) Notificar a la Direccion de Préacticas de manera oportuna cualquier anomalia o irregularidad relacionada con el desarrollo de las practicas. 8. Comunicar con anticipacién alguna situacion excepcional en la no entrega de los informes de practicas en los tiempos establecidos, para ser autorizada por la directora (a) de practicas profesionales. 9. Hacer ‘ contacto con el estudiante y con él tutor empresarial a través de los diferentes medios virtuales y tecnolégicos que existen para el seguimiento a las practicas profesionales rurales, nacionales o ‘ internacionales. 10. Brindar a la Direccién de Practicas un informe mensual de caracter OBLIGATORIO, el cual debe ir acompaiiado con los formatos de visitas de las asesorias que se les ha brindado a los estudiantes con firmas, la certificacion del pago de ARL de estudiantes y los formatos evaluativos del Tutor empresarial y del Monitor de Practicas (diligenciados correctamente). 11. Entregar de caracter | OBLIGATORIO a la Direccion de Practicas mensualmente el pago de los aportes sociales y certificados de | salud y pension que garanticen que se encuentra Activo Contributivo como cotizante. (Monitor Practica). 12. Socializar con el estudiante su nota de practicas. 13. Entregar a la Direccion de Practicas Profesionales todos los formatos evaluativos requeridos diligenciados correctamente tanto del Monitor de Practicas como del Tutor Empresarial y el informe final de practicas, para finiquitar el proceso de acuerdo a la fecha de finalizacion registrada en el Acta de legalizacion y/o aprobacion de practica. 14. Para la entrega de todos los documentos de finalizacién de practicas y registro de la nota de précticas, debera realizarlo en el acceso a la nube ONE DRIVE otorgado por la Direccion de Practicas Profesionales; tiene maximo 8 dias calendario posterior a la finalizacion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Direccién de Practicas Profesionales y Direcciéon de Programa. 18. Subir en el acceso a la Nube ONE DRIVE otorgado por la Direccién de Practicas Profesionales todos los documentos requeridos para el pago del servicio prestado.</t>
  </si>
  <si>
    <t>CO1.REQ.6457847</t>
  </si>
  <si>
    <t>OPSP-VEX-0209-2024</t>
  </si>
  <si>
    <t>https://community.secop.gov.co/Public/Tendering/ContractNoticePhases/View?PPI=CO1.PPI.32770594&amp;isFromPublicArea=True&amp;isModal=False</t>
  </si>
  <si>
    <t>ALEXIS RAFAEL MERCADO GARCIA</t>
  </si>
  <si>
    <t>La presente orden tiene por objeto: Prestar los servicios profesionales en la Dirección de Prácticas Profesionales, como monitor de practica en el Programa Académico de INGENIERIA AMBIENTAL,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prácticas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acceso a la Nube ONE DRIVE otorgado por la Dirección de Prácticas Profesionales los formatos de seguimiento de la práctica de forma bimestral de los estudiantes asignados, para el cumplimiento de la labor como Monitor de Práctica. 6. Brindar atención oportuna por las diferentes vias de comunicación y plataformas virtuales y tecnológicas a los estudiantes en práctica asignados y a la Dirección de Prácticas Profesionales. 7 Realizar una visita mensual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área en la que el estudiante desarrolla sus prácticas. B) El horario establecido para el desarrollo de las prácticas no sea igual o superior a la jornada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anomalía o irregularidad relacionada con el desarrollo de las prácticas. 8 Comunicar con anticipación alguna situación excepcional en la no entrega de los informes de prácticas en los tiempos establecidos, para ser autonzada por la directora (a) de prácticas profesionales. 9. Hacer contacto con el estudiante y con el tutor empresarial a través de los diferentes medios virtuales y tecnológicos que existen para el seguimiento a las prácticas profesionales rurales, nacionales o internacionales. 10. Brindar a la Dirección de Prácticas un informe mensual de caracter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carácter OBLIGATORIO a la Dirección de Prácticas mensualmente el pago de los aportes sociales y certificados de salud y pensión que garanticen que se encuentra Activo Contributivo como cotizante (Monitor Práctica). 12. Socializar con el estudiante su nota de prácticas. 13. Entregar a la Dirección de Prácticas Profesionales todos los formatos evaluativos requeridos diligenciados correctamente tanto del Monitor de Prácticas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DRIVE otorgado por la Dirección de Prácticas Profesionales, tiene máximo 8 días calendario posterior a la finalización de la práctica de los estudiantes asignados. 15. Coadyuvar con la UNIMAGDALENA a la retención de la plaza actual que asesora por lo que deberá notificar de manera anticipada minimo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DRIVE otorgado por la Dirección de Prácticas Profesionales todos los documentos requeridos para el pago del servicio prestado.</t>
  </si>
  <si>
    <t>CO1.REQ.6457786</t>
  </si>
  <si>
    <t>OPSP-VEX-0208-2024</t>
  </si>
  <si>
    <t>https://community.secop.gov.co/Public/Tendering/ContractNoticePhases/View?PPI=CO1.PPI.32770559&amp;isFromPublicArea=True&amp;isModal=False</t>
  </si>
  <si>
    <t>LUIS ALBERTO MOZO ACOSTA</t>
  </si>
  <si>
    <t>CO1.REQ.6457763</t>
  </si>
  <si>
    <t>OPSP-VEX-0207-2024</t>
  </si>
  <si>
    <t>https://community.secop.gov.co/Public/Tendering/ContractNoticePhases/View?PPI=CO1.PPI.32769515&amp;isFromPublicArea=True&amp;isModal=False</t>
  </si>
  <si>
    <t>KATY LIZETH HENRIQUEZ BONILLA</t>
  </si>
  <si>
    <t>CO1.REQ.6457610</t>
  </si>
  <si>
    <t>OPSP-VEX-0206-2024</t>
  </si>
  <si>
    <t>https://community.secop.gov.co/Public/Tendering/ContractNoticePhases/View?PPI=CO1.PPI.32766379&amp;isFromPublicArea=True&amp;isModal=False</t>
  </si>
  <si>
    <t>KATIANA MILENA BERNIER CERVANTES</t>
  </si>
  <si>
    <t>La presente orden tiene por objeto: Prestar los servicios profesionales en la Direccion de Practicas Profesionales, como monitor de practica en el Programa Académico de PSICOLOGIA, desarrollando las siguientes actividades: 1. Brindar acompafiamiento y asesoria a los estudiantes en practicas profesionales, en el desarrollo de las actividades y en la elaboracién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legalizacién y/o aprobacion de practicas y estén acorde a sus areas de formacién académica. 3. Verificar que el tutor empresarial del estudiante se encuentre dentro de los perfiles académicos afines a la formacion del estudiante. 4. Establecer contacto directo con el tutor empresarial de los estudiantes y brindarle la orientacién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Direccién de Practicas Profesionales los formatos de seguimiento de la practica de forma bimestral de los estudiantes asignados, para el cumplimiento de la labor como Monitor de Practica. 6. Brindar atencién oportuna por las diferentes vias de comunicacion y plataformas virtuales y tecnologicas a los estudiantes en practica asignados y a la Direccion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tecnologicas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afiliaciéon y pago mensual de la Administracion de Riesgos Laborales (ARL) del estudiante, el cual debe solicitar a la empresa D) Notificar a la Direccion de Practicas de manera oportuna cualquier anomalia o irregularidad relacionada con el desarrollo de las practicas. 8. Comunicar con anticipacion alguna situacién excepcional en la no entrega de los informes de practicas en los tiempos establecidos, para ser autorizada por la directora (a) de practicas profesionales. 9. Hacer contacto con el estudiante y con él tutor empresarial a través de los diferentes medios virtuales y tecnolégicos que existen para el seguimiento a las practicas profesionales rurales, nacionales o internacionales. 10. Brindar a la Direccion de Practicas un informe mensual de caracter OBLIGATORIO, el cual debe ir acompafiado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Direccién de Practicas mensualmente el pago de los aportes sociales y certificados de salud y pension que garanticen que se encuentra Activo Contributivo como cotizante. (Monitor Practica). 12. Socializar con el estudiante su nota de practicas. 13. Entregar a la Direccién de Practicas Profesionales todos los formatos evaluativos requeridos diligenciados correctamente tanto del Monitor de Practicas como del Tutor Empresarial y el informe final de practicas, para finiquitar el proceso de acuerdo a la fecha de finalizacién registrada en el Acta de legalizacion y/o aprobacion de practica. 14. Para la entrega de todos los documentos de finalizacion de practicas y registro de la nota de practicas, debera realizarlo en el acceso a la nube ONE DRIVE otorgado por la Direccién de Préacticas Profesionales; tiene maximo 8 dias calendario posterior a la finalizacion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Direccion de Practicas Profesionales y Direccion de Programa. 18. Subir en el acceso a la Nube ONE DRIVE otorgado por la Direccion de Practicas Profesionales todos los documentos requeridos para el pago del servicio prestado.</t>
  </si>
  <si>
    <t>CO1.REQ.6456607</t>
  </si>
  <si>
    <t>OPSP-VEX-0205-2024</t>
  </si>
  <si>
    <t>https://community.secop.gov.co/Public/Tendering/ContractNoticePhases/View?PPI=CO1.PPI.32768938&amp;isFromPublicArea=True&amp;isModal=False</t>
  </si>
  <si>
    <t>RAMIRO JOSE PEREIRA GARCIA</t>
  </si>
  <si>
    <t>CO1.REQ.6457328</t>
  </si>
  <si>
    <t>OPSP-VEX-0204-2024</t>
  </si>
  <si>
    <t>https://community.secop.gov.co/Public/Tendering/ContractNoticePhases/View?PPI=CO1.PPI.32765195&amp;isFromPublicArea=True&amp;isModal=False</t>
  </si>
  <si>
    <t>RUBEN DARIO SOSSA ALVAREZ</t>
  </si>
  <si>
    <t>La presente orden tiene por objeto: Prestar los servicios profesionales en la Dirección de Prácticas Profesionales, como monitor de practica en el Programa Académico de TECNOLOGÍA EN GESTIÓN HOTELERA Y TURÍSTICA Y ADMINISTRACIÓN DE EMPRESAS, desarrollando las siguientes actividades: 1. Brindar acompañamiento y asesoría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prácticas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acceso a la Nube ONE ORIVE otorgado por la Dirección de Prácticas Profesionales los formatos de seguimiento de la práctica de forma bimestral de los estudiantes asignados, para el cumplimiento de la labor como Monitor de Práctica. 6. Brindar atención oportuna por las diferentes vías de comunicación y plataformas virtuales y tecnológicas a los estudiantes en práctica asignados y a la Dirección de Prácticas Profesionales. 7. Realizar una visita mensual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área en la que el estudiante desarrolla sus prácticas. B) El horario establecido para el desarrollo de las prácticas no sea igual o superior a la jornada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anomalía o irregularidad relacionada con el desarrollo de las prácticas. 8. Comunicar con anticipación alguna situación excepcional en la no entrega de los informes de prácticas en los tiempos establecidos, para ser autorizada por la directora (a) de prácticas profesionales. 9. Hacer contacto con el estudiante y con él tutor empresarial a través de los diferentes medios virtuales y tecnológicos que existen para el seguimiento a las prácticas profesionales rurales, nacionales o internacionales. 1 O. Brindar a la Dirección de Prácticas un informe mensual de carácter OBLIGATORIO, el cual debe ir acompañado con los formatos de visitas de las asesorías que se les ha brindado a los estudiantes con firmas, la certificación del pago de ARL de estudiantes y los formatos evaluativos del Tutor empresarial y del Monitor de Prácticas (diligenciados correctamente). 11. Entregar de carácter OBLIGATORIO a la Dirección de Prácticas mensualmente el pago de los aportes sociales y certificados de salud y pensión que garanticen que se encuentra Activo Contributivo como cotizante. (Monitor Práctica). 12. Socializar con el estudiante su nota de prácticas. 13. Entregar a la Dirección de Prácticas Profesionales todos los formatos evaluativos requeridos diligenciados correctamente tanto del Monitor de Prácticas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ORIVE otorgado por la Dirección de Prácticas Profesionales; tiene máximo 8 días calendario posterior a la finalización de la práctica de los estudiantes asignados. 15. Coadyuvar con la UNIMAGDALENA a la retención de la plaza actual que asesora por lo que deberá notificar de manera anticipada mínimo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ORIVE otorgado por la Dirección de Prácticas Profesionales todos los documentos requeridos para el pago del servicio prestado.</t>
  </si>
  <si>
    <t>CO1.REQ.6456462</t>
  </si>
  <si>
    <t>OPSP-VEX-0203-2024</t>
  </si>
  <si>
    <t>https://community.secop.gov.co/Public/Tendering/ContractNoticePhases/View?PPI=CO1.PPI.32764837&amp;isFromPublicArea=True&amp;isModal=False</t>
  </si>
  <si>
    <t>GEIDIS MARCELA ARRAZOLA MURILLO</t>
  </si>
  <si>
    <t>La presente orden tiene por objeto: Prestar los servicios profesionales en la Direccion de Practicas Profesionales, como monitor de practica en el Programa Académico de INGENIERIA AGRONOMICA, desarrollando las siguientes actividades: 1. Brindar acompafiamiento y asesoria a los estudiantes en practicas profesionales, en el desarrollo de las actividades y en la elaboracion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legalizacion y/o aprobacién de précticas y estén acorde a sus areas de formacién académica. 3. Verificar que el tutor empresarial del estudiante se encuentre dentro de los perfiles académicos afines a la formacién del estudiante. 4. Establecer contacto directo con el tutor empresarial de los estudiantes y brindarle la orientacion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Direccion de Practicas Profesionales los formatos de seguimiento de la practica de forma bimestral de los estudiantes asignados, para el cumplimiento de la labor como Monitor de Practica. 6. Brindar atencion oportuna por las diferentes vias de comunicacion y plataformas virtuales y tecnologicas a los estudiantes en practica asignados y a la Direccion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tecnologicas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afiliacién y pago mensual de la Administracién de Riesgos Laborales (ARL) del estudiante, el cual debe solicitar a la empresa D) Notificar a la Direccidén de Practicas de manera oportuna cualquier anomalia o irregularidad relacionada con el desarrollo de las practicas. 8. Comunicar con anticipacion alguna situacion excepcional en la no entrega de los informes de practicas en los tiempos establecidos, para ser autorizada por la directora (a) de practicas profesionales. 9. Hacer contacto con el estudiante y con él tutor empresarial a través de los diferentes medios virtuales y tecnolégicos que existen para el seguimiento a las practicas profesionales rurales, nacionales o internacionales. 10. Brindar a la Direccién de Practicas un informe mensual de caracter OBLIGATORIO, el cual debe ir acompafado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Direccién de Practicas mensualmente el pago de los aportes sociales y certificados de salud y pension que garanticen que se encuentra Activo Contributivo como cotizante. (Monitor Practica). 12. Socializar con el estudiante su nota de practicas. 13. Entregar a la Direccion de Practicas Profesionales todos los formatos evaluativos requeridos diligenciados correctamente tanto del Monitor de Practicas como del Tutor Empresarial y el informe final de practicas, para finiquitar el proceso de acuerdo a la fecha de finalizacion registrada en el Acta de legalizacion y/o aprobacion de practica. 14. Para la entrega de todos los documentos de finalizacion de practicas y registro de la nota de practicas, debera realizarlo en el acceso a la nube ONE DRIVE otorgado por la Direccion de Practicas Profesionales; tiene maximo 8 dias calendario posterior a la finalizacién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Direcciéon de Practicas Profesionales y Direccion de Programa. 18. Subir en el acceso a la Nube ONE DRIVE otorgado por la Direccion de Practicas Profesionales todos los documentos requeridos para el pago del servicio prestado.</t>
  </si>
  <si>
    <t>CO1.REQ.6455974</t>
  </si>
  <si>
    <t>OPSP-VEX-0202-2024</t>
  </si>
  <si>
    <t>https://community.secop.gov.co/Public/Tendering/ContractNoticePhases/View?PPI=CO1.PPI.32763229&amp;isFromPublicArea=True&amp;isModal=False</t>
  </si>
  <si>
    <t>YESID MANUEL GRANADOS TRAVECEDO</t>
  </si>
  <si>
    <t>La presente orden tiene por objeto: Prestar los servicios profesionales en la Direccion de Practicas Profesionales, como monitor de practica en el Programa Académico de INGENIERIA DE SISTEMAS, desarrollando las siguientes actividades: 1. Brindar acompafiamiento y asesoria a los estudiantes en practicas profesionales, en el desarrollo de las actividades y en la elaboracion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legalizacion y/o aprobacion de practicas y estén acorde a sus areas de formacion académica. 3. Verificar que el tutor empresarial del estudiante se encuentre dentro de los perfiles académicos afines a la formacién del estudiante. 4. Establecer contacto directo con el tutor empresarial de los estudiantes y brindarle la orientacién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Direccion de Practicas Profesionales los formatos de seguimiento de la practica de forma bimestral de los estudiantes asignados, para el cumplimiento de la labor como Monitor de Practica. 6. Brindar atenciéon oportuna por las diferentes vias de comunicacion y plataformas virtuales y tecnoldgicas a los estudiantes en practica asignados y a la Direccion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tecnolégicas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afiliacion y pago mensual de la Administracién de Riesgos Laborales (ARL) del estudiante, el cual debe solicitar a la empresa D) Notificar a la Direccion de Practicas de manera oportuna cualquier anomalia o irregularidad relacionada con el desarrollo de las practicas. 8. Comunicar con anticipacion alguna situacion excepcional en la no entrega de los informes de practicas en los tiempos establecidos, para ser autorizada por la directora (a) de practicas profesionales. 9. Hacer contacto con el estudiante y con él tutor empresarial a través de los diferentes medios virtuales y tecnologicos que existen para el seguimiento a las practicas profesionales rurales, nacionales o internacionales. 10. Brindar a la Direccién de Practicas un informe mensual de caracter OBLIGATORIO, el cual debe ir acompafiado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Direccién de Practicas mensualmente el pago de los aportes sociales y certificados de salud y pensién que garanticen que se encuentra Activo Contributivo como cotizante. (Monitor Practica). 12. Socializar con el estudiante su nota de practicas. 13. Entregar a la Direccion de Practicas Profesionales todos los formatos evaluativos requeridos diligenciados correctamente tanto del Monitor de Practicas como del Tutor Empresarial y el informe final de practicas, para finiquitar el proceso de acuerdo a la fecha de finalizacion registrada en el Acta de legalizacion y/o aprobacion de practica. 14. Para la entrega de todos los documentos de finalizacion de préacticas y registro de la nota de practicas, debera realizarlo en el acceso a la nube ONE DRIVE otorgado por la Direccion de Practicas Profesionales; tiene maximo 8 dias calendario posterior a la finalizacion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busgueda de plazas para nuevos cupos de practicas. 17. Asistir de caracter obligatorio a las reuniones o mesas de trabajo que convoque la Direccién de Practicas Profesionales y Direccion de Programa. 18. Subir en el acceso a la Nube ONE DRIVE otorgado por la Direccién de Practicas Profesionales todos los documentos requeridos para el pago del servicio prestado.</t>
  </si>
  <si>
    <t>CO1.REQ.6456020</t>
  </si>
  <si>
    <t>OPSP-VEX-0201-2024</t>
  </si>
  <si>
    <t>https://community.secop.gov.co/Public/Tendering/ContractNoticePhases/View?PPI=CO1.PPI.32761976&amp;isFromPublicArea=True&amp;isModal=False</t>
  </si>
  <si>
    <t>GISELA CHIQUINCHIRA RODRIGUEZ ESCALANTE</t>
  </si>
  <si>
    <t>La presente orden tiene por objeto: Prestar los servicios profesionales en la Direccién de Practicas Profesionales, como monitor de practica en el Programa Académico de ADMINISTRACION DE EMPRESAS, desarrollando las siguientes actividades: 1. Brindar acompafamiento y asesoria a los estudiantes en practicas profesionales, en el desarrollo de las actividades y en |la elaboracion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legalizacién y/o aprobacion de practicas y estén acorde a sus areas de formacion académica. 3. Verificar que el tutor empresarial del estudiante se encuentre dentro de los perfiles académicos afines a la formacion del estudiante. 4. Establecer contacto directo con el tutor empresarial de los estudiantes y brindarle la orientacion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Direccion de Practicas Profesionales los formatos de seguimiento de la practica de forma bimestral de los estudiantes asignados, para el cumplimiento de la labor como Monitor de Practica. 6. Brindar atencion oportuna por las diferentes vias de comunicacion y plataformas virtuales y tecnologicas a los estudiantes en practica asignados y a la Direccion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tecnologicas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préacticas y en todo caso a la maxima legal vigente. C) Verificar el cumplimiento de la afiliacion y pago mensual de la Administracién de Riesgos Laborales (ARL) del estudiante, el cual debe solicitar a la empresa D) Notificar a la Direcciéon de Practicas de manera oportuna cualquier anomalia o irregularidad relacionada con el desarrollo de las préacticas. 8. Comunicar con anticipacion alguna situacion excepcional en la no entrega de los informes de practicas en los tiempos establecidos, para ser autorizada por la directora (a) de practicas profesionales. 9. Hacer contacto con el estudiante y con él tutor empresarial a través de los diferentes medios virtuales y tecnologicos que existen para el seguimiento a las practicas profesionales rurales, nacionales o internacionales. 10. Brindar a la Direccién de Practicas un informe mensual de caracter OBLIGATORIO, el cual debe ir acompafado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Direccion de Practicas mensualmente el pago de los aportes sociales y certificados de salud y pensién que garanticen que se encuentra Activo Contributivo como cotizante. (Monitor Practica). 12. Socializar con el estudiante su nota de practicas. 13. Entregar a la Direccion de Practicas Profesionales todos los formatos evaluativos requeridos diligenciados correctamente tanto del Monitor de Practicas como del Tutor Empresarial y el informe final de practicas, para finiquitar el proceso de acuerdo a la fecha de finalizacion registrada en el Acta de legalizacién y/o aprobacion de practica. 14. Para la entrega de todos los documentos de finalizacion de practicas y registro de la nota de practicas, debera realizarlo en el acceso a la nube ONE DRIVE otorgado por la Direccion de Practicas Profesionales; tiene maximo 8 dias calendario posterior a la finalizacién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Direccion de Practicas Profesionales y Direccion de Programa. 18. Subir en el acceso a la Nube ONE DRIVE otorgado por la Direccion de Practicas Profesionales todos los documentos requeridos para el pago del servicio prestado.</t>
  </si>
  <si>
    <t>CO1.REQ.6455459</t>
  </si>
  <si>
    <t>OPSP-VEX-0200-2024</t>
  </si>
  <si>
    <t>https://community.secop.gov.co/Public/Tendering/ContractNoticePhases/View?PPI=CO1.PPI.32761045&amp;isFromPublicArea=True&amp;isModal=False</t>
  </si>
  <si>
    <t>LUIS FELIPE URIBE SALTAREN</t>
  </si>
  <si>
    <t>La presente orden tiene por objeto: Prestar los servicios profesionales en |la Direccion de Practicas Profesionales, como monitor de practica en el Programa Académico de CINE Y AUDIOVISUALES, desarrollando las siguientes actividades: 1. Brindar acompafiamiento y asesoria a los estudiantes en practicas profesionales, en el desarrollo de las actividades y en la elaboracién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legalizaciéon y/o aprobacién de practicas y estén acorde a sus areas de formacién académica. 3. Verificar que el tutor empresarial del estudiante se encuentre dentro de los perfiles académicos afines a la formacién del estudiante. 4. Establecer contacto directo con el tutor empresarial de los estudiantes y brindarle la orientacion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Direccién de Practicas Profesionales los formatos de seguimiento de la practica de forma bimestral de los estudiantes asignados, para el cumplimiento de la labor como Monitor de Practica. 6. Brindar atencién oportuna por las diferentes vias de comunicacion y plataformas virtuales y tecnoldgicas a los estudiantes en practica asignados y a la Direccion de Practicas Profesionales. 7. Realizar una visita mensual presencial con las evidencias y la firma del formato de visita, durante el periodo de préactica profesional en el caso que las practicas sean locales; en el caso que no sean locales, debera realizar la visita mensual por medio de las plataformas virtuales y tecnolégicas con las evidencias y la firma del formato de visita, en las cuales en ambos casos debera verificar: A) Las condiciones de seguridad industrial del 4rea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afiliacién y pago mensual de la Administracion de Riesgos Laborales (ARL) del estudiante, el cual debe solicitar a la empresa D) Notificar a la Direccion de Practicas de manera oportuna cualquier anomalia o irregularidad relacionada con el desarrollo de las practicas. 8. Comunicar con anticipacién alguna situacion excepcional en la no entrega de los informes de practicas en los tiempos establecidos, para ser autorizada por la directora (a) de practicas profesionales. 9. Hacer contacto con el estudiante y con el tutor empresarial a través de los diferentes medios virtuales y tecnologicos que existen para el seguimiento a las practicas profesionales rurales, nacionales o internacionales. 10. Brindar a la Direccién de Practicas un informe mensual de caracter OBLIGATORIO, el cual debe ir acompafnado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Direccién de Practicas mensualmente el pago de los aportes sociales y certificados de salud y pension que garanticen que se encuentra Activo Contributivo como cotizante. (Monitor Practica). 12. Socializar con el estudiante su nota de practicas. 13. Entregar a la Direccion de Préacticas Profesionales todos los formatos evaluativos requeridos diligenciados correctamente tanto del Monitor de Practicas como del Tutor Empresarial y el informe final de préacticas, para finiquitar el proceso de acuerdo a la fecha de finalizacion registrada en el Acta de legalizacion y/o aprobacion de practica. 14. Para la entrega de todos los documentos de finalizacion de practicas y registro de la nota de practicas, debera realizarlo en el acceso a la nube ONE DRIVE otorgado por la Direccién de Practicas Profesionales; tiene méaximo 8 dias calendario posterior a la finalizacion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Direccién de Practicas Profesionales y Direccion de Programa. 18. Subir en el acceso a la Nube ONE DRIVE otorgado por la Direccion de Practicas Profesionales todos los documentos requeridos para el pago del servicio prestado.</t>
  </si>
  <si>
    <t>CO1.REQ.6455433</t>
  </si>
  <si>
    <t>OPSP-VEX-0199-2024</t>
  </si>
  <si>
    <t>https://community.secop.gov.co/Public/Tendering/ContractNoticePhases/View?PPI=CO1.PPI.32768460&amp;isFromPublicArea=True&amp;isModal=False</t>
  </si>
  <si>
    <t>DANIELA JOSE ALEAN MOLINARES</t>
  </si>
  <si>
    <t>La presente orden tiene por objeto: Prestar los servicios profesionales en la Dirección de Prácticas Profesionales, como monitor de practica en el Programa Académico de PSICOLOGÍA ,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prácticas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acceso a la Nube ONE DRIVE otorgado por la Dirección de Prácticas Profesionales los formatos de seguimiento de la práctica de forma bimestral de los estudiantes asignados, para el cumplimiento de la labor como Monitor de Práctica. 6. Brindar atención oportuna por las diferentes vias de comunicación y plataformas virtuales y tecnológicas a los estudiantes en práctica asignados y a la Dirección de Prácticas Profesionales. 7 Realizar una visita mensual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área en la que el estudiante desarrolla sus prácticas. B) El horario establecido para el desarrollo de las prácticas no sea igual o superior a la jornada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anomalía o irregularidad relacionada con el desarrollo de las prácticas. 8 Comunicar con anticipación alguna situación excepcional en la no entrega de los informes de prácticas en los tiempos establecidos, para ser autonzada por la directora (a) de prácticas profesionales. 9. Hacer contacto con el estudiante y con el tutor empresarial a través de los diferentes medios virtuales y tecnológicos que existen para el seguimiento a las prácticas profesionales rurales, nacionales o internacionales. 10. Brindar a la Dirección de Prácticas un informe mensual de caracter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carácter OBLIGATORIO a la Dirección de Prácticas mensualmente el pago de los aportes sociales y certificados de salud y pensión que garanticen que se encuentra Activo Contributivo como cotizante (Monitor Práctica). 12. Socializar con el estudiante su nota de prácticas. 13. Entregar a la Dirección de Prácticas Profesionales todos los formatos evaluativos requeridos diligenciados correctamente tanto del Monitor de Prácticas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DRIVE otorgado por la Dirección de Prácticas Profesionales, tiene máximo 8 días calendario posterior a la finalización de la práctica de los estudiantes asignados. 15. Coadyuvar con la UNIMAGDALENA a la retención de la plaza actual que asesora por lo que deberá notificar de manera anticipada minimo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DRIVE otorgado por la Dirección de Prácticas Profesionales todos los documentos requeridos para el pago del servicio prestado.</t>
  </si>
  <si>
    <t>CO1.REQ.6456972</t>
  </si>
  <si>
    <t>OPSP-VEX-0198-2024</t>
  </si>
  <si>
    <t>https://community.secop.gov.co/Public/Tendering/ContractNoticePhases/View?PPI=CO1.PPI.32767873&amp;isFromPublicArea=True&amp;isModal=False</t>
  </si>
  <si>
    <t>ELIECER DE JESUS CORRO LOPEZ</t>
  </si>
  <si>
    <t>La presente orden tiene por objeto: Prestar los servicios profesionales en la Dirección de Prácticas Profesionales, como monitor de practica en el Programa Académico de NEGOCIOS INTERNACIONALES,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prácticas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acceso a la Nube ONE DRIVE otorgado por la Dirección de Prácticas Profesionales los formatos de seguimiento de la práctica de forma bimestral de los estudiantes asignados, para el cumplimiento de la labor como Monitor de Práctica. 6. Brindar atención oportuna por las diferentes vias de comunicación y plataformas virtuales y tecnológicas a los estudiantes en práctica asignados y a la Dirección de Prácticas Profesionales. 7 Realizar una visita mensual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área en la que el estudiante desarrolla sus prácticas. B) El horario establecido para el desarrollo de las prácticas no sea igual o superior a la jornada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anomalía o irregularidad relacionada con el desarrollo de las prácticas. 8 Comunicar con anticipación alguna situación excepcional en la no entrega de los informes de prácticas en los tiempos establecidos, para ser autonzada por la directora (a) de prácticas profesionales. 9. Hacer contacto con el estudiante y con el tutor empresarial a través de los diferentes medios virtuales y tecnológicos que existen para el seguimiento a las prácticas profesionales rurales, nacionales o internacionales. 10. Brindar a la Dirección de Prácticas un informe mensual de caracter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carácter OBLIGATORIO a la Dirección de Prácticas mensualmente el pago de los aportes sociales y certificados de salud y pensión que garanticen que se encuentra Activo Contributivo como cotizante (Monitor Práctica). 12. Socializar con el estudiante su nota de prácticas. 13. Entregar a la Dirección de Prácticas Profesionales todos los formatos evaluativos requeridos diligenciados correctamente tanto del Monitor de Prácticas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DRIVE otorgado por la Dirección de Prácticas Profesionales, tiene máximo 8 días calendario posterior a la finalización de la práctica de los estudiantes asignados. 15. Coadyuvar con la UNIMAGDALENA a la retención de la plaza actual que asesora por lo que deberá notificar de manera anticipada minimo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DRIVE otorgado por la Dirección de Prácticas Profesionales todos los documentos requeridos para el pago del servicio prestado.</t>
  </si>
  <si>
    <t>CO1.REQ.6457111</t>
  </si>
  <si>
    <t>OPSP-VEX-0197-2024</t>
  </si>
  <si>
    <t>https://community.secop.gov.co/Public/Tendering/ContractNoticePhases/View?PPI=CO1.PPI.32760380&amp;isFromPublicArea=True&amp;isModal=False</t>
  </si>
  <si>
    <t>JOSE LUIS PACHECO PEREZ</t>
  </si>
  <si>
    <t>La presente orden tiene por objeto: Prestar los servicios profesionales en la Direccién de Practicas Profesionales, como monitor de practica en el Programa Académico de INGENIERIA CIVIL, desarrollando las siguientes actividades: 1. Brindar acompafamiento y asesoria a los estudiantes en practicas profesionales, en el desarrollo de las actividades y en la elaboracién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legalizacion y/o aprobacion de practicas y estén acorde a sus areas de formacion académica. 3. Verificar que el tutor empresarial del estudiante se encuentre dentro de los perfiles académicos afines a la formacion del estudiante. 4. Establecer contacto directo con el tutor empresarial de los estudiantes y brindarle la orientacién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Direccién de Préacticas Profesionales los formatos de seguimiento de la practica de forma bimestral de los estudiantes asignados, para el cumplimiento de la labor como Monitor de Practica. 6. Brindar atencion oportuna por las diferentes vias de comunicacion y plataformas virtuales y tecnolégicas a los estudiantes en practica asignados y a la Direccion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tecnologicas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afiliacion y pago mensual de la Administracion de Riesgos Laborales (ARL) del estudiante, el cual debe solicitar a la empresa D) Notificar a la Direccion de Practicas de manera oportuna cualquier anomalia o irregularidad relacionada con el desarrollo de las practicas. 8. Comunicar con anticipacion alguna situacién excepcional en la no entrega de los informes de practicas en los tiempos establecidos, para ser autorizada por la directora (a) de practicas profesionales. 9. Hacer contacto con el estudiante y con él tutor empresarial a traves de los diferentes medios virtuales y tecnolégicos que existen para el seguimiento a las practicas profesionales rurales, nacionales o internacionales. 10. Brindar a la Direccion de Practicas un informe mensual de caracter OBLIGATORIO, el cual debe ir acompafiado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Direccién de Practicas mensualmente el pago de los aportes sociales y certificados de salud y pension que garanticen que se encuentra Activo Contributivo como cotizante. (Monitor Practica). 12. Socializar con el estudiante su nota de practicas. 13. Entregar a la Direccion de Préacticas Profesionales todos los formatos evaluativos requeridos diligenciados correctamente tanto del Monitor de Practicas como del Tutor Empresarial y el informe final de practicas, para finiquitar el proceso de acuerdo a la fecha de finalizacién registrada en el Acta de legalizacion y/o aprobacién de practica. 14. Para la entrega de todos los documentos de finalizacion de practicas y registro de la nota de practicas, debera realizarlo en el acceso a la nube ONE DRIVE otorgado por la Direccion de Practicas Profesionales; tiene maximo 8 dias calendario posterior a la finalizacion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Direccion de Practicas Profesionales y Direccion de Programa. 18. Subiren el acceso a la Nube ONE DRIVE otorgado por la Direccion de Practicas Profesionales todos los documentos requeridos para el pago del servicio prestado.</t>
  </si>
  <si>
    <t>CO1.REQ.6454989</t>
  </si>
  <si>
    <t>OPSP-VEX-0196-2024</t>
  </si>
  <si>
    <t>https://community.secop.gov.co/Public/Tendering/ContractNoticePhases/View?PPI=CO1.PPI.32759558&amp;isFromPublicArea=True&amp;isModal=False</t>
  </si>
  <si>
    <t>KAREN FLOMARA ALSINA RANGEL</t>
  </si>
  <si>
    <t>La presente erden tiene por objeto. Prestar los servicios profesionales en la Dirección de Prácticas Profesionales, como monitor de practica en el Programa Académico de INGENIERIA CIVIL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estudiarites en su lugar de prácticas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Dirección de Prácticas Profesionales los formatos de seguimiento de la práctica de forma bimestral de los estudiantes asignados, para el cumplimiento de la labor como Monitor de Practica. 6. Brindar atención oportuna por las diferentes vias de comunicación y plataformas virtuales y tecnológicas a los estudiantes en practica asignados y a la Dirección de Practicas Profesionales 7 Realizar una visita mensual presencial con las evidencias y la firma del formato de visita, durante el periodo de practica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área on la que el estudiante desarrolla sus prácticas B) El horario establecido para el desarrollo de las prácticas no sea igual o superior a la jornada ordinaria de la entidad donde este desarrolle sus prácticas y en todo caso a la máxima legal vigente. C) Venficar el cumplimiento de la afiliación y pago mensual de la Administración de Riesgos Laborales (ARL) del estudiante, el cual debe solicitar a la empresa D) Notificar a la Dirección de Prácticas de manera oportuna cualquier anomalia o iregularidad relacionada con el desarrollo de las prácticas 8 Comunicar con anticipacion alguna situación excepcional en la no entrega de los informes de practicas en los tiempos establecidos, para ser autorizada por la directora (a) de prácticas profesionales 9 Hacer contacto con el estudiante y con el tutor empresarial a través de los diferentes medies virtuales y tecnológicos que existen para el seguimiento a las prácticas profesionales rurales, nacionales o internacionales 10. Brindar a la Dirección de Prácticas un informe mensual de caracter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caracter OBLIGATORIO a la Dirección de Prácticas mensualmente el pago de los aportes sociales y certificados de salud y pensión que garanticen que se encuentra Active Contributivo como cotizante (Monitor Práctica) 12. Socializar con el estudiante su nota de prácticas 13. Entregar a la Dirección de Practicas Profesionales todos los formatos evaluativos requendos däigenciados correctamente tanto del Monitor de Practicas come del Tutor Empresarial y el informe final de prácticas, para finiquitar el proceso de acuerdo a la fecha de finalizacion registrada en el Acta de legalización y/o aprobación de practica. 14. Para la entrega de todos los documentos de finalización de practicas y registro de la nota de prácticas, deberá realizarlo en el acceso a la nube ONE DRIVE otorgado por la Dirección de Prácticas Profesionales, tiene maximo &amp; dias calendano poster or a la finalización de la práctica de los estudiantes asignados 15. Coadyuvar con la UNIMAGDALENA a la retención de la plaza actual que asesora por lo que deberá notificar de manera anticipada minimo un mes la disponibilidad de la empresa en continuar con el cupo o nuevos cupos de practicas asignado para la universidad. 16 Coadyuvar con la UNIMAGDALENA en la búsqueda de plazas para nuevos cupos de practicas 17 Asistir de carácter obligatorio a las reuniones o mesas de trabajo que convoque la Direccion de Prácticas Profesionales y Dirección de Programa 18 Subir en el acceso a la Nube ONE DRIVE otorgado por la Dirección de Practicas Profesionales todos los documentos requeridos para el pago del servicio prestado.</t>
  </si>
  <si>
    <t>CO1.REQ.6454881</t>
  </si>
  <si>
    <t>OPSP-VEX-0195-2024</t>
  </si>
  <si>
    <t>https://community.secop.gov.co/Public/Tendering/ContractNoticePhases/View?PPI=CO1.PPI.32767113&amp;isFromPublicArea=True&amp;isModal=False</t>
  </si>
  <si>
    <t>JORGE ENRIQUE PINZON MAHECHA</t>
  </si>
  <si>
    <t>La presente orden tiene por objeto Prestar los servicios profesionales en la Dirección de Prácticas Profesionales, como monitor de practica en el Programa Académico de INGENIERÍA INDUSTRIAL,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prácticas sean las establecidas en el Acta de legalización y/o aprobación de practicas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acceso a la Nube ONE DRIVE otorgado por la Dirección de Prácticas Profesionales los formatos de seguimiento de la práctica de forma bimestral de los estudiantes asignados, para el cumplimiento de la labor como Monitor de Práctica 6. Brindar atención oportuna por las diferentes vias de comunicación y plataformas virtuales y tecnológicas a los estudiantes en práctica asignados y a la Dirección de Prácticas Profesionales 7. Realizar una visita Lænsual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verificar A) Las condiciones de seguridad industrial del area en la que el estudiante desarrolla sus prácticas. B) El horario establecido para el desarrollo de las prácticas no sea igual o superior a la jornada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anomalia o irregularidad relacionada con el desarrollo de las prácticas. 8. Comunicar con anticipación alguna situación excepcional en la no entrega de los informes de prácticas en los tiempos establecidos, para ser autorizada por la directora (a) de prácticas profesionales. 9. Hacer contacto con el estudiante y con el tutor empresarial a través de los diferentes medios virtuales y tecnológicos que existen para el seguimiento a las prácticas profesionales rurales, nacionales o internacionales. 10. Brindar a la Dirección de Prácticas un informe mensual de carácter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carácter OBLIGATORIO a la Dirección de Prácticas mensualmente el pago de los aportes sociales y certificados de salud y pensión que garanticen que se encuentra Active Contributivo como cotizante (Monitor Práctica) 12. Socializar con el estudiante su nota de prácticas. 13. Entregar a la Dirección de Prácticas Profesionales todos los formatos evaluativos requeridos diligenciados correctamente tanto del Monitor de Practicas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DRIVE otorgado por la Dirección de Prácticas Profesionales, tiene máximo 8 dias calendario posterior a la finalización de la práctica de los estudiantes asignados, 15. Coadyuvar con la UNIMAGDALENA a la retención de la plaza actual que asesora por lo que deberá notificar de manera anticipada minimo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DRIVE otorgado por la Dirección de Prácticas Profesionales todos los documentos requeridos para el pago del servicio prestado</t>
  </si>
  <si>
    <t>CO1.REQ.6456852</t>
  </si>
  <si>
    <t>OPSP-VEX-0194-2024</t>
  </si>
  <si>
    <t>https://community.secop.gov.co/Public/Tendering/ContractNoticePhases/View?PPI=CO1.PPI.32758977&amp;isFromPublicArea=True&amp;isModal=False</t>
  </si>
  <si>
    <t>JOSE LUIS LOBO DIAZ</t>
  </si>
  <si>
    <t>La presente orden tiene por objeto: Prestar los servicios profesionales en la Direccion de Practicas Profesionales, como monitor de practica en el Programa Académico de INGENIERIA INDUSTRIAL, desarrollando las siguientes actividades: 1. Brindar acompafamiento y asesoria a los estudiantes en practicas profesionales, en el desarrollo de las actividades y en la elaboracién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legalizacion y/o aprobacion de practicas y estén acorde a sus areas de formacion académica. 3. Verificar que el tutor empresarial del estudiante se encuentre dentro de los perfiles académicos afines a la formacién del estudiante. 4. Establecer contacto directo con el tutor empresarial de los estudiantes y brindarle la orientacion pertinente con respecto al diligenciamiento de formatos de practica, la importancia de permanecer afiliado y activo en la ARL y las fechas de entrega de los formatos evaluativos y los avances del informe de practicas acorde al periodo evaluado y registrado en el plan de trabajo inicial. 5. Subir en el acceso a la Nube ONE DRIVE otorgado por la Direccion de Practicas Profesionales los formatos de seguimiento de la practica de forma bimestral de los estudiantes asignados, para el cumplimiento de la labor como Monitor de Practica. 6. Brindar atencion oportuna por las diferentes vias de comunicacion y plataformas virtuales y tecnologicas a los estudiantes en practica asignados y a la Direccidn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tecnoldgicas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afiliacién y pago mensual de la Administracién de Riesgos Laborales (ARL) del estudiante, el cual debe solicitar a la empresa D) Notificar a la Direccion de Practicas de manera oportuna cualquier anomalia o irregularidad relacionada con el desarrollo de las practicas. 8. Comunicar con anticipacién alguna situaciéon excepcional en la no entrega de los informes de practicas en los tiempos establecidos, para ser autorizada por la directora (a) de practicas profesionales. 9. Hacer contacto con el estudiante y con él tutor empresarial a través de los diferentes medios virtuales y tecnologicos que existen para el seguimiento a las practicas profesionales rurales, nacionales o internacionales. 10. Brindar a la Direccion de Practicas un informe mensual de caracter OBLIGATORIO, el cual debe ir acompafado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Direccion de Practicas mensualmente el pago de los aportes sociales y certificados de salud y pensién que garanticen que se encuentra Activo Contributivo como cotizante. (Monitor Practica). 12. Socializar con el estudiante su nota de practicas. 13. Entregar a la Direccion de Practicas Profesionales todos los formatos evaluativos requeridos diligenciados correctamente tanto del Monitor de Practicas como del Tutor Empresarial y el informe final de practicas, para finiquitar el proceso de acuerdo a la fecha de finalizacion registrada en el Acta de legalizacion y/o aprobacion de practica. 14. Para la entrega de todos los documentos de finalizacion de practicas y registro de la nota de practicas, debera realizarlo en el acceso a la nube ONE DRIVE otorgado por la Direccion de Practicas Profesionales; tiene maximo 8 dias calendario posterior a la finalizaciéon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basqueda de plazas para nuevos cupos de practicas. 17. Asistir de caracter obligatorio a las reuniones o mesas de trabajo que convoque la Direccion de Practicas Profesionales y Direccion de Programa. 18. Subir en el acceso a la Nube ONE DRIVE otorgado por la Direccion de Practicas Profesionales todos los documentos requeridos para el pago del servicio prestado.</t>
  </si>
  <si>
    <t>CO1.REQ.6454915</t>
  </si>
  <si>
    <t>OPSP-VEX-0193-2024</t>
  </si>
  <si>
    <t>https://community.secop.gov.co/Public/Tendering/ContractNoticePhases/View?PPI=CO1.PPI.32758925&amp;isFromPublicArea=True&amp;isModal=False</t>
  </si>
  <si>
    <t>HUGO ALBERTO PAYARES BECERRA</t>
  </si>
  <si>
    <t>La presente orden tiene por objeto: Prestar los servicios profesionales en la Direcciéon de Practicas Profesionales, como monitor de practica en el Programa Académico de INGENIERIA DE SISTEMAS, desarrollando las siguientes actividades: 1. Brindar acompafiamiento y asesoria a los estudiantes en practicas profesionales, en el desarrollo de las actividades y en la elaboracion de un plan de trabajo que permita garantizar el cumplimiento de los compromisos de cada uno de los actores que intervienen en el proceso de practicas. 2. Verificar que las actividades realizadas por los estudiantes en su lugar de practicas sean las establecidas en el Acta de legalizacion y/o aprobacion de practicas y estén acorde a sus areas de formacién académica. 3. Verificar que el tutor empresarial del estudiante se encuentre dentro de los perfiles académicos afines a la formacion del estudiante. 4. Establecer contacto directo con el tutor empresarial de los estudiantes y brindarle la orientacion pertinente con respecto al diligenciamiento de formatos de practica, la importancia de permanecer afiliado y activo en la ARL vy las fechas de entrega de los formatos evaluativos y los avances del informe de practicas acorde al periodo evaluado y registrado en el plan de trabajo inicial. 5. Subir en el acceso a la Nube ONE DRIVE otorgado por la Direccion de Practicas Profesionales los formatos de seguimiento de la practica de forma bimestral de los estudiantes asignados, para el cumplimiento de la labor como Monitor de Practica. 6. Brindar atencion oportuna por las diferentes vias de comunicacion y plataformas virtuales y tecnolégicas a los estudiantes en practica asignados y a la Direccién de Practicas Profesionales. 7. Realizar una visita mensual presencial con las evidencias y la firma del formato de visita, durante el periodo de practica profesional en el caso que las practicas sean locales; en el caso que no sean locales, debera realizar la visita mensual por medio de las plataformas virtuales y tecnologicas con las evidencias y la firma del formato de visita, en las cuales en ambos casos debera verificar: A) Las condiciones de seguridad industrial del area en la que el estudiante desarrolla sus practicas. B) El horario establecido para el desarrollo de las practicas no sea igual o superior a la jornada ordinaria de la entidad donde este desarrolle sus practicas y en todo caso a la maxima legal vigente. C) Verificar el cumplimiento de la afiliacién y pago mensual de la Administracion de Riesgos Laborales (ARL) del estudiante, el cual debe solicitar a la empresa D) Notificar a la Direccidén de Practicas de manera oportuna cualquier anomalia o irregularidad relacionada con el desarrollo de las practicas. 8. Comunicar con anticipacion alguna situacion excepcional en la no entrega de los informes de practicas en los tiempos establecidos, para ser autorizada por la directora (a) de practicas profesionales. 9. Hacer contacto con el estudiante y con él tutor empresarial a través de los diferentes medios virtuales y tecnolégicos que existen para el seguimiento a las practicas profesionales rurales, nacionales o internacionales. 10. Brindar a la Direcciéon de Practicas un informe mensual de caracter OBLIGATORIO, el cual debe ir acompafado con los formatos de visitas de las asesorias que se les ha brindado a los estudiantes con firmas, la certificacion del pago de ARL de estudiantes y los formatos evaluativos del Tutor empresarial y del Monitor de Practicas (diligenciados correctamente). 11. Entregar de caracter OBLIGATORIO a la Direccién de Practicas mensualmente el pago de los aportes sociales y certificados de salud y pensién que garanticen que se encuentra Activo Contributivo como cotizante. (Monitor Practica). 12. Socializar con el estudiante su nota de practicas. 13. Entregar a la Direccién de Practicas Profesionales todos los formatos evaluativos requeridos diligenciados correctamente tanto del Monitor de Practicas como del Tutor Empresarial y el informe final de practicas, para finiquitar el proceso de acuerdo a la fecha de finalizacion registrada en el Acta de legalizacion y/o aprobacion de practica. 14. Para la entrega de todos los documentos de finalizacion de practicas y registro de la nota de préacticas, debera realizarlo en el acceso a la nube ONE DRIVE otorgado por la Direccién de Practicas Profesionales; tiene maximo 8 dias calendario posterior a la finalizacién de la practica de los estudiantes asignados. 15. Coadyuvar con la UNIMAGDALENA a la retencion de la plaza actual que asesora por lo que debera notificar de manera anticipada minimo un mes la disponibilidad de la empresa en continuar con el cupo o nuevos cupos de practicas asignado para la universidad. 16. Coadyuvar con la UNIMAGDALENA en la busqueda de plazas para nuevos cupos de practicas. 17. Asistir de caracter obligatorio a las reuniones o mesas de trabajo que convoque la Direcciéon de Practicas Profesionales y Direccion de Programa. 18. Subir en el acceso a la Nube ONE DRIVE otorgado por la Direccion de Practicas Profesionales todos los documentos requeridos para el pago del servicio prestado.</t>
  </si>
  <si>
    <t>CO1.REQ.6454671</t>
  </si>
  <si>
    <t>OPSP-VEX-0192-2024</t>
  </si>
  <si>
    <t>https://community.secop.gov.co/Public/Tendering/ContractNoticePhases/View?PPI=CO1.PPI.32758747&amp;isFromPublicArea=True&amp;isModal=False</t>
  </si>
  <si>
    <t>YUSLAY MISEL VALLE TETTE</t>
  </si>
  <si>
    <t>La presente orden tiene por objeto: Prestar los servicios profesionales en la Dirección de Prácticas Profesionales, como monitor de practica en el Programa Académico de INGENIERIA AGRONOMICA, desarrollando las siguientes actividades 1 Brindar acompañamiento y asesoria a los estudiantes en prácticas profesionales, en el desarrollo de las actividades y en la elaboración de un plan de trabajo que permita garantizar el cumplimiento de los compromisos de cada uno de los actores que intervienen en el proceso de prácticas. 2. Verificar que las actividades realizadas por los estudiantes en su lugar de practicas sean las establecidas en el Acta de legalización y/o aprobación de prácticas y estén acorde a sus áreas de formación académica, 3. Verificar que el tutor empresarial del estudiante se encuentre dentro de los perfiles académicos afines a la formación del estudiante 4. Establecer contacto directo con el tutor empresarial de los estudiantes y brindarle la orientación pertinente con respecto al diligenciamiento de formatos de práctica, la importancia de permanecer afiliado y activo en la ARL y las fechas de entrega de los formatos evaluativos y los avances del informe de prácticas acorde al periodo evaluado y registrado en el plan de trabajo inicial 5. Subir en el accese a la Nube ONI DRIVE otorgado por la Dirección de Prácticas Profesionales los formatos de seguimiento de la práctica de forma bimestral de los estudiantes asignados, para el cumplimiento de la labor como Monitor de Práctica. 6. Brindar atención oportuna por las diferentes vias de comunicación y plataformas virtuales y tecnológicas a los estudiantes en práctica asignados y a la Dirección de Prácticas Profesionales 7. Realizar una visita mensual presencial con las evidencias y la firma del formato de visita, durante el periodo de práctica profesional en el caso que las prácticas sean locales, en el caso que no sean locales, deberá realizar la visita mensual por medio de las plataformas virtuales y tecnológicas con las evidencias y la firma del formato de visita, en las cuales en ambos casos deberá venficar. A) Las condiciones de seguridad industrial del área en la que el estudiante desarrolla sus prácticas, B) El horario establecido para el desarrollo de las prácticas no sea igual o superior a la jomada ordinaria de la entidad donde este desarrolle sus prácticas y en todo caso a la máxima legal vigente. C) Verificar el cumplimiento de la afiliación y pago mensual de la Administración de Riesgos Laborales (ARL) del estudiante, el cual debe solicitar a la empresa D) Notificar a la Dirección de Prácticas de manera oportuna cualquier anomalia o irregularidad relacionada con el desarrollo de las prácticas 8 Comunicar con anticipación alguna situación excepcional en la no entrega de los informes de prácticas en los tiempos establecidos, para ser autorizada por la directora (a) de prácticas profesionales. 9. Hacer contacto con el estudiante y con él tutor empresarial a través de los diferentes medios virtuales y tecnológicos que existen para el seguimiento a las prácticas profesionales rurales, nacionales o internacionales. 10. Brindar a la Dirección de Practicas un informe mensual de carácter OBLIGATORIO, el cual debe ir acompañado con los formatos de visitas de las asesorias que se les ha brindado a los estudiantes con firmas, la certificación del pago de ARL, de estudiantes y los formatos evaluativos del Tutor empresarial y del Monitor de Prácticas (diligenciados correctamente) 11 Entregar de carácter OBLIGATORIO a la Dirección de Practicas mensualmente el pago de los aportes sociales y certificados de salud y pensión que garanticen que se encuentra Activo Contributivo como cotizante (Monitor Practica) 12. Socializar con el estudiante su nota de prácticas 13. Entregar a la Dirección de Prácticas Profesionales todos los formatos evaluativos requerides diligenciados correctamente tanto del Monitor de Prácticas como del Tutor Empresarial y el informe final de prácticas, para finiquitar el proceso de acuerdo a la fecha de finalización registrada en el Acta de legalización y/o aprobación de práctica. 14. Para la entrega de todos los documentos de finalización de prácticas y registro de la nota de prácticas, deberá realizarlo en el acceso a la nube ONE DRIVE otorgado por la Dirección de Prácticas Profesionales, tiene máximo 8 dias calendario posterior a la finalización de la práctica de los estudiantes asignados. 15. Coadyuvar con la UNIMAGDALENA a la retención de la plaza actual que asesora por lo que deberá notificar de manera anticipada mínimo un mes la disponibilidad de la empresa en continuar con el cupo o nuevos cupos de prácticas asignado para la universidad. 16. Coadyuvar con la UNIMAGDALENA en la búsqueda de plazas para nuevos cupos de prácticas. 17. Asistir de carácter obligatorio a las reuniones o mesas de trabajo que convoque la Dirección de Prácticas Profesionales y Dirección de Programa. 18. Subir en el acceso a la Nube ONE DRIVE otorgado por la Dirección de Prácticas Profesionales todos los documentos requeridos para el pago del servicio prestado.</t>
  </si>
  <si>
    <t>CO1.REQ.6454562</t>
  </si>
  <si>
    <t>OPSP-VEX-0191-2024</t>
  </si>
  <si>
    <t>https://community.secop.gov.co/Public/Tendering/ContractNoticePhases/View?PPI=CO1.PPI.32690877&amp;isFromPublicArea=True&amp;isModal=False</t>
  </si>
  <si>
    <t>JAIDER ANTONIO MARTINEZ TRUJILLO</t>
  </si>
  <si>
    <t>KENNY JOEL PUELLO PACHECO</t>
  </si>
  <si>
    <t>La presente orden tiene por objeto: Prestar servicios profesionales en el marco del Convenio Interadministrativo No. 2360 de 2023 celebrado entre LA NACION - MINISTERIO DEL INTERIOR vy la Universidad del Magdalena, para desarrollar las siguientes actividades: 1. Revisar y validar con la instancia respectiva de la Direccion de Asuntos Religiosos del Misterio del Interior los productos e indicadores de los objetivos 5 y 6 para lograr el cierre técnico del Convenio Interadministrativo No. 2360 de 2023. 2. Participar en las reuniones técnicas que se requieran para concertar la aprobacion final de los productos e indicadores de los objetivos 5 y 6 para lograr el cierre técnico del Convenio Interadministrativo No. 2360 de 2023. 3. Construir el informe técnico parcial sobre la ejecucion y cumplimiento de los productos e indicadores de los objetivos 5y 6 establecidos en el marco del Convenio Interadministrativo No. 2360 de 2023 y apoyar la integracién técnico final de ejecucion y cumplimiento. 4. Participar en el comité técnico de seguimiento y cierre a la ejecucion del Convenio Interadministrativo No. 2360 de 2023. 5. Generar los archivos técnicos de los productos e indicadores de los objetivos 5 y 6 del convenio que deben ser presentados, en forma integral, ante el supervisor delegado por la Vicerrectoria de Extension y Proyeccion Social como soportes del cierre técnico del Convenio Interadministrativo No. 2360 de 2023.</t>
  </si>
  <si>
    <t>CO1.REQ.6437331</t>
  </si>
  <si>
    <t>OPSP-VEX-0190-2024</t>
  </si>
  <si>
    <t>https://community.secop.gov.co/Public/Tendering/ContractNoticePhases/View?PPI=CO1.PPI.32690328&amp;isFromPublicArea=True&amp;isModal=False</t>
  </si>
  <si>
    <t>AUGUSTA ROSA MORENO QUANT</t>
  </si>
  <si>
    <t>La presente orden tiene por objeto: Prestar servicios profesionales en el marco del Convenio Interadministrativo No. 2360 de 2023 celebrado entre LA NACION - MINISTERIO DEL INTERIOR vy la Universidad del Magdalena, para desarrollar las siguientes actividades: 1. Revisar y validar con la instancia respectiva de la Direccion de Asuntos Religiosos del Misterio del Interior los productos e indicadores de los objetivos 1y 2 para lograr el cierre técnico del Convenio Interadministrativo No. 2360 de 2023. 2. Participar en las reuniones técnicas que se requieran para concertar la aprobacién final de los productos e indicadores de los objetivos 1 y 2 para lograr el cierre técnico del Convenio Interadministrativo No. 2360 de 2023. 3. Construir el informe técnico parcial sobre la ejecucion y cumplimiento de los productos e indicadores de los objetivos 1y 2 establecidos en el marco del Convenio Interadministrativo No. 2360 de 2023 y apoyar la integracion técnico final de ejecucion y cumplimiento. 4. Participar en el comité técnico de seguimiento y cierre a la ejecucion del Convenio Interadministrativo No. 2360 de 2023. 5. Generar los archivos técnicos de los productos e indicadores de los objetivos 1y 2 del convenio que deben ser presentados, en forma integral, ante el supervisor delegado por la Vicerrectoria de Extension y Proyeccion Social como soportes del cierre técnico del Convenio Interadministrativo No. 2360 de 2023.</t>
  </si>
  <si>
    <t>CO1.REQ.6436766</t>
  </si>
  <si>
    <t>OPSP-VEX-0189-2024</t>
  </si>
  <si>
    <t>https://community.secop.gov.co/Public/Tendering/ContractNoticePhases/View?PPI=CO1.PPI.32689316&amp;isFromPublicArea=True&amp;isModal=False</t>
  </si>
  <si>
    <t>GISSETT JOHANA BORREGO JUVINAO</t>
  </si>
  <si>
    <t>La presente orden tiene por objeto: Prestar servicios profesionales en el marco del Convenio Interadministrativo No. 2360 de 2023 celebrado entre LA NACIÓN MINISTERIO DEL INTERIOR y la Universidad del Magdalena, para desarrollar las siguientes actividades: 1 Revisar y validar con la instancia respectiva de la Dirección de Asuntos Religiosos del Misterio del Interior los productos e indicadores de los objetivos 3 y 4 para lograr el cierre técnico del Convenio Interadministrativo No. 2360 de 2023. 2. Participar en las reuniones técnicas que se requieran para concertar la aprobación final de los productos e indicadores de los objetivos 3 y 4 para lograr el cierre técnico del Convenio Interadministrativo No. 2360 de 2023. 3. Construir el informe técnico parcial sobre la ejecución y cumplimiento de los productos e indicadores de los objetivos 3 y 4 establecidos en el marco del Convenio Interadministrativo No. 2360 de 2023. 4. Participar en el comité técnico de seguimiento y cierre a la ejecución del Convenio Interadministrativo No. 2360 de 2023. 5. Generar los archivos técnicos de los productos e indicadores de los objetivos 3 y 4 del convenio que deben ser presentados, en forma integral, ante el supervisor delegado por la Vicerrectoria de Extensión y Proyección Social como soportes del cierre técnico del Convenio Interadministrativo No. 2360 de 2023. 6. Integrar los informes técnicos parciales de ejecución y cumplimiento de los productos e indicadores de los 6 objetivos del Convenio Interadministrativo No. 2360 de 2023 y construir el informe técnico final de ejecución y cumplimiento.</t>
  </si>
  <si>
    <t>CO1.REQ.6437030</t>
  </si>
  <si>
    <t>OPSP-VEX-0188-2024</t>
  </si>
  <si>
    <t>https://community.secop.gov.co/Public/Tendering/ContractNoticePhases/View?PPI=CO1.PPI.32682648&amp;isFromPublicArea=True&amp;isModal=False</t>
  </si>
  <si>
    <t>CARLOS DE LOS REYES CAMARGO CERVANTES</t>
  </si>
  <si>
    <t>La presente orden tiene por objeto: Prestar servicios profesionales en el marco del Convenio Interadministrativo No. 2360 de 2023 celebrado entre LA NACIÓN MINISTERIO DEL INTERIOR y la Universidad del Magdalena, para desarrollar las siguientes actividades: 1. Coordinar el proceso de cierre técnico y liquidación contractual del Convenio Interadministrativo No 2360 de 2023. 2. Orientar al equipo de profesionales responsables de la construcción de los productos, para que adelanten las acciones técnicas necesarias para la revisión, validación, concertación y aprobación final, por parte de la instancia respectiva de la Dirección de Asuntos Religiosos del Ministerio del Interior, de los 30 productos esperados para lograr el cierre técnico del Convenio Interadministrativo No. 2360 de 2023. 3. Aprobar, con visto bueno, los informes de actividades que presenten los profesionales contratados para solicitar el pago de sus honorarios. 4. Participar en el comité técnico de seguimiento cierre a la ejecución del Convenio Interadministrativo No. 2360 de 2023. 5. Participar en el espacio definido por la Dirección de Asuntos Religiosos del Misterio para la socialización de los productos validados, concertados y aprobados en el marco del cierre técnico del Convenio Interadministrativo No. 2360 de 2023. 6. Revisar, aprobar y presentar a la Dirección de Asuntos Religiosos del Ministerio del Interior el informe técnico final de ejecución y cumplimiento del Convenio Interadministrativo No. 2360 de 2023. 7. Entregar al supervisor delegado por la Vicerrectoría de Extensión y Proyección Social todos los soportes de cierre técnico del Convenio Interadministrativo No. 2360 de 2023.</t>
  </si>
  <si>
    <t>CO1.REQ.6434694</t>
  </si>
  <si>
    <t>OPSP-VEX-0187-2024</t>
  </si>
  <si>
    <t>https://community.secop.gov.co/Public/Tendering/ContractNoticePhases/View?PPI=CO1.PPI.32688002&amp;isFromPublicArea=True&amp;isModal=False</t>
  </si>
  <si>
    <t>FRANCKY NORBERTO CORREDOR SANTAMARIA</t>
  </si>
  <si>
    <t>La presente orden tiene por objeto: prestar servicios profesionales para el desarrollo de las siguientes actividades: 1. Formular y hacer seguimiento de indicadores para medir el impacto de los proyectos a cargo de la Vicerrectoria de Extension y Proyeccion Social. 2. Apoyar en la supervision y seguimiento de las ordenes, contratos, proyectos y convenios adelantados por la Vicerrectoria de Extension y Proyeccion Social. 3. Formular proyectos de acuerdo con los objetivos establecidos en el Plan de Accion 2024. 4. Apoyar en los procesos administrativos que se adelanten dentro de la dependencia. 5. Apoyar actividades en el marco de proyectos y convenios desarrollados por la Vicerrectoria de Extension y Proyeccion social.</t>
  </si>
  <si>
    <t>CO1.REQ.6436530</t>
  </si>
  <si>
    <t>OPSP-VEX-0186-2024</t>
  </si>
  <si>
    <t>https://community.secop.gov.co/Public/Tendering/ContractNoticePhases/View?PPI=CO1.PPI.32636221&amp;isFromPublicArea=True&amp;isModal=False</t>
  </si>
  <si>
    <t>1396 - 1395</t>
  </si>
  <si>
    <t>GRUPO EMPRESARIAL GAVA SAS</t>
  </si>
  <si>
    <t>La presente orden tiene por objeto: PRESTACION DE SERVICIOS DE APOYO LOGISTICO PARA LA REALIZACION DE LA FERIA GASTRONÓMICA Y TURÍSTICA POZOS COLORADOS. En desarrollo del anterior objeto contractual, el contratista se obliga a disponer al servicio de la Universidad del Magdalena, los siguientes bienes y servicios</t>
  </si>
  <si>
    <t>CO1.REQ.6424722</t>
  </si>
  <si>
    <t>OPS-VEX-0185-2024</t>
  </si>
  <si>
    <t>https://community.secop.gov.co/Public/Tendering/ContractNoticePhases/View?PPI=CO1.PPI.32579853&amp;isFromPublicArea=True&amp;isModal=False</t>
  </si>
  <si>
    <t>MARGIE MILENA SILVA OLAYA</t>
  </si>
  <si>
    <t>La presente orden tiene por objeto: Prestar servicios profesionales para el desarrollo de las siguientes actividades: 1. Diseñar, construir identidad gráfica y desarrollar imágenes para eventos presenciales o virtuales realizados por la Vicerrectoría de Extensión y Proyección Social y sus unidades. 2. Diseñar piezas promocionales físicas y digitales (afiches, brochoure, tarjetas, pendones, volantes, plegables, banners, backings, botones, estandartes, vallas, membretes, etc.) que sean solicitadas por parte de la Vicerrectoría de Extensión y Proyección Social y sus unidades. 3. Diagramar documentos, folletos e infografías requeridas por la Vicerrectoría de Extensión y Proyección Social y sus unidades. 4. Ilustraciones digitales (Photoshop) requeridas para obras editoriales y para el desarrollo de imagen de eventos de la Vicerrectoría de Extensión y Proyección Social y sus unidades. 5. Apoyar en el desarrollo de piezas para los diferentes eventos institucionales, culturales y académicos de la Vicerrectoría de Extensión y Proyección Social y sus unidades. 6. Realizar Diseño de elementos de merchandising para diferentes áreas y/o eventos institucionales de la Vicerrectoría de Extensión y Proyección Social y sus unidades</t>
  </si>
  <si>
    <t>CO1.REQ.6411866</t>
  </si>
  <si>
    <t>OPSP-VEX-0184-2024</t>
  </si>
  <si>
    <t>https://community.secop.gov.co/Public/Tendering/ContractNoticePhases/View?PPI=CO1.PPI.32571173&amp;isFromPublicArea=True&amp;isModal=False</t>
  </si>
  <si>
    <t>JUAN CARLOS VARGAS RUIZ</t>
  </si>
  <si>
    <t>OSCAR ALONSO HIDALGO MONTOYA</t>
  </si>
  <si>
    <t>La presente orden tiene por objeto: Prestar servicios profesionales en el marco del proyecto del Plan de Acción denominado "Promoción de alianzas público y privadas, cooperación nacional e internacional para la creación de valor social en el territorio"; para el desarrollo de las siguientes actividades: 1.) Liderar la formulación y construcción de entregables del proyecto de fortalecimiento y recuperación medio ambiental para pueblos indígenas en el marco de la convocatoria del ministerio del medio ambiente.</t>
  </si>
  <si>
    <t>CO1.REQ.6409562</t>
  </si>
  <si>
    <t>OPSP-VEX-0183-2024</t>
  </si>
  <si>
    <t>https://community.secop.gov.co/Public/Tendering/ContractNoticePhases/View?PPI=CO1.PPI.32527493&amp;isFromPublicArea=True&amp;isModal=False</t>
  </si>
  <si>
    <t xml:space="preserve">DARLYS MILENA RODRIGUEZ VILLAR </t>
  </si>
  <si>
    <t>La presente orden tiene por objeto: Prestar servicios profesionales en el marco del proyecto del Plan de Acción denominado "Promoción de alianzas público y privadas, dpoperación nacional e internacional para la creación de valor social en el territorio", para desarrollar las siguientes actividades: 1. Diseñar los componentes ambiental y social de la propuesta. Socializar con las autoridades indígenas de la comunidad la propuesta.</t>
  </si>
  <si>
    <t>CO1.REQ.6400778</t>
  </si>
  <si>
    <t>OPSP-VEX-0182-2024</t>
  </si>
  <si>
    <t>https://community.secop.gov.co/Public/Tendering/ContractNoticePhases/View?PPI=CO1.PPI.32526973&amp;isFromPublicArea=True&amp;isModal=False</t>
  </si>
  <si>
    <t>ESTEFANIA DE JESUS VASQUEZ CAMPO</t>
  </si>
  <si>
    <t>La presente orden tiene por objeto: Prestar servicios profesionales para el desarrollo de las siguientes actividades: 1. Registrar y cargar la información precontractual, contractual y postcontractual de las ordenes de servicios suscritas por la Vicerrectoría de Extensión y Proyección Social en las plataformas Sistema Integral de Auditorias SIA OBSERVA, Sistema Electrónico para la Contratación Pública- SECOP II y Sistema de información y Gestión del Empleo Público SIGEP II.2. Elaborar y actualizar la matriz de los procesos contractuales. 3. Archivar la información de los convenios suscritos en los medios tecnológicos designados por la Vicerrectoria de Extensión y Proyección Social. 4. Rendir informes mensuales o cuando el supervisor así lo requiera, sobre las actividades desarrolladas en cumplimiento de la orden de prestación de servicios.</t>
  </si>
  <si>
    <t>CO1.REQ.6401088</t>
  </si>
  <si>
    <t>OPSP-VEX-0181-2024</t>
  </si>
  <si>
    <t>https://community.secop.gov.co/Public/Tendering/ContractNoticePhases/View?PPI=CO1.PPI.32526259&amp;isFromPublicArea=True&amp;isModal=False</t>
  </si>
  <si>
    <t>LAINA VANESSA CERVANTES AREVALO</t>
  </si>
  <si>
    <t>La presente orden tiene por objeto. Prestar servicios profesionales para el desarrollo de las siguientes actividades: 1, Apoyar en la activación de usuarios y la revisión de hojas de vida en la plataforma SIGEP II de los documentos precontractuales necesarios para la elaboración de órdenes de servicios profesionales y de apoyo a la gestión de la Vicerrectoría. 2. Registrar ordenes de servicios en las plataformas Sistema Integral de Auditorias SIA OBSERVA, Sistema Electrónico para la Contratación Pública- SECOP II y Sistema de información y Gestión del Empleo Público SIGEP II. 3. Registrar los pagos de las ordenes de servicios en las plataformas SIA OBSERVA Y SECOP II. 4. Registrar novedades contractuales de las ordenes de servicios suscritas por la Vicerrectoria de Extensión y Proyección Social en las plataformas Sistema Integral de Auditorias SIA OBSERVA, Sistema Electrónico para la Contratación Pública SECOP II y Sistema de información y Gestión del Empleo Público SIGEP II. 5. Elaborar y actualizar la matriz de los procesos contractuales. 6. Archivar la información contractual en los medios tecnológicos designados por la Vicerrectoria de Extensión y Proyección Social. 7. Apoyar los trámites de calidad y planes de mejoramiento de los procesos y procedimientos de la Vicerrectoría de Extensión y Proyección Social. 8. Realizar la verificación de la aplicación de los procedimientos para la toma de acciones correctivas, preventivas y de mejora; y de auditorías internas de calidad 7. Rendir informes mensuales o cuando el supervisor así lo requiera, sobre las actividades desarrolladas en cumplimiento de la orden de prestación de servicios</t>
  </si>
  <si>
    <t>CO1.REQ.6400870</t>
  </si>
  <si>
    <t>OPSP-VEX-0180-2024</t>
  </si>
  <si>
    <t>https://community.secop.gov.co/Public/Tendering/ContractNoticePhases/View?PPI=CO1.PPI.32525663&amp;isFromPublicArea=True&amp;isModal=False</t>
  </si>
  <si>
    <t>HERNANDO JOSE MOGOLLON ROCHA</t>
  </si>
  <si>
    <t>La presente orden tiene por objeto: Prestar servicios profesionales para el desarrollo de las siguientes actividades: 1. Apoyar en la activación de usuarios y la revisión en la plataforma del GEDOCO y SIGEP II de los documentos precontractuales necesarios para la elaboración de órdenes de servicios profesionales y de apoyo a la gestión de la Vicerrectoria 2. Apoyar la solicitud de creación de correos institucionales a nuevos contratistas. 3. 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Apoyar en la habilitación de pagos en la plataforma GEDOCO de los contratistas por prestación de servicios profesionales y de apoyo a la gestión de la vicerrectoría. 7. Apoyar en la revisión de los documentos para trámite de liquidación de honorarios de los contratistas por prestación de servicios de la Vicerrectoria. 8. Cargar los contratos en la plataforma GEDOCO para solicitar la firma del contratista y solicitar el Registro Presupuestal posteriormente.</t>
  </si>
  <si>
    <t>CO1.REQ.6400832</t>
  </si>
  <si>
    <t>OPSP-VEX-0179-2024</t>
  </si>
  <si>
    <t>https://community.secop.gov.co/Public/Tendering/ContractNoticePhases/View?PPI=CO1.PPI.32545144&amp;isFromPublicArea=True&amp;isModal=False</t>
  </si>
  <si>
    <t>GUSTAVO ADOLFO HERNANDEZ CORTES</t>
  </si>
  <si>
    <t>RUBEN DAVID ANDRADE ALVAREZ</t>
  </si>
  <si>
    <t>La presente orden tiene por objeto Prestar servicios profesionales en el marco del Contrato Interadministrativo No 235 suscrito entre CORMAGDALENA y la Universidad del Magdalena, para desarrollar las siguientes actividades: 1) Coadyuvar y asistir al funcionario designado para coordinar, supervisar y verificar la ejecución de las acciones mpartidas por la dirección de la interventoría y acordadas con UNIMAGDALENA. 2) Servir de enlace técnico entre la supervisión y el contratista para el desarrollo de las actividades relacionadas con la correcta ejecución de la obra, así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15)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así mismo, llevar registro fotográfico diario de cada una de las actividades de apoyo y acompañamiento a la supervisión del contrato de obra. 8) Asistir para apoyar en las reuniones y/o comités técnicos, en conjunto con el contratista de obra y el director de interventoría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</si>
  <si>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CO1.REQ.6404047</t>
  </si>
  <si>
    <t>OPSP-VEX-0178-2024</t>
  </si>
  <si>
    <t>https://community.secop.gov.co/Public/Tendering/ContractNoticePhases/View?PPI=CO1.PPI.32525211&amp;isFromPublicArea=True&amp;isModal=False</t>
  </si>
  <si>
    <t>FABIAN ANDRES MOLINA LOZANO</t>
  </si>
  <si>
    <t>La presente orden tiene por objeto Prestar servicios profesionales en el marco del Proyecto del Plan de Acción denominado "Promoción de alianzas público y privadas, cooperación nacional e internacional para la creación de valor social en el territorio de la Universidad del Magdalena, para el desarrollo de las siguientes actividades 1. Construir la cadena de valor, presupuesto y cronograma de actividades del proyecto denomindado "Promoción de alianzas público y privadas, cooperación nacional e internacional para la creación de valor social en el territorio</t>
  </si>
  <si>
    <t>CO1.REQ.6400707</t>
  </si>
  <si>
    <t>OPSP-VEX-0177-2024</t>
  </si>
  <si>
    <t>https://community.secop.gov.co/Public/Tendering/ContractNoticePhases/View?PPI=CO1.PPI.32543569&amp;isFromPublicArea=True&amp;isModal=False</t>
  </si>
  <si>
    <t xml:space="preserve">IBETH ROCIO NORIEGA HERAZO </t>
  </si>
  <si>
    <t>SANDRA LUCERO QUIÑONES DEL CASTILLO</t>
  </si>
  <si>
    <t>Prestar servicios de apoyo a la gestión en el marco del Plan de Acción de la Universidad del Magdalena, para el desarrollo de las siguientes actividades: 1. Apoyar la planeación de talleres, conversatorios, charlas y ciclos de conferencias con diferentes invitados afines a la cultura, humanidades y turismo cultural. 2. Apoyar la planeación, diseño y ejecución rutas asociadas al realismo mágico. 3. Apoyar la gestión de alianzas y convenios entre las Instituciones Educativas para el desarrollo de talleres de formación dirigido a docentes y estudiantes. 4. Apoyar a las actividades culturales que se realizan en conjunto con otras dependencias a través del Sistema de Museos y la Dirección Cultural. 5. Apoyar el diseño de estrategias de apropiación social de conocimientos asociadas al turismo cultural de la ciudad. 6. Apoyar el diseño y la implementación de rutas turisticas relacionadas con la cultura y el patrimonio vinculadas al área de la dirección cultural.</t>
  </si>
  <si>
    <t>CO1.REQ.6403492</t>
  </si>
  <si>
    <t>OAG-VEX-0176-2024</t>
  </si>
  <si>
    <t>https://community.secop.gov.co/Public/Tendering/ContractNoticePhases/View?PPI=CO1.PPI.32475859&amp;isFromPublicArea=True&amp;isModal=False</t>
  </si>
  <si>
    <t>MARITIMA DEL CARIBE S.A.S</t>
  </si>
  <si>
    <t>El presente contrato tiene por objeto la COMPRA DE MOTORES, EMBARCACIONES Y DOTACIONES DE Cilindrada 669 c.c., Diámetro por carrera 78 x 70 mm, Potencia de salida 40 HP @5000 rpm, Rango máx. 4500-5500 rpm, Régimen min. 1100-1200 rpm, Bujla B7HS, Relación de comprensión 6,3: 1, Encendido COI, Sistema de arranque -Manual, Sistemas de mandos -Manuales, Sistema de inclinación -Manual, comprensión 7.0: 1, Encendido CDI, Sistema de arranque Manual, Sistemas de mandos Manuales, Sistema de inclinación Manual, Sistema de lubricación Pre-mezcla 50:1, Peso seco 38-41 Kg Altura Espejo 0.38 m. 15", 0.51 m. 20", Pintura - Pintura multicapa anticorrosiva patentada YAMAHA, Ánodos de sacrificio Instalados desde fábrica. lii) Cuatro (04) Embarcaciones (BOTE) BTE25BURL: Eslora 7.70 m. 25,26, Manga 1.96 m. 6,43′, Puntual 1.02m. 3,35, Carga Útil 1400 Kg = 3080 lb, Motor Máx **200hp, Peso Aprox. Del bote 415kg 915lb., Altura Espejo 0.51 m. 20" 0.64 m. 25". iv) Nueve (09) Dotaciones de Embarcaciones (57 Chalecos, 16 bancas, 9 carpa, 9 salvavidas. V) Servicio de Traslado de los motores y embarcaciones.</t>
  </si>
  <si>
    <t>CO1.REQ.6390822</t>
  </si>
  <si>
    <t>CCO-VEX-0001-2024</t>
  </si>
  <si>
    <t>https://community.secop.gov.co/Public/Tendering/ContractNoticePhases/View?PPI=CO1.PPI.32460253&amp;isFromPublicArea=True&amp;isModal=False</t>
  </si>
  <si>
    <t>JOHANNA PATRICIA MOLINA MENDIVIL</t>
  </si>
  <si>
    <t>La presente orden tiene por objeto: Prestar servicios profesionales en la Vicerrectoría de Extensión y Proyección Social, para el desarrollo de las siguientes actividades: 1. Identificar los convenios suscritos entre la Vicerrectoría de Extensión y Proyección Social y entidades públicas o privadas en las vigencias comprendidas entre el 2019 y 2023. 2. Consolidar los expedientes de los convenios y/o contratos suscritos e identificar los posibles excedentes o remanentes. 3. Realizar el informe de los saldos y de saneamiento contable de los proyectos identificados.</t>
  </si>
  <si>
    <t>CO1.REQ.6387539</t>
  </si>
  <si>
    <t>OPSP-VEX-0175-2024</t>
  </si>
  <si>
    <t>https://community.secop.gov.co/Public/Tendering/ContractNoticePhases/View?PPI=CO1.PPI.32428458&amp;isFromPublicArea=True&amp;isModal=False</t>
  </si>
  <si>
    <t>GUSTAVO HERNANDEZ CORTES</t>
  </si>
  <si>
    <t>2024-02-19/2024-05-22</t>
  </si>
  <si>
    <t>416 - 1226</t>
  </si>
  <si>
    <t>PAOLA ANDREA GONZALEZ FONSECA</t>
  </si>
  <si>
    <t>La presente orden tiene por objeto: Prestar servicios profesionales, en el marco del Convenio Interadministrativo No 202400648-2024, suscrito entre la Gobernación del Atlántico y la Universidad del Magdalena y el Contrato Interadministrativo No 235 suscrito entre CORMAGDALENA y la Universidad del Magdalena, para desarrollar las siguientes actividades: 1). Desarrollar actividades financieras necesarias para el buen desarrollo de los proyectos. 2). Realizar seguimiento a los trámites financieros en los procesos de creación de Certificados de Disponibilidad Presupuestal, Compromiso Presupuestal, generación de órdenes de pago, adiciones, disminuciones, liquidación de viáticos y apoyos económicos. 3). Gestionar las cuentas de cobro, desembolsos y pagos que permita velar por la conservación del equilibrio financiero de los proyectos. 4). Preparar y presentar informes financieros del estado de ejecución de los proyectos de manera mensual. 5). Brindar asesoria ante inquietudes, novedad, reuniones o solicitudes que permita el análisis del estado de ejecución de los proyectos. 6.) Realizar el balance económico para la liquidación de los contratos que requiera el Director de los Proyectos.</t>
  </si>
  <si>
    <t>CO1.REQ.6381098</t>
  </si>
  <si>
    <t>OPSP-VEX-0174-2024</t>
  </si>
  <si>
    <t>https://community.secop.gov.co/Public/Tendering/ContractNoticePhases/View?PPI=CO1.PPI.32367609&amp;isFromPublicArea=True&amp;isModal=False</t>
  </si>
  <si>
    <t xml:space="preserve">JAIME ALBERTO MORON CARDENAS </t>
  </si>
  <si>
    <t xml:space="preserve">DANIEL ARNULFO BALLESTAS LOPEZ </t>
  </si>
  <si>
    <t>La presente orden tiene por objeto: Prestar servicios profesionales en el marco del Convenio No 7000000013 de 2021, celebrado entre CENIT LOGÍSTICA Y TRANSPORTE DE HIDROCARBUROS S.A.S y la Universidad del Magdalena, para el desarrollo de las siguientes actividades: 1. Diseñar el protocolo de actuación y ruta metodológica para llevar a cabo el ejercicio de evaluación de impacto del proyecto en cada uno de los componentes. 2. Diseñar los instrumentos para recopilar la información por componentes del impacto del proyecto. 3. Analizar los resultados de impacto luego de la aplicación de los instrumentos de recolección de la información. 4. Organizar la información recolectada en herramienta digital. 5. Entregar un documento técnico que dé cuenta de las actividades realizadas con sus respectivos resultados y soportes</t>
  </si>
  <si>
    <t>CO1.REQ.6368083</t>
  </si>
  <si>
    <t>OPSP-VEX-0173-2024</t>
  </si>
  <si>
    <t>https://community.secop.gov.co/Public/Tendering/ContractNoticePhases/View?PPI=CO1.PPI.32372138&amp;isFromPublicArea=True&amp;isModal=False</t>
  </si>
  <si>
    <t xml:space="preserve">CARLOS IVAN MAESTRE CASTRILLON </t>
  </si>
  <si>
    <t>La presente orden tiene por objeto Prestar servicios profesionales en el marco del Convenio No. 7000000013 de 2021, celebrado entre CENIT LOGÍSTICA Y TRANSPORTE DE HIDROCARBUROS S.A.S y la Universidad del Magdalena, para el desarrollo de las siguientes actividades: 1. Diseñar la ruta metodológica para llevar a cabo el proceso de monitoreo y seguimiento en cada uno de los componentes que logre visibilizar la efectividad y eficacia el proyecto. 2. Diseñar instrumentos para recoger la información necesaria dentro del ejercicio de monitoreo y seguimiento en cada uno de los componentes. 3. Diseñar la herramienta para el análisis de los resultados obtenidos luego de la aplicación de los instrumentos de recolección de la información. 4. Analizar la información suministrada por los analistas de datos durante el proceso de recolección de la información. 5. Hacer entrega del informe técnico que dé cuenta de las actividades realizadas con sus respectivos resultados y soporte.</t>
  </si>
  <si>
    <t>CO1.REQ.6369414</t>
  </si>
  <si>
    <t>OPSP-VEX-0172-2024</t>
  </si>
  <si>
    <t>https://community.secop.gov.co/Public/Tendering/ContractNoticePhases/View?PPI=CO1.PPI.32368169&amp;isFromPublicArea=True&amp;isModal=False</t>
  </si>
  <si>
    <t>ANGIE LICETH HENAO ROA</t>
  </si>
  <si>
    <t>La presente orden tiene por objeto: Prestar servicios profesionales en el marco del Convenio No. 7000000013 de 2021, celebrado entre CENIT LOGÍSTICA Y TRANSPORTE DE HIDROCARBUROS S.A.S y la Universidad del Magdalena, para el desarrollo de las siguientes actividades: 1. Aplicar instrumentos de seguimiento y monitoreo para recolectar la información necesaria en los componentes de Mujeres y JAC por medio de indicadores. 2. Analizar los resultados obtenidos luego de la aplicación de los instrumentos de seguimiento y monitoreo, donde se comparen las acciones planificadas y las acciones ejecutadas en el periodo de ejecución para valorar los alcances e impactos en los componentes de Mujeres y JAC. 3. Hacer un estudio de las métricas de desempeño dentro del cronograma, el presupuesto y el alcance en los componentes de Mujeres y JAC. 4. Organizar la información recolectada en herramienta digital. 5. Entregar un documento técnico que dé cuenta de las actividades realizadas con sus respectivos resultados y soportes.</t>
  </si>
  <si>
    <t>CO1.REQ.6368640</t>
  </si>
  <si>
    <t>OPSP-VEX-0171-2024</t>
  </si>
  <si>
    <t>https://community.secop.gov.co/Public/Tendering/ContractNoticePhases/View?PPI=CO1.PPI.32355577&amp;isFromPublicArea=True&amp;isModal=False</t>
  </si>
  <si>
    <t>ARANTXA CLEMENTINA TOLOZA ROYERO</t>
  </si>
  <si>
    <t>La presente orden tiene por objeto: Prestar servicios profesionales en el marco del Convenio No 7000000013 de 2021, celebrado entre CENIT LOGISTICA Y TRANSPORTE DE HIDROCARBUROS SAS y la Universidad del Magdalena, para el desarrollo de las siguientes actividades: 1. Aplicar instrumentos de seguimiento y monitoreo para recolectar la información necesaria en los componentes de Operadores turísticos y Pescadores por medio de indicadores 2 Analizar los resultados obtenidos luego de la aplicación de los instrumentos de seguimiento y monitoreo, donde se comparen las acciones planificadas y las acciones ejecutadas en el periodo de ejecución para valorar los alcances e impactos en los componentes de Operadores turísticos y Pescadores. 3. Hacer un estudio de las métricas de desempeño dentro del cronograma, el presupuesto y el alcance en los componentes de Operadores turísticos y Pescadores. 4. Organizar la información recolectada en herramienta digital. 5. Entregar un documenta técnico que dé cuenta de las actividades realizadas con sus respectivos resultados y soportes.</t>
  </si>
  <si>
    <t>CO1.REQ.6365877</t>
  </si>
  <si>
    <t>OPSP-VEX-0170-2024</t>
  </si>
  <si>
    <t>https://community.secop.gov.co/Public/Tendering/ContractNoticePhases/View?PPI=CO1.PPI.32353450&amp;isFromPublicArea=True&amp;isModal=False</t>
  </si>
  <si>
    <t xml:space="preserve">JOHN ALEXANDER TABORDA GIRALDO </t>
  </si>
  <si>
    <t xml:space="preserve">RADAMES ALEXANDER FERREIRA BARROS </t>
  </si>
  <si>
    <t>La presente orden tiene por objeto Prestar servicios en el marco del Convenio Especifico No 3051459 de 2022, suscrito entre Ecopetrol S.A y la Universidad del Magdalena, para el desarrollo de las siguientes actividades: 1.) Desarrollar el Módulo Manipulación de Alimentos en el grupo Punta Gallinas (La Guajira), en el marco del diplomado Diseño y Promoción de Productos y Servicio Turisticos.</t>
  </si>
  <si>
    <t>CO1.REQ.6365561</t>
  </si>
  <si>
    <t>OAG-VEX-0169-2024</t>
  </si>
  <si>
    <t>https://community.secop.gov.co/Public/Tendering/ContractNoticePhases/View?PPI=CO1.PPI.32350924&amp;isFromPublicArea=True&amp;isModal=False</t>
  </si>
  <si>
    <t>EFRAIN ENRIQUE OLIVOS CEBALLOS</t>
  </si>
  <si>
    <t xml:space="preserve">ROBERTH IVAN QUIROZ MANJARREZ </t>
  </si>
  <si>
    <t>La presente orden tiene por objeto Prestar servicios de apoyo a la gestión en el marco del contrato interadministrativo No. 0-204-2022 con la Corporación Autónoma Regional del Rio Grande de la Magdalena CORMAGDALENA y la Universidad del Magdalena, para desarrollar las siguientes actividades: 1. Apoyar en la elaboración de inventarios documentales de archivos del proyecto. 2. Realizar seguimiento a las notificaciones y documentación recibida en el correo del proyecto u otros medios y llevar archivo físico y digital de forma cronológica en concordancia con lo establecido por el director del proyecto. 3. Apoyar en la redacción de actas de inicio, suspensión y/o reinicio y las actas de reuniones requeridas en el marco de los proyectos ejecutados en el marco del Contrato Interadministrativo No. 204 de 2022. 4. Apoyar a la coordinadora del proyecto, en la entrega y recolección de documentos ante las otras dependencias de la Universidad del Magdalena y en las actividades administrativas designadas.</t>
  </si>
  <si>
    <t>CO1.REQ.6365303</t>
  </si>
  <si>
    <t>OAG-VEX-0168-2024</t>
  </si>
  <si>
    <t>https://community.secop.gov.co/Public/Tendering/ContractNoticePhases/View?PPI=CO1.PPI.32250086&amp;isFromPublicArea=True&amp;isModal=False</t>
  </si>
  <si>
    <t>JOHN ALEXANDER TABORDA GIRALDO</t>
  </si>
  <si>
    <t>YICELIS ROCIO CANTILLO CORONADO</t>
  </si>
  <si>
    <t>La presente orden tiane por objeto: Prestar servicios en el marco del Convenio Específico No 3051459 de 2022, suscrito entre Ecopetrol S.A. y la Universidad del Magdalena, para el desarrollo de las siguientes actividades: 1.) Desarrollar el módulo de Atención al Cliente en el grupo de Media Luna en el municipio de Uribia (La Guajira); en el marco del diplomado Diseño y Promoción de Productos y Servicios Turísticos.</t>
  </si>
  <si>
    <t>CO1.REQ.6342360</t>
  </si>
  <si>
    <t>OAG-VEX-0167-2024</t>
  </si>
  <si>
    <t>https://community.secop.gov.co/Public/Tendering/ContractNoticePhases/View?PPI=CO1.PPI.32146083&amp;isFromPublicArea=True&amp;isModal=False</t>
  </si>
  <si>
    <t>SERVIENTREGA S.A.</t>
  </si>
  <si>
    <t>La presente orden tiene por objeto servicio de mensajeria express nacional, empaques y embalaje, para el envió de documentos y demás elementos que produzcan la Vicerrectoría de Extensión y Proyección Social, en el marco del Proyecto del Fondo de Extensión Desarrollo de acciones institucionales y alianzas con el entorno para fortalecer procesos de formación, investigación y extensión para la creación de valor social en el territorio. La propuesta hace parte integral de la presente orden.</t>
  </si>
  <si>
    <t>CO1.REQ.6319727</t>
  </si>
  <si>
    <t>OPS-VEX-0166-2024</t>
  </si>
  <si>
    <t>https://community.secop.gov.co/Public/Tendering/ContractNoticePhases/View?PPI=CO1.PPI.32118884&amp;isFromPublicArea=True&amp;isModal=False</t>
  </si>
  <si>
    <t>ANDRY ELEAN IGUARAN MEJIA</t>
  </si>
  <si>
    <t>La presente orden tiene por objeto: Prestar servicios profesionales en el marco del convenio interadministrativo N° CD-CI-SPL-001-2024 con el Municipio de Hatonuevo, Departamento de la guajira y la Universidad del Magdalena, para desarrollar las siguientes actividades: 1. Revisar los documentos que se van a priorizar e incluir en el Plan de Desarrollo municipal de Hatonuevo 2. Servir de enlace entre la alcaldía de Hatonuevo y la Universidad del Magdalena. 3. Consolidar el documento de los ejes estratégicos y diseño gráfico 4. Elaborar documento técnico de los lineamientos estratégicos para la formulación de políticas Públicas 5. Apoyo en la construcción del componente estratégico del sector ciudad vivienda y territorio. 6. Asociar programas de indicadores de producto asociado a la linea estratégica.</t>
  </si>
  <si>
    <t>CO1.REQ.6312792</t>
  </si>
  <si>
    <t>OPSP-VEX-0165-2024</t>
  </si>
  <si>
    <t>https://community.secop.gov.co/Public/Tendering/ContractNoticePhases/View?PPI=CO1.PPI.32116375&amp;isFromPublicArea=True&amp;isModal=False</t>
  </si>
  <si>
    <t>ANDREA CAROLINA GRANADOS ARANGO</t>
  </si>
  <si>
    <t>La presente orden tiene por objeto: Prestar servicios profesionales en el marco del Convenio Interadministrativo No. CD-CI-SPL-001-2024, celebrado entre Municipio de Hatonuevo, La Guajira y la Universidad del Magdalena, para el desarrollo de las siguientes actividades: 1. Proyectar los actos administrativos que se requieran durante la ejecución del proyecto 2 Apoyar a la supervisión en los aspectos juridicos. 3. Elaborar el documento técnico de la construcción del marco legal en el Plan de Desarrollo del Municipio de Hatonuevo La Guajira. 4. Elaborar proyecto de acuerdo 5. Proyectar respuestas a las consultas, peticiones, quejas y reclamos que se generen en el marco del convenio. 6. Elaborar informes del plan anticorrupción y de atención al ciudadano 7. Socializar las normas que regulan el tema. 8. Prestar asesoria juridica al equipo técnico de la normativa actual de conformidad con el plan anticorrupción 9. Las demás de su naturaleza que sean requeridas en la ejecución del proyecto.</t>
  </si>
  <si>
    <t>CO1.REQ.6313125</t>
  </si>
  <si>
    <t>OPSP-VEX-0164-2024</t>
  </si>
  <si>
    <t>https://community.secop.gov.co/Public/Tendering/ContractNoticePhases/View?PPI=CO1.PPI.31974952&amp;isFromPublicArea=True&amp;isModal=False</t>
  </si>
  <si>
    <t xml:space="preserve">LAURA MARIA CORREA GONZALEZ </t>
  </si>
  <si>
    <t>La presente orden tiene por objeto. Prestar servicios en el marco del Convenio Específico No 3051459 de 2022, suscrito entre Ecopetrol SA y la Universidad del Magdalena, para el desarrollo de las siguientes actividades: 1) Desarrollar el módulo Ingles para el Turismo en los grupos Cabecera 2 y Cabo de la Vela 2, Punta Gallinas y Media Luna, en el marco del diplomado Diseño y Promoción de Productos y Servicios Turisticos.</t>
  </si>
  <si>
    <t>CO1.REQ.6280570</t>
  </si>
  <si>
    <t>OAG-VEX-0163-2024</t>
  </si>
  <si>
    <t>https://community.secop.gov.co/Public/Tendering/ContractNoticePhases/View?PPI=CO1.PPI.31950648&amp;isFromPublicArea=True&amp;isModal=False</t>
  </si>
  <si>
    <t>DANIEL DAVID GRANADOS PARODI</t>
  </si>
  <si>
    <t>La presente orden tiene por objeto: Prestar servicios profesionales para el desarrollo de las siguientes actividades: 1). Revisar los registros del proceso de contratación, en las etapas precontractual, de ejecución contractual y post contractual vigencia 2023 de la Vicerrectoría de Extensión y Proyección Social y realizar informe del estado de cada acto administrativo para el proceso de auditoria institucional. 2). Apoyar en el cierre de procesos contractuales en la plataforma SECOP II y SIA OBSERVA de las ordenes suscritas en la vigencia 2023 de la Vicerrectoría de Extensión y Proyección Social 3). Realizar la organización del archivo digital de las órdenes de servicios apoyo a la gestión, compras y suministros suscritas por la Vicerrectoría de Extensión y Proyección Social, y presentar informe del estado del archivo. 4). Realizar el cuadro de seguimiento de los trámites administrativos y juridicos para la Vicerrectoría de extensión, para realizar informe de los tiempos que se generan en la elaboración de los tramites y plantear alternativas para agilizar los procesos, en los casos que se consideren. 5). Apoyar en el cargue de la documentación que se deba corregir o anexar a los procesos contractuales del año 2023.</t>
  </si>
  <si>
    <t>CO1.REQ.6275071</t>
  </si>
  <si>
    <t>OAG-VEX-0162-2024</t>
  </si>
  <si>
    <t>https://community.secop.gov.co/Public/Tendering/ContractNoticePhases/View?PPI=CO1.PPI.31950329&amp;isFromPublicArea=True&amp;isModal=False</t>
  </si>
  <si>
    <t>CO1.REQ.6274968</t>
  </si>
  <si>
    <t>OPSP-VEX-0161-2024</t>
  </si>
  <si>
    <t>https://community.secop.gov.co/Public/Tendering/ContractNoticePhases/View?PPI=CO1.PPI.31949234&amp;isFromPublicArea=True&amp;isModal=False</t>
  </si>
  <si>
    <t>CO1.REQ.6274734</t>
  </si>
  <si>
    <t>OPSP-VEX-0160-2024</t>
  </si>
  <si>
    <t>https://community.secop.gov.co/Public/Tendering/ContractNoticePhases/View?PPI=CO1.PPI.31948703&amp;isFromPublicArea=True&amp;isModal=False</t>
  </si>
  <si>
    <t>CO1.REQ.6274690</t>
  </si>
  <si>
    <t>OPSP-VEX-0159-2024</t>
  </si>
  <si>
    <t>https://community.secop.gov.co/Public/Tendering/ContractNoticePhases/View?PPI=CO1.PPI.31937073&amp;isFromPublicArea=True&amp;isModal=False</t>
  </si>
  <si>
    <t>WILMER ARIEL ECHAVARRIA PARDO</t>
  </si>
  <si>
    <t>Prestar servicios profesionales en el marco de la Orden de Servicio N° 8000004587 celebrada entre PAREX RESOURCES y la Universidad del Magdalena para el desarrollo de las siguientes actividades: 1. Realizar revisión de actos administrativos que se generen en el marco del proyecto. 2. Proyectar minutas contractuales para proveedores, personal de apoyo y profesional que se requiera en el marco del proyecto. 3. Revisar y aprobar los documentos contractuales de personas naturales y jurídicas que se requieran en el marco del proyecto.</t>
  </si>
  <si>
    <t>CO1.REQ.6272754</t>
  </si>
  <si>
    <t>OPSP-VEX-0158-2024</t>
  </si>
  <si>
    <t>https://community.secop.gov.co/Public/Tendering/ContractNoticePhases/View?PPI=CO1.PPI.31930028&amp;isFromPublicArea=True&amp;isModal=False</t>
  </si>
  <si>
    <t>La presente orden tiene por objeto: PRESTACION DE SERVICIOS LOGISTICOS PARA LA REALIZACION DEL NCUENTRO DE GRADUADOS INDIGENAS Y DE INGENIEROS AGRONOMOS GRADUADOS HACE 50 AÑOS Y DEL LANZAMIENTO DEL PORTAFOLIO DE SERVICIOS DE LA UNIVERSIDAD DEL MAGDALENA, En desarrollo del anterior objeto contractual, el contratista se obliga a disponer al servicio de la Universidad del Magdalena, los siguientes bienes y servicios Para el evento encuentro de graduados indigenas y de ingenieros agrónomos graduados hace 50 años se suministraran 140 almuerzos tipo buffet incluye (2 proteinas, 2 carbohidratos, ensalada, postre, bebida y menaje para el servicio) 140 coctel de bienvenida 2 picadas surtidas (deditos, empanaditas, bolitas de carnes) 1 estación de agua, café, aromática, galletas, mezcladores, azúcar, esplenda para 100 personas 1 estación de agua, café, aromática, galletas, mezcladores, azúcar, esplenda para 40 personas. 10 meseros para las actividades 15 refrigerios para grupos culturales Para el evento lanzamiento del portafolio de servicios de la Universidad Del Magdalena se suministrarán 105 Almuerzo tipo buffet incluye (2 proteínas, 2 carbohidratos, ensalada, postre, bebida y menaje para el servicio) 105 coctel de bienvenida. 1 estación de agua café, aromática, galletas, mezcladores, azúcar, esplenda para 100 personas 10 meseros para las actividades 105 refrigerios Las solicitudes de los servicios deberán ser atendidas con celeridad e inmediatez, y estas podrán realizarse de manera verbal, por via telefónica, por escrito, través de correo electrónico y/o cualquier App de mensajeria instantánea, especificando el tipo de actividad o evento, evento, el sitio de la realización, el número de personas a atender y los servicios requeridos para la realización del mismo Las especificaciones técnicas y las cantidades de los bienes y servicios a contratar se encuentran descritas en el formato de oferta económica.</t>
  </si>
  <si>
    <t>CO1.REQ.6271109</t>
  </si>
  <si>
    <t>OPS-VEX-0157-2024</t>
  </si>
  <si>
    <t>https://community.secop.gov.co/Public/Tendering/ContractNoticePhases/View?PPI=CO1.PPI.31921035&amp;isFromPublicArea=True&amp;isModal=False</t>
  </si>
  <si>
    <t>COPY'S STUDENT SAS</t>
  </si>
  <si>
    <t>La presente orden tiene por objeto el servicio de impresiones a color y a blanco y negro necesarios para el desarrollo de las actividades requeridas para el cumplimiento de los indicadores de la Vicerrectoria de Extensión y Proyección Social y el logro de los objetivos institucionales. La propuesta hace parte integral de la presente orden. Con las siguientes especificaciones:</t>
  </si>
  <si>
    <t>CO1.REQ.6268793</t>
  </si>
  <si>
    <t>OPS-VEX-0156-2024</t>
  </si>
  <si>
    <t>https://community.secop.gov.co/Public/Tendering/ContractNoticePhases/View?PPI=CO1.PPI.31902898&amp;isFromPublicArea=True&amp;isModal=False</t>
  </si>
  <si>
    <t>Prestar servicios profesionales en el marco del Convenio Interadministrativo No. 2360 de 2023 celebrado entre LA NACIÓN - MINISTERIO DEL INTERIOR y la Universidad del Magdalena para: 1. Colaborar en la construcción de propuestas pedagógicas para el fortalecimiento de capacidades del sector interreligioso priorizando la formación sobre políticas públicas desarrolladas a su favor e implementación de espacios, incluye Promoción de espacios de relacionamiento e interacción para el alcance de objetivos comunes y Fortalecimiento del aporte a la paz, el perdón y la reconciliación. 2 Trabajar en la implementación de un mapeo y caracterización de la labor cultural, social, cultural, educativa, de convivencia, de paz, reconciliación y enfoque diferencial de las entidades religiosas y sus organizaciones. 3. Contribuir en el desarrollo de un plan de información y divulgación nación-territorio bajo una estrategia de participación social e interinstitucional de las acciones implementadas para la garantia del derecho a la igualdad y libertad religiosa y de cultos. 4. Apoyar en la construcción de un documento analitico cuantitativo y cualitativo de los resultados de caracterización realizada a entidades religiosas u organizaciones del sector religioso de la Región Caribe 5. Coadyuvar en la construcción de un documento de identificación de avances de la implementación de la política pública de libertad religiosa y de cultos nacional 6 apoyar la construcción de un documento que recoja la descripción de adopción de politica pública de libertad religiosa y de cultos en departamentos y distritos del pais y propuesta de articulación con miras al cumplimiento del artículo 312 de la ley 2294 de 2023</t>
  </si>
  <si>
    <t>CO1.REQ.6265464</t>
  </si>
  <si>
    <t>OPSP-VEX-0155-2024</t>
  </si>
  <si>
    <t>https://community.secop.gov.co/Public/Tendering/ContractNoticePhases/View?PPI=CO1.PPI.31901715&amp;isFromPublicArea=True&amp;isModal=False</t>
  </si>
  <si>
    <t>Prestar servicios profesionales en el marco del Convenio Interadministrativo No. 2360 de 2023 celebrado entre LA NACIÓN - MINISTERIO DEL INTERIOR y la Universidad del Magdalena para: 1. Asesorar el diseño de una estrategia de No Discriminación (Nación Territorio), Incluye: Estrategia para la adopción de medidas efectivas en la prevención de ataques al derecho de la libertad religiosa y de cultos e identificación de los efectos multiplicadores positivos que un accionar de las entidades religiosas y sus organizaciones desencadene sobre los ODS. 2. Asesorar en la estructuración e implementación de actividades de fortalecimiento de capacidades del sector interreligioso priorizando la formación sobre politicas públicas desarrolladas a su favor e implementación de espacios, incluye Promoción de espacios de relacionamiento e interacción para el alcance de objetivos comunes y Fortalecimiento del aporte a la paz, el perdón y la reconciliación. 3. Asesorar en la implementación de un Banco de Iniciativas Sociales Interreligiosas BIIR para fortalecer el aporte social de las organizaciones religiosas en favor de las comunidades, apoyando económicamente las iniciativas sociales interreligiosas que constituyan buenas prácticas. 4. Asesorar la implementación de un mapeo y caracterización de la labor cultural, social, cultural, educativa, de convivencia, de paz, reconciliación y enfoque diferencial de las entidades religiosas y sus organizaciones. 5. Asesorar en la implementación de acciones de articulación de Sector Educativo, la Dirección de Asuntos Religiosos y Sector Interreligioso en el marco de desarrollo de la Red Académica. 6. Asesorar en el desarrollo de un plan de información y divulgación nación-territorio bajo una estrategia de participación social e interinstitucional de las acciones implementadas para la garantia del derecho a la igualdad y libertad religiosa y de cultos.</t>
  </si>
  <si>
    <t>CO1.REQ.6264876</t>
  </si>
  <si>
    <t>OPSP-VEX-0154-2024</t>
  </si>
  <si>
    <t>https://community.secop.gov.co/Public/Tendering/ContractNoticePhases/View?PPI=CO1.PPI.31886709&amp;isFromPublicArea=True&amp;isModal=False</t>
  </si>
  <si>
    <t xml:space="preserve">GISSETT JOHANA BORREGO JUVINAO </t>
  </si>
  <si>
    <t>Prestar servicios profesionales en el marco del Convenio Interadministrativo No. 2360 de 2023 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Realizar Acompañamiento Técnico al Desarrollo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</si>
  <si>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CO1.REQ.6262058</t>
  </si>
  <si>
    <t>OPSP-VEX-0153-2024</t>
  </si>
  <si>
    <t>https://community.secop.gov.co/Public/Tendering/ContractNoticePhases/View?PPI=CO1.PPI.31797534&amp;isFromPublicArea=True&amp;isModal=False</t>
  </si>
  <si>
    <t>EDWIN CAUSADO RODRIGUEZ</t>
  </si>
  <si>
    <t xml:space="preserve">123 - 32123 </t>
  </si>
  <si>
    <t>XHLAR S.A.S</t>
  </si>
  <si>
    <t>La presente orden tiene por objeto: Prestar los servicios tecnológicos de un servidor virtual privado (VPS - virtual private server), que permita proponer un nuevo proceso de comercialización a través de medios digitales, tales como e-comerce, market place e inbound marketing para el desarrollo de la actividad MGA 3.1.3 del objetivo 3 (Plantear modelos de negocios y planes de comercialización de Queso Costeño a nivel nacional e internacional) del proyecto BPIN 2020000100116: "Fortalecimiento de la capacidad productiva y comercial de la cadena de suministro del Queso Costeño en las subregiones Del caribe colombiano, departamentos De Magdalena, Córdoba, La Guajira".</t>
  </si>
  <si>
    <t>CO1.REQ.6249468</t>
  </si>
  <si>
    <t>OPS-VEX-0152-2024</t>
  </si>
  <si>
    <t>https://community.secop.gov.co/Public/Tendering/ContractNoticePhases/View?PPI=CO1.PPI.31867163&amp;isFromPublicArea=True&amp;isModal=False</t>
  </si>
  <si>
    <t>ESCALERA S.A.S.</t>
  </si>
  <si>
    <t>La presente orden tiene por objeto LA PRESTACIÓN DE SERVICIOS DE APOYO LOGISTICO EN EL MARCO DE LA EJECUCIÓN DEL CONVENIO INTERADMINISTRATIVO N° CD-CI- SPL-001-2024. En desarrollo del antenor objeto contractual, el contratista se obliga a disponer al servicio de la Universidad del Magdalena, los siguientes bienes y servicios: 1. Sillas para 15 mesas de participación aproximadamente (100 sillas por mesa) 2 Mesa para 15 mesas de participación aproximadamente (15 mesas para cada evento) 3 Estaciones de agua y café para 15 mesas 4. Refrigerios (horneado o frito o sandwich + bebida) para las 15 mesas 5. Servicios de perifoneo de las mesas municipales (15 mesas) 6 Servicio de transporte para ocho miembros del equipo técnico que asistirá a los 9 mesas zona rural resguardos, veredas y corregimientos (servicio en vehiculos tipo camioneta 4x4 modelos superiores a 2005, incluye conductor) para lo cual se dispondran 2 vehiculos, por tanto corresponde a 18 viajes 7. Servicio de transporte para miembros de la administración de Municipal que asistirá a las 9 mesas zona rural resguardos, veredas y corregimientos (servicio en vehiculos tipo camioneta 4x4 modelos superiores a 2005, incluye conductor), para lo cual se dispondrá de 4 vehiculos es decir 36 viajes 8. Servicios de alimentación (desayunos y almuerzos) para miembros de la administración que participaran en las mesas zona rural - resguardos, veredas y corregimientos 9 Servicio de alimentación (desayunos y almuerzos) para miembros del equipo técnico durante 10 días, es decir, 80 servicioS 10. Servicio de hospedaje para 8 miembros del equipo técnico durante 10 dias, es decir, 80 servicios 11. Formatos de recolección de información en mesas y listados de asistencia impresos full color (10 páginas) 12 Impresión de Habladores (con nombres de las mesas y miembros de mesa principal) en cartón paja de 1/8 13. Pancartas rollup o Pendón para mesas 14. Chalecos distintivos con imagen institucional para identificar el equipo 15. Mapas del municipio ploteados, para utilizar en cada mesa</t>
  </si>
  <si>
    <t>CO1.REQ.6258347</t>
  </si>
  <si>
    <t>OPS-VEX-0151-2024</t>
  </si>
  <si>
    <t>https://community.secop.gov.co/Public/Tendering/ContractNoticePhases/View?PPI=CO1.PPI.31853374&amp;isFromPublicArea=True&amp;isModal=False</t>
  </si>
  <si>
    <t>NURY CECILIA JACOME HENRY</t>
  </si>
  <si>
    <t>La presente orden tiene por objeto el servicio de alquiler de cuatro (4) módulos metálicos de 20ft (6m aprox.) adecuados para almacenar las cajas codificadas que contienen los formatos de campo del Proyecto SEPEC, los cuales se hace necesario por la naturaleza del contrato conservar los formatos de la vigencia del último año de ejecución del proyecto suscrito entre la Autoridad Nacional de Acuicultura y Pesca - AUNAP y la Universidad del Magdalena, en el marco del FONDO DE EXTENSION -Promoción de alianzas público y privadas, cooperación nacional e internacional para la creación de valor social en el territorio - Nación Transferencias. La propuesta hace parte integral de la presente orden.</t>
  </si>
  <si>
    <t>CO1.REQ.6253977</t>
  </si>
  <si>
    <t>OPS-VEX-0150-2024</t>
  </si>
  <si>
    <t>https://community.secop.gov.co/Public/Tendering/ContractNoticePhases/View?PPI=CO1.PPI.31822725&amp;isFromPublicArea=True&amp;isModal=False</t>
  </si>
  <si>
    <t xml:space="preserve">CARLOS DE LOS REYES CAMARGO CERVANTES </t>
  </si>
  <si>
    <t>La presente orden tiene por objeto Prestar servicios profesionales en el marco del Convenio Interadministrativo No 2360 de 2023 celebrado entre LA NACIÓN MINISTERIO DEL INTERIOR y la Universidad del Magdalena, para desarrollar las siguientes actividades 1 Dirigir la ejecución del convenio de forma integral, velando en todo momento se cumpla con el objeto contractual del mismo. 2. Informar periódicamente al supervisor del convenio sobre avance o retrasos en su ejecución 3. Realizar seguimiento y control oportuno a la construcción de los productos del convenio por parte de los profesionales contratados para tal fin 4. Orientar al equipo de profesionales contratados en las tareas y/o actividades a que haya lugar para la construcción de los productos esperados. 5. Apoyar en la revisión de los informes que presenten los profesionales contratados para el cumplimiento del Convenio Interadministrativo No 2360 de 2023, mediante un visto bueno. 6. Participar en las reuniones y/o comités solicitados por el ministerio para hacer seguimiento a la ejecución del convenio. 7. Participar en todos los espacios de socialización, coordinación, validación y concertación de los productos esperados de acuerdo con el plan de trabajo aprobado.</t>
  </si>
  <si>
    <t>CO1.REQ.6246358</t>
  </si>
  <si>
    <t>OPSP-VEX-0149-2024</t>
  </si>
  <si>
    <t>https://community.secop.gov.co/Public/Tendering/ContractNoticePhases/View?PPI=CO1.PPI.31698152&amp;isFromPublicArea=True&amp;isModal=False</t>
  </si>
  <si>
    <t>ROBERTO AGUAS NUÑEZ</t>
  </si>
  <si>
    <t>191 - 1924</t>
  </si>
  <si>
    <t>JOSE DAVID MOLINA HERNANDEZ</t>
  </si>
  <si>
    <t>La presente orden tiene por objeto: Prestar sus servicios profesionales independientes como ANIMADOR en marco del desarrollo de la actividad MGA 2.1.2 en el desarrollo de las actividades propias del proyecto denominado "Fortalecimiento de habilidades y competencias comunicativas, investigativas y tecnológicas alrededor de la memoria histórica y cultural en niños, adolescentes y jóvenes del departamento del Cesar" cumpliendo con las siguientes actividades: 1) Diseñar las piezas gráficas de los productos RA RV del proyecto. 2) Realizar cinco animaciones 3D de los personajes modelados del universo Piragua para los productos RA y RV. 3) Participar de las reuniones que le sean designadas por líderes y supervisor y atender las sugerencias del proyecto. 4) Entregar sus avances en los diferentes formatos que requiera el proyecto. 5) Realizar un documento final con todos los entregables y avances solicitados en la orden.</t>
  </si>
  <si>
    <t>CO1.REQ.6222670</t>
  </si>
  <si>
    <t>OPSP-VEX-0148-2024</t>
  </si>
  <si>
    <t>https://community.secop.gov.co/Public/Tendering/ContractNoticePhases/View?PPI=CO1.PPI.31721636&amp;isFromPublicArea=True&amp;isModal=False</t>
  </si>
  <si>
    <t>GESTION DEL DESARROLLO TERRITORIAL SOSTENIBLE S.A.S.</t>
  </si>
  <si>
    <t>La presente orden tiene por objeto el servicio de apoyo logístico (suministro de alimentos y bebidas, 'sonido, sillas, mesas, servicio de estacion de agua y café y servicio de transporte), requeridos para el desarrollo de 15 eventos que se llevaran a cabo durante la ejecucion del proyecto, en el marco del contrato Interadministrativo No 020-2024 suscrito entre la Universidad del Magdalena y el departamento de la Guajira, el cual tiene por objeto "CONTRATAR LOS RECURSOS TÉCNICOS, JURÍDICOS, ADMINISTRATIVOS Y FINANCIEROS PARA EL PROCESO DE FORMULACIÓN DEL PLAN DE DESARROLLO DEPARTAMENTAL DE LA GUAJIRA". La propuesta hace parte integral de la presente orden.</t>
  </si>
  <si>
    <t>CO1.REQ.6222961</t>
  </si>
  <si>
    <t>OPS-VEX-0147-2024</t>
  </si>
  <si>
    <t>https://community.secop.gov.co/Public/Tendering/ContractNoticePhases/View?PPI=CO1.PPI.31660401&amp;isFromPublicArea=True&amp;isModal=False</t>
  </si>
  <si>
    <t>192 - 2024</t>
  </si>
  <si>
    <t>ENLACES L&amp;J SAS</t>
  </si>
  <si>
    <t>La presente orden tiene por objeto: Prestar el Servicio logístico de transporte, alimentación y hospedaje para la movilización de investigadores en los municipios de acción e intervención con el objeto de realizar salida de campo para el desarrollo del proyecto BPIN 2019000100064 denominado: "Fortalecimiento de habilidades y competencias comunicativas, investigativas y tecnológicas alrededor de la memoria histórica y cultural en niños, adolescentes y jóvenes del departamento del Cesar"</t>
  </si>
  <si>
    <t>CO1.REQ.6211473</t>
  </si>
  <si>
    <t>OPS-VEX-0146-2024</t>
  </si>
  <si>
    <t>https://community.secop.gov.co/Public/Tendering/ContractNoticePhases/View?PPI=CO1.PPI.31718053&amp;isFromPublicArea=True&amp;isModal=False</t>
  </si>
  <si>
    <t>JANINA GARCIA ECHEVERRIA</t>
  </si>
  <si>
    <t>La presente orden tiene por objeto: 1. Apoyar en la planeación, consolidación y seguimiento oportuno a la ejecución del calendario de exposiciones, talleres, charlas, conferencias ciclos de cine, y demás actividades culturales y/o educativas que se coordinan desde la Dirección de Proyección Cultural en la casa Museo Gabriel García Márquez 2. Brindar apoyo a la elaboración, puesta en marcha y seguimiento oportuno de estrategias y campañas encaminadas a generar un optimo posicionamiento de la Casa Museo GGM a nivel local, regional, nacional e internacional. 3. Brindar apoyo en la planeación, ejecución y seguimiento de los aspectos logisticos requeridos para el desarrollo de eventos, actividades de relaciones públicas, exposiciones, y demás actividades y/o eventos realizados en el marco de la Dirección de Proyección Cultural en la casa Museo Gabriel García Márquez. 4. Realizar la proyección de informes consolidados de seguimiento, efectividad y eficiencia de las actividades número de beneficiarios y estrategias desarrolladas, con la finalidad de presentario mensualmente a la Dirección de Proyección Cultural en la casa Museo Gabriel Garcia Márquez. 5. Organizar, consolidar y entregar oportunamente los insumos requeridos para la elaboración del reporte de los indicadores, relacionada con las acciones de la Casa Museo GGM aportantes al proyecto asociado del Plan de Acción de la Vicerrectoria de Extensión y Proyección social, plan de desarrollo y demás planes de gestión institucional, así como insumos para los informes de la Dirección de Proyección Cultural para la Acreditación de los programas y la Acreditación Institucional.</t>
  </si>
  <si>
    <t>CO1.REQ.6222101</t>
  </si>
  <si>
    <t>OAG-VEX-0145-2024</t>
  </si>
  <si>
    <t>https://community.secop.gov.co/Public/Tendering/ContractNoticePhases/View?PPI=CO1.PPI.31604959&amp;isFromPublicArea=True&amp;isModal=False</t>
  </si>
  <si>
    <t>JAIME ALBERTO MORON CARDENAS</t>
  </si>
  <si>
    <t>ELIANA RAQUEL CASTELLANOS BOTTO</t>
  </si>
  <si>
    <t>La presente orden tiene por objeto: Prestar servicios profesionales en el marco del Convenio No. 7000000013 de 2021, celebrado entre CENIT LOGÍSTICA Y TRANSPORTE DE HIDROCARBUROS S.A.S y la Universidad del Magdalena, para el desarrollo de las siguientes actividades: 1. Registrar ordenes de servicios en las plataformas Sistema Integral de Auditorias SIA OBSERVA, Sistema Electrónico para la Contratación Pública - SECOP II y Sistema de información y Gestión del Empleo Público SIGEP II. 2. Registrar los pagos de las ordenes de servicios en las plataformas SIA OBSERVA Y SECOP II. 3. Elaborar y actualizar la matriz de los procesos contractuales. 4. Rendir informes mensuales o cuando el supervisor así lo requiera, sobre las actividades desarrolladas en cumplimiento de la orden de prestación de servicios.</t>
  </si>
  <si>
    <t>CO1.REQ.6195335</t>
  </si>
  <si>
    <t>OPSP-VEX-0144-2024</t>
  </si>
  <si>
    <t>https://community.secop.gov.co/Public/Tendering/ContractNoticePhases/View?PPI=CO1.PPI.31604404&amp;isFromPublicArea=True&amp;isModal=False</t>
  </si>
  <si>
    <t>ALBANIS ISABEL OROZCO PULIDO</t>
  </si>
  <si>
    <t>La presente orden tiene por objeto: Prestar servicios profesionales en el marco del Convenio Específico No. 3051459 de 2022, suscrito entre Ecopetrol S.A y la Universidad del Magdalena, para el desarrollo de las siguientes actividades 1). Desarrollar el módulo de Primeros Auxilios en el grupo 1 del Cabo de la Vela, grupo 2 Cabecera, grupo Punta Gallinas y Media Luna, en el departamento de La Guajira.</t>
  </si>
  <si>
    <t>CO1.REQ.6194987</t>
  </si>
  <si>
    <t>OPSP-VEX-0143-2024</t>
  </si>
  <si>
    <t>https://community.secop.gov.co/Public/Tendering/ContractNoticePhases/View?PPI=CO1.PPI.31603250&amp;isFromPublicArea=True&amp;isModal=False</t>
  </si>
  <si>
    <t>SELYOMAR GOMEZ PALLARES</t>
  </si>
  <si>
    <t>La presente orden tiene por objeto: Prestar servicios profesionales en el marco del Plan de Acción 2024, para el desarrollo de las siguientes actividades: 1. Elaborar y gestionar el cronograma de sesiones de formación en el marco del Programa de Alfabetización y Educación Básica y Media para Adultos, así mismo, realizar seguimiento al cumplimiento y desarrollo de este. 2. Gestionar y brindar apoyo en aspectos logísticos y demás requeridos, con la finalidad de garantizar el óptimo desarrollo de las sesiones formativas del Programa de Alfabetización y Educación Básica y Media para Adultos. 3. Presentar informes mensuales del avance del proceso de formación del Programa de Alfabetización y Educación Básica y Media para Adultos. 4. Organizar, consolidar y entregar oportunamente los insumos requeridos para la elaboración del reporte de los indicadores. relacionada con las acciones de la Direccion de Desarrollo Social y Productivo aportantes al proyecto asociado del Plan de Acción de la Vicerrectoria de Extensión y Proyección social, plan de desarrollo y demas planes de gestion institucional que se requieran.</t>
  </si>
  <si>
    <t>CO1.REQ.6194821</t>
  </si>
  <si>
    <t>OPSP-VEX-0142-2024</t>
  </si>
  <si>
    <t>https://community.secop.gov.co/Public/Tendering/ContractNoticePhases/View?PPI=CO1.PPI.31602806&amp;isFromPublicArea=True&amp;isModal=False</t>
  </si>
  <si>
    <t>NATALIA MARLEN LAFAURIE PALACIO</t>
  </si>
  <si>
    <t>La presente orden tiene por objeto: Prestar servicios profesionales en el marco de la Orden de Servicio No. 8000004584, suscrita entre Parex Resources y la Universidad del Magdalena, para el desarrollo de las siguientes actividades 1). Realizar proyección de términos de referencia para la convocatoria de los docentes. 2). Acompañar el proceso de alistamiento del diplomado. 3). Apoyar en proceso de selección de los beneficiarios del proyecto. 4). Apoyar en la elaboración del plan de trabajo del proyecto.</t>
  </si>
  <si>
    <t>CO1.REQ.6194617</t>
  </si>
  <si>
    <t>OPSP-VEX-0141-2024</t>
  </si>
  <si>
    <t>https://community.secop.gov.co/Public/Tendering/ContractNoticePhases/View?PPI=CO1.PPI.31518565&amp;isFromPublicArea=True&amp;isModal=False</t>
  </si>
  <si>
    <t>NICOLAS RAUL HERAZO THERAN</t>
  </si>
  <si>
    <t>La presente orden tiene por objeto: Prestar servicios profesionales en el marco del Convenio Interadministrativo No. CD-CI-SPL-001-2024, celebrado entre Municipio de Hatonuevo, La Guajira y la Universidad del Magdalena, para el desarrollo de las siguientes actividades: 1. Construir la línea estratégica cambio por la transformación productiva y gestión ambiental y ordenamiento territorial 2. Realizar el diagnostico de los sectores: Comercio, industria y turismo; agricultura y desarrollo rural; Ciencia Tecnología e Innovación, Ordenamiento territorial y ambiente 3. Brindar acompañamiento al proceso de divulgación y socialización del plan plurianual del plan de desarrollo.</t>
  </si>
  <si>
    <t>CO1.REQ.6174632</t>
  </si>
  <si>
    <t>OPSP-VEX-0140-2024</t>
  </si>
  <si>
    <t>https://community.secop.gov.co/Public/Tendering/ContractNoticePhases/View?PPI=CO1.PPI.31520165&amp;isFromPublicArea=True&amp;isModal=False</t>
  </si>
  <si>
    <t>COOP MEDICA DEL VALLE Y DE PROFESIONALES DE COLOMBIA COOMEVA</t>
  </si>
  <si>
    <t>La presente orden tiene por objeto el servicio para la realización de cursos virtuales en formación cooperativa y formación en competencias profesionales y personales, para el desarrollo del Ciclo de formación para el entorno laboral - Pre-prácticas, con la finalidad de capacitar a los estudiantes de preprácticas semestrales e intersemestrales del periodo 20241, como pre-requisito de carácter obligatorio para el proceso de practicas profesionales. La propuesta hace parte integral de la presente orden. Especificaciones de los cursos virtuales: Uso de Plataforma con disponibilidad 24/7, desarrollo de contenidos, creación y matricula de 1.800 de usuarios, envio de notificaciones y motivaciones, soporte de ususarios y certificaciones. Se puede acceder a través de computador, Tablet o celular:HABILIDADES GERENCIALES: Contiene los Modulos de: 1: Liderazgo estratégico. 2: Resolución de conflictos. Modulo 3: Comunicación asertiva organizacional y 4: Equipos hibridos de alto rendimiento. START WORKING: Contiene los Modulos de: 1: Hoja de vida institucional para prácticas empresariales, Enfrentarse a una oferta laboral, Aplicación pruebas psicotécnicas, Seguridad y responsabilidad en el Trabajo. Modulo 2: Master class grupo de 100 estudiantes, Vía teams fogeo de entrevista Cantidad de grupos 8 y Conferencia como tener una entrevista de trabajo exitosa desafio y oportunidades de la formación laboral en los entornos Vuca. TU MENTE, TU PODER: Contiene los Modulos: 1: Inteligencia emocional y 2: Integridad.</t>
  </si>
  <si>
    <t>CO1.REQ.6175119</t>
  </si>
  <si>
    <t>OPS-VEX-0139-2024</t>
  </si>
  <si>
    <t>https://community.secop.gov.co/Public/Tendering/ContractNoticePhases/View?PPI=CO1.PPI.31466473&amp;isFromPublicArea=True&amp;isModal=False</t>
  </si>
  <si>
    <t>SANDRA MILENA NOGUERA YANES</t>
  </si>
  <si>
    <t>La presente orden tiene por objeto: Prestar sus servicios profesionales independientes como personal de apoyo community manager para el desarrollo de las actividades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Administrar y difundir material promocional, informativo y representativo de los resultados del proyecto en sus redes sociales y demás plataformas online. 2) Cumplir con los lineamientos de la propuesta comunicativa y estética del uso, manejo e imagen del proyecto en las redes y demás plataformas online. 3) Entregar dos informes del material audiovisual grafico editado, organizado y graficado y debe publicarlo en las redes sociales y demás plataformas online del proyecto. 4) Debe compartir y socializar mensualmente la programación de contenido para que el investigador principal de aval de ser publicadas. 5) Cumplir a cabalidad con los planes de trabajo mensuales relacionados con el objeto del contrato los cuales, son entregados por directores y/o supervisor. 6) Desarrollar un informe de comunicación y divulgación como aporte al informe final.</t>
  </si>
  <si>
    <t>CO1.REQ.6175077</t>
  </si>
  <si>
    <t>OPSP-VEX-0138-2024</t>
  </si>
  <si>
    <t>https://community.secop.gov.co/Public/Tendering/ContractNoticePhases/View?PPI=CO1.PPI.31517479&amp;isFromPublicArea=True&amp;isModal=False</t>
  </si>
  <si>
    <t>CRISTIAN ANDRES HERNANDEZ ARENILLA</t>
  </si>
  <si>
    <t>La presente orden tiene por objeto: Prestar servicios profesionales en el marco del Convenio Interadministrativo No. CD-CI-SPL-001-2024, celebrado entre Municipio de Hatonuevo, La Guajira y la Universidad del Magdalena, para el desarrollo de las siguientes actividades: 1. Construir con el profesional social el mapeo de actores. 2. Hacer el documento de sistematización de participación y dialogo social. 3, Garantizar la participación de los actores en el proceso de divulgación y socialización del plan plurianual del Plan de Desarrollo Departamental. 4. Realizar la construcción de la sección de participación ciudadana en el documento técnico del Plan de Desarrollo.</t>
  </si>
  <si>
    <t>CO1.REQ.6174503</t>
  </si>
  <si>
    <t>OPSP-VEX-0137-2024</t>
  </si>
  <si>
    <t>https://community.secop.gov.co/Public/Tendering/ContractNoticePhases/View?PPI=CO1.PPI.31494098&amp;isFromPublicArea=True&amp;isModal=False</t>
  </si>
  <si>
    <t>CRISTIAN EDUARDO CARREÑO MARTINEZ</t>
  </si>
  <si>
    <t>Prestar servicios profesionales en el marco de la ejecución del Convenio Interadministrativo N° CD-CI-SPL-001-2024, para el desarrollo de las siguientes actividades: 1. Apoyar en el proceso de priorización de las inversiones con cargo del sistema general de regallas. 2. Realización de diagnóstico de los sectores: Gobernanza, desempeño territorial y convergencia. 3. construcción de documentos técnicos en las lineas de transformación productiva. 4. Construccion de documentos diagnóstico en articulación de los objetivos desarrollo sostenible con el Plan De desarrollo Municipal.</t>
  </si>
  <si>
    <t>CO1.REQ.6169161</t>
  </si>
  <si>
    <t>OPSP-VEX-0136-2024</t>
  </si>
  <si>
    <t>https://community.secop.gov.co/Public/Tendering/ContractNoticePhases/View?PPI=CO1.PPI.31492976&amp;isFromPublicArea=True&amp;isModal=False</t>
  </si>
  <si>
    <t>NATALIA MARGARITA BLASCHKE EVILLA</t>
  </si>
  <si>
    <t>La presente orden tiene por objeto prestar servicios profesionales en el marco del Plan de Acción 2024, para el desarrollo de las siguientes actividades: 1. Planificación de talleres para catálogo de servicios de la Vicerrectoria de Extensión Proyección Social. 2. Diseño de metodologia talleres para catálogo Vicerrectoria de Extension y Proyección Social 3. Realización de talleres internos y sector externo para catálogo de servicios de la Vicerrectoria de Extensión y Proyección Social. 4. Informe de realización de talleres para catálogo de servicios de la Vicerrectoria de Extensión y Proyección Social</t>
  </si>
  <si>
    <t>CO1.REQ.6169135</t>
  </si>
  <si>
    <t>OPSP-VEX-0135-2024</t>
  </si>
  <si>
    <t>https://community.secop.gov.co/Public/Tendering/ContractNoticePhases/View?PPI=CO1.PPI.31490569&amp;isFromPublicArea=True&amp;isModal=False</t>
  </si>
  <si>
    <t>SARAI DAYANA RIBÓN REALES</t>
  </si>
  <si>
    <t>La presente orden tiene por objeto: Prestar servicios en el marco del Convenio Específico No 3051459 de 2022, suscrito entre Ecopetrol S.A y la Universidad del Magdalena, para el desarrollo de las siguientes actividades: 1.) Desarrollar el módulo E-Commerce en el marco del diplomado Diseño y Promoción de Productos y Servicio Turisticos</t>
  </si>
  <si>
    <t>CO1.REQ.6169114</t>
  </si>
  <si>
    <t>OAG-VEX-0134-2024</t>
  </si>
  <si>
    <t>https://community.secop.gov.co/Public/Tendering/ContractNoticePhases/View?PPI=CO1.PPI.31489880&amp;isFromPublicArea=True&amp;isModal=False</t>
  </si>
  <si>
    <t>LINY LENA DE ANGEL MORA</t>
  </si>
  <si>
    <t>La presente orden tiene por objeto prestar los servicios de apoyo a la gestión en el marco del Convenio Interadministrativo N° CD-CI-SPL-001-2024 con el Municipio de Hatonuevo, Departamento de la Guajira y la Universidad del Magdalena, para desarrollar las siguientes actividades: 1. Apoyar a la coordinación técnica en la construcción de la formulación del Plan de Desarrollo Departamental. 2. Apoyar en la coordinación del equipo de trabajo, en la realización de las actividades a desarrollar. 3. Apoyar a la integración del documento técnico del Plan de Desarrollo. 4. Apoyar a la construcción de informes de ejecución del proyecto</t>
  </si>
  <si>
    <t>CO1.REQ.6168722</t>
  </si>
  <si>
    <t>OAG-VEX-0133-2024</t>
  </si>
  <si>
    <t>https://community.secop.gov.co/Public/Tendering/ContractNoticePhases/View?PPI=CO1.PPI.31452637&amp;isFromPublicArea=True&amp;isModal=False</t>
  </si>
  <si>
    <t>CLAUDIA LILIANA TAMARA RUIZ</t>
  </si>
  <si>
    <t>La presente orden tiene por objeto prestar servicios de apoyo a la gestión para el desarrollo de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</si>
  <si>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CO1.REQ.6159532</t>
  </si>
  <si>
    <t>OAG-VEX-0132-2024</t>
  </si>
  <si>
    <t>https://community.secop.gov.co/Public/Tendering/ContractNoticePhases/View?PPI=CO1.PPI.31383336&amp;isFromPublicArea=True&amp;isModal=False</t>
  </si>
  <si>
    <t>EQUISERVIS LTDA</t>
  </si>
  <si>
    <t>La presente orden tiene por objeto la compra de elementos de papaleria, requeridos para el desarrollo de las actividades del Contrato Interadministrativo No. 018-2024, suscrito entre el municipio de San Carlos (Córdoba) y la Universidad del Magdalena. La propuesta hace parte integral de la presente orden.</t>
  </si>
  <si>
    <t>CO1.REQ.6143670</t>
  </si>
  <si>
    <t>ODC-VEX-0002-2024</t>
  </si>
  <si>
    <t>https://community.secop.gov.co/Public/Tendering/ContractNoticePhases/View?PPI=CO1.PPI.31354193&amp;isFromPublicArea=True&amp;isModal=False</t>
  </si>
  <si>
    <t>LUIS EDUARDO VIANA FONTALVO</t>
  </si>
  <si>
    <t>Prestar servicios profesionales en el marco del Convenio Interadministrativo No. CD-CI-SPL-001- 2024 celebrado entre el municipio de HATONUEVO LA GUAJIRA y la Universidad del Magdalena para el desarrollo de las siguientes actividades: 1) Brindar acompañamiento al proceso de divulgación y socialización del plan plurianual del plan de desarrollo. 2) Construccion de la linea de bienestrar e inclusión social del documento tecnico del Plan de Desarrollo.</t>
  </si>
  <si>
    <t>CO1.REQ.6136862</t>
  </si>
  <si>
    <t>OPSP-VEX-0131-2024</t>
  </si>
  <si>
    <t>https://community.secop.gov.co/Public/Tendering/ContractNoticePhases/View?PPI=CO1.PPI.31305704&amp;isFromPublicArea=True&amp;isModal=False</t>
  </si>
  <si>
    <t>NIVER ALBERTO QUIROZ MORA</t>
  </si>
  <si>
    <t>La presente orden tiene por objeto: Prestar servicios profesionales en el marco del convenio interadministrativo N° CD-CI-SPL-001-2024 celebrado entre el municipio de Hatonuevo (La Guajira) y la Universidad del Magdalena, para el desarrollo de las siguientes actividades: 1) Integrar al equipo técnico del proyecto. 2.) Realizar las proyecciones del presupuesto por inversión para el cuatrienio 2024-2027 del SGP y los recursos propios. 3) Liderar los procesos de divulgación y socialización del plan plurianual del plan de desarrollo. 4.) Integrar cada componente desarrollados por el equipo técnico en la construcción del Plan de Desarrollo. 5.) Articular el Plan de Desarrollo Municipal con el Plan Nacional de Desarrollo 2022-2026 "Colombia potencia mundial de la vida", el Plan de Desarrollo Departamental y los objetivos de desarrollo sostenible -ODS.</t>
  </si>
  <si>
    <t>CO1.REQ.6126472</t>
  </si>
  <si>
    <t>OPSP-VEX-0130-2024</t>
  </si>
  <si>
    <t>https://community.secop.gov.co/Public/Tendering/ContractNoticePhases/View?PPI=CO1.PPI.31248086&amp;isFromPublicArea=True&amp;isModal=False</t>
  </si>
  <si>
    <t>127686300 / 24613831.70 / 15434632 / 1755953 / 24183866 / 2107144 / 705372.50 / 24613831.70 / 15434632</t>
  </si>
  <si>
    <t xml:space="preserve">2023-02-01/ 2024-12-03 / 2024-12-04 / 2023-01-13 </t>
  </si>
  <si>
    <t>20 - 183 - 191 - 10623 - 10323 - 10223 - 14523 - 1024- 1924</t>
  </si>
  <si>
    <t xml:space="preserve">LAURA MARCELA MARIN TREJOS </t>
  </si>
  <si>
    <t>La presente orden tiene por objeto: Prestar sus servicios independientes como personal de apoyo - productor general en el desarrollo de las actividades necesarias para la elaboración del producto 2.1.2: Producir dos co-creaciones audiovisuales e incorporar tecnologia 360, realidad virtual y aumentada que permita la participación en la reconstrucción de memoria y la recuperación de los saberes locales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Participar en el desarrollo de la metodologia SCRUM y reestructuración de las actividades del proyecto para el periodo 2024. 2) Apoyar la logistica de salidas de campo mediante el trámite de los recursos técnicos, la coordinación con proveedores, personajes y el equipo de trabajo. 3) Apoyar en la vigilancia y control del listado de equipos tecnológicos usados en cada una de las actividades. 4) Presentar los informes técnicos requeridos por el supervisor inherentes al avance de las actividades MGA de los objetivos 1 y 2 en el marco del proyecto. 5) Asistir a las reuniones y/o encuentros virtuales y presenciales agendados. 6) Apoyar en la organización del documento técnico final con sus anexos.</t>
  </si>
  <si>
    <t>CO1.REQ.6130927</t>
  </si>
  <si>
    <t>OPSP-VEX-0129-2024</t>
  </si>
  <si>
    <t>https://community.secop.gov.co/Public/Tendering/ContractNoticePhases/View?PPI=CO1.PPI.31231843&amp;isFromPublicArea=True&amp;isModal=False</t>
  </si>
  <si>
    <t>MIGUEL ANGEL FERREIRA LARA</t>
  </si>
  <si>
    <t>La presente orden tiene por objeto: Prestar servicios de apoyo a la gestión en el marco del contrato interadministrativo N. 0-204-2022 con la Corporación Autónoma Regional del Rio Grande de la Magdalena - CORMAGDALENA y la Universidad del Magdalena, para desarrollar las siguientes actividades: 1. Apoyo en la revisión de medición de las cantidades presentadas en las memorias de cálculo presentadas por los contratos de obra ejecutados en el Contrato Interadministrativo No. 0-204-2022. 2. Imprimir y/o escanear la documentación requerida por el director de proyecto o por los contratistas vinculados al Contrato Interadministrativo No. 0-204-2022. 3. Apoyar al director de proyecto y a los contratistas vinculados al mismo, en el seguimiento a las diferentes solicitudes realizadas a la Vicerrectoría de Extensión y Proyección social.</t>
  </si>
  <si>
    <t>CO1.REQ.6110627</t>
  </si>
  <si>
    <t>OAG-VEX-0128-2024</t>
  </si>
  <si>
    <t>https://community.secop.gov.co/Public/Tendering/ContractNoticePhases/View?PPI=CO1.PPI.31231010&amp;isFromPublicArea=True&amp;isModal=False</t>
  </si>
  <si>
    <t>RAFAEL DAVID PINEDA GUERRERO</t>
  </si>
  <si>
    <t>La presente orden tiene por objeto: Prestar servicios profesionales, para el desarrollo de las siguientes actividades: 1) Realizar la creación del módulo de evaluaciones de los tutores en GEDOPRAC relacionados con los formatos EX F26 y EXF27. 2) Generar en formato PDF las evaluaciones de los tutores con los Formatos EX - F26 y EX-F27. 3) Hacer el formato del consolidado de las evaluaciones de los tutores formato EX-F29.</t>
  </si>
  <si>
    <t>CO1.REQ.6110261</t>
  </si>
  <si>
    <t>OPSP-VEX-0127-2024</t>
  </si>
  <si>
    <t>https://community.secop.gov.co/Public/Tendering/ContractNoticePhases/View?PPI=CO1.PPI.31153905&amp;isFromPublicArea=True&amp;isModal=False</t>
  </si>
  <si>
    <t>106 - 30423</t>
  </si>
  <si>
    <t>ANDRES MAURICIO PEÑALOZA FERNANDEZ</t>
  </si>
  <si>
    <t>La presente orden tiene por objeto Servicios Profesionales Independientes como Coinvestigador de las actividades MGA 1.1.3, 2.1.1, 2.1.2, 3.1.2, 3.1.6, 4.1.1 y 4.1.5 de los Objetivos 1, 2, 3 y 4 del proyecto de investigación BPΡΙΝ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2024). 2) Ejecutar talleres de asociatividad y gestión empresarial entregando el informe del desarrollo de los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(Entrega de informe de ejecución de talleres). 3) Asistir a la toma de muestras de leche y Queso Costeño, mediante salidas de campo para determinación de parámetros bromatológicos y microbiológicos de acuerdo con la norma técnica NTC 750 DE 2009 (Entrega de informe de la salida de campo). 4) Formulación de Spin Off Universitaria (Entrega de documento técnico). 5) Formulación del Plan de Negocios de la Plataforma Tecnológica (Entrega de documento técnico). 6). Entrega de un (1) Articulo científico escrito con el director del proyecto para someter a revista indexada.</t>
  </si>
  <si>
    <t>CO1.REQ.6100562</t>
  </si>
  <si>
    <t>OPSP-VEX-0126-2024</t>
  </si>
  <si>
    <t>https://community.secop.gov.co/Public/Tendering/ContractNoticePhases/View?PPI=CO1.PPI.31117492&amp;isFromPublicArea=True&amp;isModal=False</t>
  </si>
  <si>
    <t>183 - 1024</t>
  </si>
  <si>
    <t>ALEXANDER BALLESTEROS PINEDA</t>
  </si>
  <si>
    <t>La presente orden tiene por objeto: Prestar sus servicios profesionales independientes como personal de apoyo Coinvestigador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Participar en el desarrollo de la metodologia y estructuración de las actividades del proyecto para el periodo 2024. 2) Asistir a las reuniones y/o encuentros virtuales y presenciales agendados. 3) Apoyar en facilitar las herramienta para el desarrollo de las actividades pactadas. 4) Liderar la escritura de un artículo cientifico relacionado con los resultados de la caracterización y velar por la postulación de este en revistas indexadas a nivel nacional o internacional. 5) Presentar los informes técnicos de avance requeridos por el supervisor inherentes al avance de la estructuración de las entregables actividades MGA de los objetivos 1 y 2 en el marco del proyecto. 6) Realizar las subsanaciones u observaciones derivadas del proceso de revisión por parte del editor de la revista que conlleven a la aceptación del articulo. 7) Liderar la compilación y estructuración del documento final del proyecto con sus respectivos anexos, con base en los materiales, métodos y resultados obtenidos en todas las actividades MGA en concordancia con el documento técnico aprobado por el OCAD.</t>
  </si>
  <si>
    <t>CO1.REQ.6087229</t>
  </si>
  <si>
    <t>OPSP-VEX-0125-2024</t>
  </si>
  <si>
    <t>https://community.secop.gov.co/Public/Tendering/ContractNoticePhases/View?PPI=CO1.PPI.31217928&amp;isFromPublicArea=True&amp;isModal=False</t>
  </si>
  <si>
    <t>La presente orden tiene por objeto: Prestar servicios en el marco del Convenio Específico No. 3051459 de 2022, suscrito entre Ecopetrol S.A y la Universidad del Magdalena, para el desarrollo de las siguientes actividades: 1.) Desarrollar el módulo de Atención al Clinete en el grupo de Punta Gallinas municipio de Uribia (La Guajira); en el marco del diplomado Diseño y Promoción de Productos y Servicio Turísticos.</t>
  </si>
  <si>
    <t>CO1.REQ.6108220</t>
  </si>
  <si>
    <t>OAG-VEX-0124-2024</t>
  </si>
  <si>
    <t>https://community.secop.gov.co/Public/Tendering/ContractNoticePhases/View?PPI=CO1.PPI.31216861&amp;isFromPublicArea=True&amp;isModal=False</t>
  </si>
  <si>
    <t>La presente orden tiene por objeto: Prestar servicios profesionales en el marco del contrato interadministrativo N. 0-204-2022 con la Corporación Autónoma Regional del Río Grande de la Magdalena- CORMAGDALENA y la Universidad del Magdalena, para desarrollar las siguientes actividades: 1. Prestar apoyo a la Dirección General del Contrato Interadministrativo 0-204-2022 en el seguimiento a los avances y verificación de las condiciones de ejecución de los proyectos de obra que se encuentran dentro del Contrato Interadministrativo mencionado. 2. Participar de las reuniones con contratistas y municipios contratantes. 3. Coadyuvar en el seguimiento a los compromisos contraídos por los contratistas y municipios contratantes. 4. Participar en la proyección de oficios, comunicaciones, solicitudes y/o actas que se generen durante la ejecución de los contratos. 5. Coadyuvar en las solicitudes de reajuste económico solicitado por los Municipios. 6. Apoyar en la elaboración de los informes técnicos generales de Interventoría.</t>
  </si>
  <si>
    <t>CO1.REQ.6107673</t>
  </si>
  <si>
    <t>OPSP-VEX-0123-2024</t>
  </si>
  <si>
    <t>https://community.secop.gov.co/Public/Tendering/ContractNoticePhases/View?PPI=CO1.PPI.31212133&amp;isFromPublicArea=True&amp;isModal=False</t>
  </si>
  <si>
    <t>ENEILA LITH CAMPO MOVIL</t>
  </si>
  <si>
    <t>La presente orden tiene por objeto: Prestar servicios profesionales en el marco del Contrato Interadministrativo No. 020 de 2024 "Plan de Desarrollo Departamental de La Guajira 2024 2027", mediante la ejecución de las siguientes actividades: 1. Construir junto con el profesional social el mapeo de actores. 2. Construir documento de sistematización de participación y dialogo social. 3. Garantizar la participación de los actores en el proceso de divulgación y socialización del plan plurianual del Plan de Desarrollo Departamental. 4. Construir la sección de participación ciudadana en el documento técnico del Plan de Desarrollo.</t>
  </si>
  <si>
    <t>CO1.REQ.6106468</t>
  </si>
  <si>
    <t>OPSP-VEX-0122-2024</t>
  </si>
  <si>
    <t>https://community.secop.gov.co/Public/Tendering/ContractNoticePhases/View?PPI=CO1.PPI.31118730&amp;isFromPublicArea=True&amp;isModal=False</t>
  </si>
  <si>
    <t>ANGELICA MARIA PUYO JIMENEZ</t>
  </si>
  <si>
    <t>La presente orden tiene como objeto la compra de elementos de publicidad y el servicio de Alquiler de Video Bin, alquiler de sonido para el desarrollo de los talleres de participación ciudadana, requeridos para el desarrollo de las actividades en el marco del contrato Interadministrativo No. 020- 2024, suscrito entre el Municipio de San Carlos y la Universidad del Magdalena, cuyo objeto es "CONTRATO DE APOYO A LA GESTION PARA FORMULACION DEL PLAN DE DESARROLLO MUNICIPAL DE SAN CARLOS CORDOBA PARA EL PERIODO 2024-2027". La propuesta hace parte integral de la presente orden.</t>
  </si>
  <si>
    <t>ODC-VEX-0001-2024</t>
  </si>
  <si>
    <t>https://community.secop.gov.co/Public/Tendering/ContractNoticePhases/View?PPI=CO1.PPI.31094978&amp;isFromPublicArea=True&amp;isModal=False</t>
  </si>
  <si>
    <t>CARLOS DAVID LINERO CUETO</t>
  </si>
  <si>
    <t>La presente orden tiene por objeto el servicio de topografia, toma de Muestras y ensayos de laboratorio de suelos y concreto, los cuales incluyen: Personal profesional capacitado, herramientas, equipos y elementos complementarios necesarios para la prestación del servicio, y lugar de operaciones según las especificaciones técnicas requeridas y el transporte requerido para la llegada de las muestras al laboratorio., según las especificaciones técnicas requeridas en el marco de Contrato Interadministrativo de Interventoría No.0 235-2021, a desarrollar dentro del proyecto "CONSTRUCCIÓN DE OBRAS DE CONSTRUCCIÓN Y ESTABILIACIÓN DE SUELO EN PEÑON BOLIVAR". La propuesta hace parte integral de la presente orden.</t>
  </si>
  <si>
    <t>CO1.REQ.6081263</t>
  </si>
  <si>
    <t>OPS-VEX-0121-2024</t>
  </si>
  <si>
    <t>https://community.secop.gov.co/Public/Tendering/ContractNoticePhases/View?PPI=CO1.PPI.31116463&amp;isFromPublicArea=True&amp;isModal=False</t>
  </si>
  <si>
    <t>LEIDYS KATIANA FONTALVO GONZALEZ</t>
  </si>
  <si>
    <t>La presente orden tiene por objeto: Pistar servicios en el marco del Convenio Especifico No. 3051459 de 2022, suscrito entre Ecopetrol S.A y la Universidad del Magdalena, para el desarrollo de las siguientes actividades: 1.) Desarrollar el módulo Manipulación de Alimentos en los grupos Cabecera, Cabo de la Vela 1 y Nazareth en el departamento de La Guajira, en el marco del diplomado Diseño y Promoción de Productos y Servicio Turisticos.</t>
  </si>
  <si>
    <t>CO1.REQ.6086329</t>
  </si>
  <si>
    <t>OAG-VEX-0120-2024</t>
  </si>
  <si>
    <t>https://community.secop.gov.co/Public/Tendering/ContractNoticePhases/View?PPI=CO1.PPI.31105167&amp;isFromPublicArea=True&amp;isModal=False</t>
  </si>
  <si>
    <t>LEANDRO JOSE PEÑA RODRIGUEZ</t>
  </si>
  <si>
    <t>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t>
  </si>
  <si>
    <t>CO1.REQ.6082988</t>
  </si>
  <si>
    <t>OPSP-VEX-0119-2024</t>
  </si>
  <si>
    <t>https://community.secop.gov.co/Public/Tendering/ContractNoticePhases/View?PPI=CO1.PPI.31104375&amp;isFromPublicArea=True&amp;isModal=False</t>
  </si>
  <si>
    <t>JHON JEILER MORA DE LA HOZ</t>
  </si>
  <si>
    <t>Prestar servicios profesionales en el marco del Plan de Acción de la Universidad del Magdalena, para el desarrollo de las siguientes actividades: 1. Apoyar en la construcción del diseño metodológico del proceso participativo con actores sociales en el marco de la formulación del Plan de Desarrollo Territorial (PDT) del Distrito de Santa Marta (2024-2027). 2. Apoyar en la coordinación de las actividades desarrolladas por los estudiantes - ayudantes vinculados para apoyar los espacios diálogos y mesas de trabajo den actores sociales en el marco del Plan de Desarrollo Territorial (PDT) del Distrito de Santa Marta (2024-2027) 3. Apoyar en la recolección de información primaria del Plan de Desarrollo Territorial (PDT) del Distrito de Santa Marta (2024- 2027) que se genere en los espacios de diálogos y las mesas de trabajo con actores sociales de la ciudad de Santa Marta. 4. Apoyar en la organización y sistematización de información primaria obtenida en los espacios de diálogos y mesas de trabajo con actores sociales de la ciudad de Santa Marta. 5. Crear modelos de visualización y generar reportes en Power Bi de la asistencia de los actores sociales que participaran en los espacios de diálogos y mesas de trabajo. 6. Construir un informe técnico final que compile y articule lo discutido en los espacios de diálogos y las diferentes mesas de trabajo con los actores sociales que participaron en el marco del proceso participativo de la formulación del Plan de Desarrollo Territorial (PDT) del Distrito de Santa Marta (2024-2027). 7. Otras actividades que sean de importancia y que contribuyan al proceso participativo de la formulación del Plan de Desarrollo Territorial (PDT) del Distrito de Santa Marta (2024-2027).</t>
  </si>
  <si>
    <t>CO1.REQ.6083342</t>
  </si>
  <si>
    <t>OPSP-VEX-0118-2024</t>
  </si>
  <si>
    <t>https://community.secop.gov.co/Public/Tendering/ContractNoticePhases/View?PPI=CO1.PPI.31088906&amp;isFromPublicArea=True&amp;isModal=False</t>
  </si>
  <si>
    <t>EDUARDO JOSE BARRENECHE AVILA</t>
  </si>
  <si>
    <t>La presente orden tiene por objeto: Prestar servicios profesionales en marco del contrato interadministrativo N. 0-204-2022 con la Corporación Autónoma Regional del Rio Grande de la Magdalena CORMAGDALENA y la Universidad del Magdalena, para desarrollar las siguientes actividades: 1. Prestar asesoria jurídica y resolver consultas de tipo juridico sobre la ejecución del contrato Interadministrativo No. 0- 204-2022. 2. Revisar y lo proyectar respuestas a peticiones, actas, adiciones, otrosies, suspensiones, reinicios y demás que requiera la ejecución del contrato Interadministrativo No. 0-204-2022. 3. Elaborar los conceptos juridicos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</si>
  <si>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CO1.REQ.6079865</t>
  </si>
  <si>
    <t>OPSP-VEX-0117-2024</t>
  </si>
  <si>
    <t>https://community.secop.gov.co/Public/Tendering/ContractNoticePhases/View?PPI=CO1.PPI.31087667&amp;isFromPublicArea=True&amp;isModal=False</t>
  </si>
  <si>
    <t>EVELYN ROSANA MARTINEZ ORTEGA</t>
  </si>
  <si>
    <t>La presente orden tiene por objeto: Prestar servicios profesionales en el marco del contrato interadministrativo N. 0-204-2022 con la Corporación Autónoma Regional del Rio Grande de la Magdalena - CORMAGDALENA y la Universidad del Magdalena, para desarrollar las siguientes actividades: 1. Brindar apoyo a la Dirección General de los contratos interadministrativos en el seguimiento a los avances y verificación de las condiciones de ejecución de los proyectos de obra. 2. Participar de las reuniones con contratistas y municipios contratantes. 3. Coadyuvar en el seguimiento a los compromisos contraídos por los contratistas y municipios contratantes. 4. Participar en la proyección de oficios, comunicaciones, solicitudes y/o actas que se generen durante la ejecución de los contratos. 5. Coadyuvar en las solicitudes de reajuste económico solicitado por los Municipios. 6. Apoyar en la elaboración de los informes técnicos generales de Interventoria.</t>
  </si>
  <si>
    <t>CO1.REQ.6079382</t>
  </si>
  <si>
    <t>OPSP-VEX-0116-2024</t>
  </si>
  <si>
    <t>https://community.secop.gov.co/Public/Tendering/ContractNoticePhases/View?PPI=CO1.PPI.31106154&amp;isFromPublicArea=True&amp;isModal=False</t>
  </si>
  <si>
    <t>ZULLY CLEMENCIA DAVID HOYOS</t>
  </si>
  <si>
    <t>La presente orden tiene por objeto prestar servicios profesionales en el marco del Contrato Interadministrativo No. 020 de 2024 "Plan de Desarrollo Departamental de La Guajira 2024-2027", mediante la ejecución de las siguientes actividades: 1. Integrar cada componente desarrollado por el equipo técnico en la construcción del Plan de Desarrollo. 2. Articular el Plan de Desarrollo Departamental con el Plan Nacional de Desarrollo 2022-2026 "Colombia potencia mundial de la vida" y los objetivos de desarrollo sostenible - ODS. 3. Construir el capítulo de paz y víctimas del conflicto armado. 4. Liderar el proceso de priorización de las inversiones con cargo del Sistema General de Regalías.</t>
  </si>
  <si>
    <t>CO1.REQ.6083445</t>
  </si>
  <si>
    <t>OPSP-VEX-0115-2024</t>
  </si>
  <si>
    <t>https://community.secop.gov.co/Public/Tendering/ContractNoticePhases/View?PPI=CO1.PPI.31086268&amp;isFromPublicArea=True&amp;isModal=False</t>
  </si>
  <si>
    <t xml:space="preserve">MARIA CAMILA CELEDON TACHE </t>
  </si>
  <si>
    <t>La presente orden tiene por objeto prestar servicios profesionales en el marco del Contrato Interadministrativo No. 020-2024, para el desarrollo de las siguientes actividades: 1. Brindar acompañamiento al proceso de divulgación y socialización del plan prlurianual del Plan de Desarrollo. 2. Construir la linea de territorio sostenible y resilente del documento tecnico del Plan de Desarrollo. 3. Realizar diagnóstico de los sectores de ordenamiento territorial y gestion del agua, gestión del Riesgo y cambio climatico y conservación ambiental.</t>
  </si>
  <si>
    <t>CO1.REQ.6079310</t>
  </si>
  <si>
    <t>OPSP-VEX-0114-2024</t>
  </si>
  <si>
    <t>https://community.secop.gov.co/Public/Tendering/ContractNoticePhases/View?PPI=CO1.PPI.31084994&amp;isFromPublicArea=True&amp;isModal=False</t>
  </si>
  <si>
    <t>DANIEL ARNULFO BALLESTAS LOPEZ</t>
  </si>
  <si>
    <t>La presente orden tiene por objeto prestar servicios profesionales en el marco del Conwato Interadministrativo No 020-2024 para el desarrollo de las siguientes actividades 1. Construcción de la linea de gobernanza y convergencia territorial 2. Realizacion de diagnóstico de los sectores de gobernanza, desempeño territorial y convergencia. 3. Brindar acompañamiento al proceso de divulgación y socialización del plan prlurianual del Plan de Desarrollo.</t>
  </si>
  <si>
    <t>CO1.REQ.6078920</t>
  </si>
  <si>
    <t>OPSP-VEX-0113-2024</t>
  </si>
  <si>
    <t>https://community.secop.gov.co/Public/Tendering/ContractNoticePhases/View?PPI=CO1.PPI.31078550&amp;isFromPublicArea=True&amp;isModal=False</t>
  </si>
  <si>
    <t>YESENIA PAOLA FONTALVO QUESADA</t>
  </si>
  <si>
    <t>La presente orden tiene por objeto prestar servicios de apoyo a la gestión en el marco del Contrato Interadministrativo No. 020 de 2024 "Plan de Desarrollo Departamental de La Guajira 2024 - 2027", mediante la ejecución de las siguientes actividades: 1. Apoyar a la coordinación técnica en la construcción de la formulación del Plan de Desarrollo Departamental. 2. Acompañar al equipo de trabajo en la realización de las actividades a desarrollar. 3. Apoyar en la integraden del documento técnico del Plan de Desarrollo. 4. Apoyar en la construcción de informes de ejecución del proyecto. 5. Apoyar en las proyecciones del presupuesto por inversión para el cuatrienio 2024-2027 del SGP y los recursos propios.</t>
  </si>
  <si>
    <t>CO1.REQ.6077706</t>
  </si>
  <si>
    <t>OAG-VEX-0112-2024</t>
  </si>
  <si>
    <t>https://community.secop.gov.co/Public/Tendering/ContractNoticePhases/View?PPI=CO1.PPI.31077404&amp;isFromPublicArea=True&amp;isModal=False</t>
  </si>
  <si>
    <t>CASA REAL MONTERIA S.A.S</t>
  </si>
  <si>
    <t>La presente orden tiene por objeto el servicio de apoyo logistico (suministro de alimentos y bebidas, alquiler de salon, sonido, sillas, mesas, servicio de estacion de agua y café y servicio de meseros), requeridos para el desarrollo de 11 talleres que se llevaran a cabo durante la ejecucion del proyecto, en el marco del contrato Interadministrativo No 018-2024 suscrito entre la Universidad del Magdalena y el Municipio de San Carlos. La propuesta hace parte integral de la presente orden.</t>
  </si>
  <si>
    <t>CO1.REQ.6077057</t>
  </si>
  <si>
    <t>OPS-VEX-0111-2024</t>
  </si>
  <si>
    <t>https://community.secop.gov.co/Public/Tendering/ContractNoticePhases/View?PPI=CO1.PPI.31074567&amp;isFromPublicArea=True&amp;isModal=False</t>
  </si>
  <si>
    <t>CARMEN EUSTACIA VILLALOBOS BORRE</t>
  </si>
  <si>
    <t>La presente orden tiene por objeto: Prestar servicios profesionales en el marco del proyecto del Plan de Acción denominado "Promoción de alianzas público y privadas, cooperación nacional e internacional para la creación de valor social en el territorio"; para el desarrollo de las siguientes actividades: 1). Separar e identificar de muestras biológicas de macroinvertebrados acuáticos, diligenciamiento de plantilla DarwinCore, 2). Apoyar en el trámite de ingreso de las muestras biológicas recolectadas en el contrato en el Centro de Colecciones Biológicas de la Universidad del Magdalena.</t>
  </si>
  <si>
    <t>CO1.REQ.6076273</t>
  </si>
  <si>
    <t>OPSP-VEX-0110-2024</t>
  </si>
  <si>
    <t>https://community.secop.gov.co/Public/Tendering/ContractNoticePhases/View?PPI=CO1.PPI.31035394&amp;isFromPublicArea=True&amp;isModal=False</t>
  </si>
  <si>
    <t xml:space="preserve">EVILA ROJAS PARRA </t>
  </si>
  <si>
    <t>La presente orden tiene por objeto. Prestar sus servicios profesionales como productor de campo para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Coordinar con el recurso humano y técnico necesario para salidas de campo para el cumplimiento de compromiso con la Institución Educativa José Celestino Mutis del corregimiento de Guacoche y Rincon Hondo. 2) Participar en los procesos programados para la estructuración de los-insumos técnicos relacionados con la actividad MGA 2.1.2 en relación con la preproducción, producción, postproducción y socialización. 3) Acompañar la implementación de las acciones programadas para la obtención de resultados de desarrollo tecnológico, nuevo conocimiento o innovación, relacionados con las actividades MGA 2.1.2.</t>
  </si>
  <si>
    <t>CO1.REQ.6075828</t>
  </si>
  <si>
    <t>OPSP-VEX-0109-2024</t>
  </si>
  <si>
    <t>https://community.secop.gov.co/Public/Tendering/ContractNoticePhases/View?PPI=CO1.PPI.31029333&amp;isFromPublicArea=True&amp;isModal=False</t>
  </si>
  <si>
    <t>GERMAN FIDEL VILLALOBOS PEREZ</t>
  </si>
  <si>
    <t>La presente orden tiene por objeto: Prestar sus servicios profesionales como Director de Narrativas inmersivas en el desarrollo de las actividades necesarias para la elaboración del productos 2.1: Productos de investigación en artes, arquitectura y diseño y las actividades MGA 2.1.2 y 2.1.3 del proyecto ΒΡΙΝ 2019000100064 denominado "Fortalecimiento de habilidades y competencias comunicativas, investigativas y tecnológicas alrededor de la memoria histórica y cultural en niños, adolescentes y jóvenes del departamento del Cesar" cumpliendo con las siguientes actividades: 1) Liderar y atender las necesidades técnicas y conceptuales de perfeccionamiento y evolución de la plataforma "Piragua extendida". 2) Contribuir al desarrollo y planificación de las actividades que tengan lugar en las salidas de campo. 3) Ejecutar y liderar procesos creativos y tecnológicos e inmersivos. 4) Participar de la escritura y postulación de convocatorias y festivales que permitan la continuidad y expansión del proyecto.</t>
  </si>
  <si>
    <t>CO1.REQ.6073375</t>
  </si>
  <si>
    <t>OPSP-VEX-0108-2024</t>
  </si>
  <si>
    <t>https://community.secop.gov.co/Public/Tendering/ContractNoticePhases/View?PPI=CO1.PPI.31036058&amp;isFromPublicArea=True&amp;isModal=False</t>
  </si>
  <si>
    <t>MADELEINE LIZETH MELENDEZ MOZO</t>
  </si>
  <si>
    <t>La presente orden tiene por objeto: Prestar sus servicios profesionales independientes como personal de apoyo en la elaboración de productos MGA 1.1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Liderar y escribir la escritura de un artículo científico (caracterización). 2) Velar por la postulación del artículo en una revista indexada y aplicación de subsanaciones solicitadas por la revista. 3) Realización de ajustes y correcciones a la gula pedagógica. 4) Participar de la escritura del informe final en lo referente al componente pedagógico. 5) Atender los requerimientos que sean formulados por el supervisor.</t>
  </si>
  <si>
    <t>CO1.REQ.6073316</t>
  </si>
  <si>
    <t>OPSP-VEX-0107-2024</t>
  </si>
  <si>
    <t>https://community.secop.gov.co/Public/Tendering/ContractNoticePhases/View?PPI=CO1.PPI.31056049&amp;isFromPublicArea=True&amp;isModal=False</t>
  </si>
  <si>
    <t>FRAND ALEXANDER AMILCAR PINTO OJEDA</t>
  </si>
  <si>
    <t>La presente orden tiene por objeto prestar servicios profesionales en el marco del Contrato Interadministrativo No. 020-2024, para el desarrollo de las siguientes actividades: 1. Brindar acompañamiento al proceso de divulgación y socialización del plan plurianual del Plan de Desarrollo. 2. Construccion de la linea de bienestrar e inclusión social del documento tecnico del Plan de Desarrollo</t>
  </si>
  <si>
    <t>CO1.REQ.6072228</t>
  </si>
  <si>
    <t>OPSP-VEX-0106-2024</t>
  </si>
  <si>
    <t>https://community.secop.gov.co/Public/Tendering/ContractNoticePhases/View?PPI=CO1.PPI.30992452&amp;isFromPublicArea=True&amp;isModal=False</t>
  </si>
  <si>
    <t>DANA CABALLERO NAVARRO</t>
  </si>
  <si>
    <t xml:space="preserve">MARGIE MILENA SILVA OLAYA </t>
  </si>
  <si>
    <t>Prestar servicios profesionales para el desarrollo de las siguientes actividades 1. Diseñar, construir identidad gráfica y desarrollar imágenes para eventos presenciales o virtuales realizados por la Vicerrectoria de Extensión y Proyección Social y sus unidades. 2. Diseñar piezas promocionales fisicas y digitales (afiches brochoure, tarjetas, pendones volantes, plegables, banners, backings, botones, estandartes, vallas, membretes, etc.) que sean solicitadas por parte de la Vicerrectoría de Extensión y Proyección Social y sus unidades. 3. Diagramar documentos, folletos e infografias requeridas por la Vicerrectoria de Extensión y Proyección Social y sus unidades. 4. Ilustraciones digitales (Photoshop) requeridas para obras editoriales y para el desarrollo de imagen de eventos de la Vicerrectoria de Extensión y Proyección Social y sus unidades 5. Apoyar en el desarrollo de piezas para los diferentes eventos institucionales, culturales y académicos de la Vicerrectoria de Extensión y Proyección Social y sus unidades 6 Realizar diseño de elementos de merchandising para diferentes áreas y/o eventos institucionales de la Vicerrectoria de Extensión y Proyección Social y sus unidades</t>
  </si>
  <si>
    <t>CO1.REQ.6057178</t>
  </si>
  <si>
    <t>OPSP-VEX-0105-2024</t>
  </si>
  <si>
    <t>https://community.secop.gov.co/Public/Tendering/ContractNoticePhases/View?PPI=CO1.PPI.30924538&amp;isFromPublicArea=True&amp;isModal=False</t>
  </si>
  <si>
    <t>ALVARO JOSE MENDEZ NAVARRO</t>
  </si>
  <si>
    <t>MIGUEL ANTONIO FERNANDEZ DE CASTRO ZUÑIGA</t>
  </si>
  <si>
    <t>La presente orden tiene por objeto: Prestar servicios profesionales en el marco del Contrato Interadministrativo No 020 de 2024 "Plan de Desarrollo Departamental de La Guajira 2024-2027", mediante la ejecución de las siguientes actividades: 1 Brindar las asesorias necesarias para la Construcción de la sección transformación productiva y gestión del conocimiento. 2. Brindar las asesorías necesarias para la realización del diagnóstico de los sectores Comercio, industria y turismo; agricultura y desarrollo rural 3. Brindar cl acompañamiento al proceso de divulgación y socialización del plan priurianual del plan de desarrollo.</t>
  </si>
  <si>
    <t>CO1.REQ.6040675</t>
  </si>
  <si>
    <t>OPSP-VEX-0104-2024</t>
  </si>
  <si>
    <t>https://community.secop.gov.co/Public/Tendering/ContractNoticePhases/View?PPI=CO1.PPI.30881283&amp;isFromPublicArea=True&amp;isModal=False</t>
  </si>
  <si>
    <t>EMIR JAVIER SUAREZ JIMENEZ</t>
  </si>
  <si>
    <t>La presente orden tiene por objeto: Prestación de servicios profesionales independientes para el cumplimiento de las actividades 4.1.2 y 4.1.3, del Objetivo 4 del proyecto investigación BPIN 2020000100116 cumpliendo con las siguientes actividades: 1) Revisar los estatutos de la Asociación de Queseros Tradicionales del Magdalena ASOQUEMAG, Los estatutos de la Asociación de Queseros Tradicionales de Córdoba ASOQUECOR, y Los estatutos de la Asociación de Queseros Tradicionales de La Guajira ASOQUEGUA. 2) Apoyar la elaboración del acta de constitución de la Asociación de Queseros Tradicionales del Magdalena ASOQUEMAG, La Asociación de Queseros Tradicionales de Córdoba ASOQUECOR, y la Asociación de Queseros Tradicionales de La Guajira - ASOQUEGUA. 3) Organizar y garantizar la documentación requerida que avale el proceso de constitución y registro de la Asociación de Queseros Tradicionales del Magdalena - ASOQUEMAG, La Asociación de Queseros Tradicionales de Córdoba ASOQUECOR, y la Asociación de Queseros Tradicionales de la Guajira ASOQUEGUA. 4) Apoyar el proceso de registro de las Asociación de Queseros Tradicionales del Magdalena ASOQUEMAG, La Asociación de Queseros Tradicionales de Córdoba - ASOQUECOR, y la Asociación de Queseros Tradicionales de La Guajira ASOQUEGUA, ante la cámara de comercio de Santa Marta - CCSM, la Cámara de Comercio de Monteria - CCM y la Cámara de Comercio de La Guajira CCG.</t>
  </si>
  <si>
    <t>CO1.REQ.6040460</t>
  </si>
  <si>
    <t>OPSP-VEX-0103-2024</t>
  </si>
  <si>
    <t>https://community.secop.gov.co/Public/Tendering/ContractNoticePhases/View?PPI=CO1.PPI.30923806&amp;isFromPublicArea=True&amp;isModal=False</t>
  </si>
  <si>
    <t>La presente orden tiene por objeto: Prestar servicios profesionales en el marco del Contrato Interadministrativo No. 020 de 2024 "Plan de Desarrollo Departamental de La Guajira 2024-2027", mediante la ejecución de las siguientes actividades: 1. Coordinar al equipo técnico en la formulación del Plan de Desarrollo Departamental de La Guajira. 2. Integrar al equipo técnico del proyecto. 3. Realizar las proyecciones del presupuesto por inversión para el cuatrienio 2024-2027 del SGP y los recursos propios. 4. Liderar los procesos de divulgación y socialización del plan plurianual del plan de desarrollo.</t>
  </si>
  <si>
    <t>CO1.REQ.6040726</t>
  </si>
  <si>
    <t>OPSP-VEX-0102-2024</t>
  </si>
  <si>
    <t>https://community.secop.gov.co/Public/Tendering/ContractNoticePhases/View?PPI=CO1.PPI.30872664&amp;isFromPublicArea=True&amp;isModal=False</t>
  </si>
  <si>
    <t>INVERSIONES SORUBA S.A.S.</t>
  </si>
  <si>
    <t>La presente orden tiene por objeto: LA PRESTACION DE SERVICIOS DE APOYO LOGISTICO PARA EL DESAROLLO DE LAS ACTIVIDADES Y/O EVENTOS QUE SE REQUIERAN POR PARTE DE LA DIRECCIÓN DE DESARROLLO SOCIAL Y PRODUCTIVO PARA EL CUMPLIMIENTO DE LAS METAS DEL PLAN DE ACCION 2024.</t>
  </si>
  <si>
    <t>CO1.REQ.6029497</t>
  </si>
  <si>
    <t>OPS-VEX-0101-2024</t>
  </si>
  <si>
    <t>https://community.secop.gov.co/Public/Tendering/ContractNoticePhases/View?PPI=CO1.PPI.30853705&amp;isFromPublicArea=True&amp;isModal=False</t>
  </si>
  <si>
    <t>LEONARDO FABIO MELO MELO</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</si>
  <si>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Magdalena.5. Apoyar actividades administrativas propuestas por la Vicerrectoria de Extensión y Proyección Social 6. Apoyar eventos institucionales que se desarrollen desde la Vicerrectoria de Extensión y Proyección Social</t>
  </si>
  <si>
    <t>CO1.REQ.6024962</t>
  </si>
  <si>
    <t>OPSP-VEX-0100-2024</t>
  </si>
  <si>
    <t>https://community.secop.gov.co/Public/Tendering/ContractNoticePhases/View?PPI=CO1.PPI.30853103&amp;isFromPublicArea=True&amp;isModal=False</t>
  </si>
  <si>
    <t>CARLOS JOSE MATTOS PERILLA</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</si>
  <si>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Vicerrectoria de Extensión y Proyección Social 6. Apoyar eventos institucionales que se desarrollen desde la Vicerrectoria de Extensión y Proyección Social</t>
  </si>
  <si>
    <t>CO1.REQ.6025414</t>
  </si>
  <si>
    <t>OPSP-VEX-0099-2024</t>
  </si>
  <si>
    <t>https://community.secop.gov.co/Public/Tendering/ContractNoticePhases/View?PPI=CO1.PPI.30851294&amp;isFromPublicArea=True&amp;isModal=False</t>
  </si>
  <si>
    <t>FREDY DE JESUS SALCEDO OSPINO</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</si>
  <si>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Vicerrectoría de Extensión y Proyección Social.6. Apoyar eventos institucionales que se desarrollen desde la Vicerrectoría de Extensión y Proyección Social.</t>
  </si>
  <si>
    <t>CO1.REQ.6024587</t>
  </si>
  <si>
    <t>OPSP-VEX-0098-2024</t>
  </si>
  <si>
    <t>https://community.secop.gov.co/Public/Tendering/ContractNoticePhases/View?PPI=CO1.PPI.30844726&amp;isFromPublicArea=True&amp;isModal=False</t>
  </si>
  <si>
    <t>MAURICIO JOSE RAMOS DORIA</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</si>
  <si>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Vicerrectoria de Extensión y Proyección Social.6. Apoyar eventos institucionales que se desarrollen desde la Vicerrectoria de Extensión y Proyección Social.</t>
  </si>
  <si>
    <t>CO1.REQ.6023080</t>
  </si>
  <si>
    <t>OPSP-VEX-0097-2024</t>
  </si>
  <si>
    <t>https://community.secop.gov.co/Public/Tendering/ContractNoticePhases/View?PPI=CO1.PPI.30843224&amp;isFromPublicArea=True&amp;isModal=False</t>
  </si>
  <si>
    <t>JUAN ANDRES BUCHAAR OLIVEROS</t>
  </si>
  <si>
    <t>La presente orden tiene por objeto: prestar servicios profesionales en la Vicerrectoría de Extensión y Proyección Social desarrollando las siguientes actividades: 1. Asesorar en el proceso de redacción del Plan de Procesos y Trámites de la Vicerrectorla de Extensión y Proyección Social a través de la Dirección de Desarrollo Social y Productive. 2. Asesorar en la generación de Convenios de las Alianzas estratégicas propuestas en el Pian de Acción Institucional 2024. 3. Asesorar en la redacción del Programa a lo largo de la vida propuesto dentro del Plan de Acción Institucional 2024 4. Asesorar en la redacción de Programas y Proyectos enmarcados desde el VOLUNTARIADO UNIMAGDALENA 5. Asesorar en la creación del Documento Balance Estratégico del Entorno propuesto desde el Plan de Acción Institucional 2024. 6. Asesorar en la elaboración de resoluciones y actos administrativos que oficialicen programas y procesos de la Dirección de Desarrollo Social y Productivo de La Institución.</t>
  </si>
  <si>
    <t>CO1.REQ.6023115</t>
  </si>
  <si>
    <t>OPSP-VEX-0096-2024</t>
  </si>
  <si>
    <t>https://community.secop.gov.co/Public/Tendering/ContractNoticePhases/View?PPI=CO1.PPI.30838720&amp;isFromPublicArea=True&amp;isModal=False</t>
  </si>
  <si>
    <t>NILSON ALEXANDER MADROÑERO RACINE</t>
  </si>
  <si>
    <t>La presente orden tiene por objeto: prestar servicios profesionales en la Vicerrectoría de Extensión y Proyección Social desarrollando las siguientes actividades: 1. Asesorar en el proceso de redacción del Plan de Procesos y Trámites de la Vicerrectoría de Extensión y Proyección Social a través de la Dirección de Desarrollo Social y Productivo. 2. Asesorar en la generación de Convenios de las Alianzas estratégicas propuestas en el Plan de Acción Institucional 2024 3 Asesorar en la redacción del Programa a lo largo de la vida propuesto dentro del Plan de Acción Institucional 2024. 4. Asesorar en la redacción de Programas y Proyectos enmarcados desde el VOLUNTARIADO UNIMAGDALENA. 5. Asesorar en la creación del Documento Balance Estratégico del Entorno propuesto desde el Plan de Acción Institucional 2024. 6. Asesorar en la elaboración de resoluciones y actos administrativos que oficialicen programas y procesos de la Dirección de Desarrollo Social y Productivo de La Institución</t>
  </si>
  <si>
    <t>CO1.REQ.6022289</t>
  </si>
  <si>
    <t>OPSP-VEX-0095-2024</t>
  </si>
  <si>
    <t>https://community.secop.gov.co/Public/Tendering/ContractNoticePhases/View?PPI=CO1.PPI.30837969&amp;isFromPublicArea=True&amp;isModal=False</t>
  </si>
  <si>
    <t>La presente orden tiene por objeto prestar servicios profesionales para el desarrollo de las siguientes actividades: 1. Formular y hacer seguimiento de indicadores para medir el impacto de los proyectos a cargo de la Vicerrectoría de Extensión y Proyección Social. 2. Apoyar en la supervisión y seguimiento de las ordenes, contratos, proyectos y convenios adelantados por la Vicerrectoria de Extensión y Proyección Social. 3. Formular proyectos de acuerdo con los objetivos establecidos en el Plan de Acción 2024. 4. Apoyar en los procesos administrativos que se adelanten dentro de la dependencia. 5. Coordinar actividades en el marco de proyectos y convenios desarrollados por la Vicerrectoría de Extensión y Proyección social.</t>
  </si>
  <si>
    <t>CO1.REQ.6022181</t>
  </si>
  <si>
    <t>OPSP-VEX-0094-2024</t>
  </si>
  <si>
    <t>https://community.secop.gov.co/Public/Tendering/ContractNoticePhases/View?PPI=CO1.PPI.30840017&amp;isFromPublicArea=True&amp;isModal=False</t>
  </si>
  <si>
    <t>SANDRA PATRICIA MARTINEZ CASTRO</t>
  </si>
  <si>
    <t>Prestar servicios de apoyo a la gestion, en el marco del Convenio Específico Nº 3054229 del 2023 celebrado entre ECOPETROL S.A y Universidad del Magdalena, cuyo objeto es: 1. Entregar el instrumental requerido para la atención en el área destinada. 2. Recoger el instrumental una vez terminada la atención. 3. Realizar lavado, secado, empaquetado y esterilización del instrumental. 4. Almacenar el instrumental. 5. Entregar de los insumos requeridos para la atención en el área destinada. 6. Almacenar los insumos requeridos para la atención en el área destinada. 7. Entregar los dispositivos requeridos para la atención en el área destinada. 8. Realizar limpieza de los dispositivos una vez terminada la atención. 9. Almacenar los dispositivos utilizados durante la atención</t>
  </si>
  <si>
    <t>CO1.REQ.6022751</t>
  </si>
  <si>
    <t>OAG-VEX-0093-2024</t>
  </si>
  <si>
    <t>https://community.secop.gov.co/Public/Tendering/ContractNoticePhases/View?PPI=CO1.PPI.30741567&amp;isFromPublicArea=True&amp;isModal=False</t>
  </si>
  <si>
    <t>ESTEBAN FORERO BORDAMALO</t>
  </si>
  <si>
    <t>La presente orden tiene por objeto prestar servicios profesionales en el marco del Plan de Acción 2024, mediante la ejecución de las siguientes actividades: 1) Apoyar a la Dirección de Desarrollo Social y Productivo en la revisión de los requisitos de proyectos internos y externos de la Vicerrectoría de Extensión; 2) Diligenciar y actualizar la inscripción de los proyectos en el Sistema de Información de la Vicerrectoria de Extensión; 3) Apoyar a la Dirección de Desarrollo Social y Productivo en el seguimiento de a la ejecución de los proyectos. 4) Apoyar la recolección, registro y monitoreo de la información para el cálculo de indicadores del sistema de gestión de la Vicerrectoria de Extensión. 5) Apoyar a los docentes en el cumplimiento de los objetos de las órdenes o contratos suscritas por la Vicerrectoría de Extensión.</t>
  </si>
  <si>
    <t>CO1.REQ.5996597</t>
  </si>
  <si>
    <t>OPSP-VEX-0092-2024</t>
  </si>
  <si>
    <t>https://community.secop.gov.co/Public/Tendering/ContractNoticePhases/View?PPI=CO1.PPI.30740548&amp;isFromPublicArea=True&amp;isModal=False</t>
  </si>
  <si>
    <t>CESAR ALBERTO MERA RUIZ</t>
  </si>
  <si>
    <t>La presente orden tiene por objeto: Prestar servicios en el marco del Convenio Específico No. 3051459 de 2022, suscrito entre Ecopetrol S.A y la Universidad del Magdalena, para el desarrollo de las siguientes actividades: 1.) Desarrollar el módulo de Inglés para el Turismo en los grupos de Cabecera y Cabo de la Vela y el módulo de Atención al Cliente en el grupo de Nazareth municipio de Uribia (La Guajira); en el marco del diplomado Diseño y Promoción de Productos y Servicio Turísticos</t>
  </si>
  <si>
    <t>CO1.REQ.5996827</t>
  </si>
  <si>
    <t>OAG-VEX-0091-2024</t>
  </si>
  <si>
    <t>https://community.secop.gov.co/Public/Tendering/ContractNoticePhases/View?PPI=CO1.PPI.30739568&amp;isFromPublicArea=True&amp;isModal=False</t>
  </si>
  <si>
    <t>JHAN CARLOS STAND FLOREZ</t>
  </si>
  <si>
    <t>La presente orden tiene por objeto: Prestar servicios profesionales en el marco del Convenio Específico No. 3051459 de 2022, suscrito entre Ecopetrol S.A y la Universidad del Magdalena, para el desarrollo de las siguientes actividades 1) Desarrollar el módulo E-COMMERCE en el grupo 2 Cabecera municipio de Uribia (La Guajira), en el marco del diplomado Diseño y Promoción de Productos y Servicio Turísticos.</t>
  </si>
  <si>
    <t>CO1.REQ.5996425</t>
  </si>
  <si>
    <t>OPSP-VEX-0090-2024</t>
  </si>
  <si>
    <t>https://community.secop.gov.co/Public/Tendering/ContractNoticePhases/View?PPI=CO1.PPI.30698090&amp;isFromPublicArea=True&amp;isModal=False</t>
  </si>
  <si>
    <t xml:space="preserve">JORGE GOMEZ ROJAS </t>
  </si>
  <si>
    <t>107 - 30523</t>
  </si>
  <si>
    <t>ALDAIR JOSE DUARTE SANCHEZ</t>
  </si>
  <si>
    <t>La presente orden tiene por objeto: Prestar servicios profesionales como Asistente de investigación de las actividades 1.1.2, 2.1.1, 3.1.2, 3.2.1, relacionadas con los objetivos 1, 2 y 3 del proyecto ΒΡΙΝ 2020000100417, denominado: "Diseño e implementación de sistemas inteligentes para la gestión de recursos y detección de enfermedades en sistemas de producción en banano en los departamentos de La Guajira y Magdalena" cumpliendo con las siguientes actividades: 1) Brindar soporte técnico y científico en el desarrollo de las acciones implementadas para el cumplimiento de las actividades propuestas y de las demás comprometidas en el desarrollo global del proyecto. 2) Documentar cuales son las condiciones ideales que se deben cumplir en los cultivos, teniendo en cuenta factores climáticos predisponentes para los requerimientos hídricos, para aumentar la productividad y calidad de estos. 3) Documentar los factores climáticos predisponentes (Precipitación, Temperatura, Humedad relativa y Punto de rocio), en enfermedades foliares tales como Sigatoka negra (Mycosphaerella fijiensis) y Fusarium R4T (Fusarium oxysporum). 4) Documentar el histórico de productividad de los sistemas de producción escogidos. 5) Elaborar informes y reportes de la investigación.</t>
  </si>
  <si>
    <t>CO1.REQ.5992328</t>
  </si>
  <si>
    <t>OPSP-VEX-0089-2024</t>
  </si>
  <si>
    <t>https://community.secop.gov.co/Public/Tendering/ContractNoticePhases/View?PPI=CO1.PPI.30715277&amp;isFromPublicArea=True&amp;isModal=False</t>
  </si>
  <si>
    <t>JHON ERICK BALETA NOVOA</t>
  </si>
  <si>
    <t>Prestar servicios profesionales, en el marco del Convenio Específico Nº 3054229 del 2023 celebrado entre ECOPETROL S.A y Universidad del Magdalena, cuyo objeto es: 1. Orientar la elaboración de los instrumentos de recolección datos, según los requerido para su especialidad. 2. Elaborar y desarrollar los talleres de educación en salud oral. 3. Participar en la realización de resinas. 4. Acompañar el proceso de realización de prótesis parcial y/o total removible. 5. Supervisar a los estudiantes en el diligenciamiento de historia clínicas y tratamiento bucal preventivo y correctivo. 6. Elaborar y entregar informes de atenciones y talleres.</t>
  </si>
  <si>
    <t>CO1.REQ.5989614</t>
  </si>
  <si>
    <t>OPSP-VEX-0088-2024</t>
  </si>
  <si>
    <t>https://community.secop.gov.co/Public/Tendering/ContractNoticePhases/View?PPI=CO1.PPI.30713967&amp;isFromPublicArea=True&amp;isModal=False</t>
  </si>
  <si>
    <t>GLORIA MARINA FLORIAN MARTINEZ</t>
  </si>
  <si>
    <t>La presente orden tiene por objeto Prestar servicios profesionales para el desarrollo de las siguientes actividades: 1) Desarrollar actividades para la ejecución del plan integrador del Pueblo Aruhaco2) Revisar y actualizar el portafolio de servicios de la Vicerrectoria de Extensión y Proyección Social. 3). Realizar el seguimiento a cada uno de los procesos para el renovamiento del catálogo de servicios de la Vicerrectoría de la Extensión y Proyección Social. 4) Desarrollar y hacer seguimiento a los objetivos de cada uno de los proyectos relacionados con el pueblo indigena Arahuaco. 5). Acompañamiento en los territorios indígenas del pueblo Aruhaco, desarrollando reuniones y seguimiento a las mismas.</t>
  </si>
  <si>
    <t>CO1.REQ.5988991</t>
  </si>
  <si>
    <t>OPSP-VEX-0087-2024</t>
  </si>
  <si>
    <t>https://community.secop.gov.co/Public/Tendering/ContractNoticePhases/View?PPI=CO1.PPI.30712944&amp;isFromPublicArea=True&amp;isModal=False</t>
  </si>
  <si>
    <t>ARACELLI LOPEZ VILLA</t>
  </si>
  <si>
    <t>La presente orden tiene por objeto Prestar servicios profesionales para el desarrollo de las siguientes actividades: 1) Coordinar los procesos de homologación de programas que se incorporen al componente Cadena de Formación del convenio SENA Unimagdalena. 2) Gestionar el proceso de preinscripción e inscripción de los aspirantes a beneficiarse del componente Cadena de Formación del convenio SENA Unimagdalena en los diferentes programas académicos ofertados en cada periodo académico incluyendo: Elaboración del Cronograma del proceso y envio a la oficina del comunicaciones de la vicerrectoria para la divulgación en canales institucionales, recepción, documentos, revisión de requisitos para aspirantes, facilitar espacios de orientación y solución de inquietudes y proyección de respuesta a comunicaciones recibidas en el correo conveniosena@unimagdalena.edu.co. 3) Coordinar, concretar y organizar las pruebas de conocimiento de competencias tal como lo estipula el AS 026 de 2018, así como hacer seguimiento del proceso de homologación de créditos académico de los aspirantes a los programas académicos ofertados en el marco del Convenio SE-Unimagdalena. 4). Articular con la división de admisiones, registro y control, el proceso de liquidación de matrícula de los aspirantes seleccionados. 5). Articular con el grupo de facturación, créditos y cartera, el proceso de pago de derechos de Homologación de los créditos académicos. 6. Concertación de la agenda de reuniones del comité técnico del SENA Unimagdalena, asi como apoyar el desarrollo de las sesiones del mismo. 7. Elaboración y presentación de informes trimestral y semestral del proceso de preinscripción, inscripción y selección de los aspirantes del Convenio</t>
  </si>
  <si>
    <t>CO1.REQ.5988841</t>
  </si>
  <si>
    <t>OPSP-VEX-0086-2024</t>
  </si>
  <si>
    <t>https://community.secop.gov.co/Public/Tendering/ContractNoticePhases/View?PPI=CO1.PPI.30663763&amp;isFromPublicArea=True&amp;isModal=False</t>
  </si>
  <si>
    <t>MARIA FERNANDA BUSTAMANTE DIAZ</t>
  </si>
  <si>
    <t>Prestar servicios de apoyo a la gestion, en el marco del Convenio Específico N° 3054229 del 2023 celebrado entre ECOPETROL S.A y Universidad del Magdalena, cuyo objeto es: 1. Entregar el instrumental requerido para la atención en el área destinada. 2. Recoger el instrumental una vez terminada la atención. 3. Realizar lavado, secado, empaquetado y esterilización del instrumental. 4. Almacenar el instrumental. 5. Entregar de los insumos requeridos para la atención en el área destinada. 6. Almacenar los insumos requeridos para la atención en el área destinada. 7. Entregar los dispositivos requeridos para la atención en el área destinada. 8. Realizar limpieza de los dispositivos una vez terminada la atención. 9. Almacenar los dispositivos utilizados durante la atención.</t>
  </si>
  <si>
    <t>CO1.REQ.5976028</t>
  </si>
  <si>
    <t>OAG-VEX-0085-2024</t>
  </si>
  <si>
    <t>https://community.secop.gov.co/Public/Tendering/ContractNoticePhases/View?PPI=CO1.PPI.30656590&amp;isFromPublicArea=True&amp;isModal=False</t>
  </si>
  <si>
    <t>KATHERINE LIZETH CAMPO PINTO</t>
  </si>
  <si>
    <t>La presente orden tiene por objeto: Prestar servicios de apoyo a la gestión para el desarrollo de las siguientes actividades. 1. Apoyar la gestión administrativa de los proyectos de la Vicerrectoria de Extensión y Proyección con la Fundación Casa en el Árbol. 2. Apoyar en la elaboración de informes de cada uno de los proyectos que se ejecutan con la Fundación Casa en el Árbol. 3. Prestar acompañamiento en cada uno de los proyectos vigentes de la Vicerrectoria de Extensión y Proyección con la Fundación Casa en el Árbol. 4. Organizar los archivos correspondientes de los proyectos de la Vicerrectoria de Extensión y Proyección con la Fundación Casa en el Árbol 5. Sistematizar las experiencias, e información recopiladas en campo de los proyectos ejecutados con la Fundación Casa en el Árbol. 7. Apčiyar en la dirección y control de cronograma de los proyectos de la Vicerrectoria de Extensión y Proyección con la Fundación Casa en el Árbol, para el cumplimiento de los objetivos trazados. 8. Realizar seguimiento, consolidar, organizar, y entregar oportunamente la información y los insumos requeridos para la elaboración del reporte de los indicadores asociados a la Dirección de Desarrollo Social y Productivo aportantes al proyecto asociado del Plan de Acción de la Vicerrectoría, plan de desarrollo y demás planes de gestión institucional.</t>
  </si>
  <si>
    <t>CO1.REQ.5973734</t>
  </si>
  <si>
    <t>OAG-VEX-0084-2024</t>
  </si>
  <si>
    <t>https://community.secop.gov.co/Public/Tendering/ContractNoticePhases/View?PPI=CO1.PPI.30656056&amp;isFromPublicArea=True&amp;isModal=False</t>
  </si>
  <si>
    <t>CRISPIN ALBERTO MEDINA ROMERO</t>
  </si>
  <si>
    <t>La presente orden tiene por objeto: Prestar servicios profesionales en el marco del Contrato Interadministrativo No 235 suscrito entre CORMAGDALENA y la Universidad del Magdalena, para desarrollar las siguientes actividades: 1) Apoyar a la supervisión en la verificación de la ejecución de las acciones impartidas por la Dirección de la interventoria y acordadas con LA UNIVERSIDAD. 2) Servir de ehlace técnico entre la supervisión y el contratista para el desarrollo de las actividades relacionadas con la correcta ejecución de la obra, así como apoyar en la verificación de la celeridad y calidad de los trabajos a ejecutar. 3) Apoyar en la elaboración de soluciones técnicas a inconvenientes surgidos durante el desarrollo de las obras. 4) Apoyar a la dirección de la interventoria en la Verificación de información de memorias de diseño, pianos técnicos y velar por su correcta ejecución. 5) Apoyar en la verificación del cumplimiento del cronograma de actividades y ejecución del contrato de obra o las tareas que fueren ordenadas de común acuerdo con la supervisión y la dirección de interventoria. 6) Apoyar a la supervisión con la presentación a la dirección de planes de contingencia. 7) Apoyar a la supervisión a preparar informes periódicos, revisar el contenido de la bitácora y demás documentos de supervisión del contrato de obra, así mismo, llevar registro fotográfico diario de cada una de las actividades de apoyo y acompañamiento a la supervisión del contrato de obra. 8) Asistir para apoyar en las reuniones y/o comités técnicos, en conjunto con el contratista de obra y el director de interventoría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Brindar apoyo en la verificación del cumplimiento de las normas en la ejecución del contrato de obra.</t>
  </si>
  <si>
    <t>CO1.REQ.5973198</t>
  </si>
  <si>
    <t>OPSP-VEX-0083-2024</t>
  </si>
  <si>
    <t>https://community.secop.gov.co/Public/Tendering/ContractNoticePhases/View?PPI=CO1.PPI.30654226&amp;isFromPublicArea=True&amp;isModal=False</t>
  </si>
  <si>
    <t>MARIA JOSE JANICA ACOSTA</t>
  </si>
  <si>
    <t>La presente orden tiene por objeto: Prestar servicios profesionales, en el marco del Convenio Específico N° 3054229 del 2023 celebrado entre ECOPETROL S.A. y Universidad del Magdalena, desarrollando las siguientes actividades: 1.Orientar la elaboración de los instrumentos de recolección datos, según los requerido para su especialidad. 2. Participar de los talleres de educación en salud oral. 3. Diligenciar historias clinicas. 4. Realizar procedimiento de aplicación de flúor, sellantes, resinas y exodoncias. 5. Supervisión de estudiantes en el diligenciamiento de historia clinicas y tratamiento bucal preventivo y correctivo. 6. Elaboración y entrega de informes de atenciones y talleres.</t>
  </si>
  <si>
    <t>CO1.REQ.5973224</t>
  </si>
  <si>
    <t>OPSP-VEX-0082-2024</t>
  </si>
  <si>
    <t>https://community.secop.gov.co/Public/Tendering/ContractNoticePhases/View?PPI=CO1.PPI.30652666&amp;isFromPublicArea=True&amp;isModal=False</t>
  </si>
  <si>
    <t>JHON JAIRO ROMERO LUNA</t>
  </si>
  <si>
    <t>Prestar servicios de apoyo a la gestión, en el marco del Convenio Específico Nº 3054229 del 2023 celebrado entre ECOPETROL S.A y Universidad del Magdalena, cuyo objeto es: 1. Realizar mantenimiento de los equipos utilizados en la atención de los beneficiarios del proyecto 2. Revisar revisiones periódicas preventivas de los equipos utilizados en la atención de los beneficiarios del proyecto. 3. Participar en el traslado de los equipos utilizados en la atención de los beneficiarios del proyecto.</t>
  </si>
  <si>
    <t>CO1.REQ.5972697</t>
  </si>
  <si>
    <t>OAG-VEX-0081-2024</t>
  </si>
  <si>
    <t>https://community.secop.gov.co/Public/Tendering/ContractNoticePhases/View?PPI=CO1.PPI.30626804&amp;isFromPublicArea=True&amp;isModal=False</t>
  </si>
  <si>
    <t>ESTEFANY RAMOS PEREZ</t>
  </si>
  <si>
    <t>La presente orden tiene por objeto: Prestar servicios profesionales, en el marco del Convenio Específico N° 3054229 del 2023 celebrado entre ECOPETROL S.A. y Universidad del Magdalena, desarrollando las siguientes actividades: 1. Aplicar los consentimientos informados y asentimiento. 2. Participar en las reuniones con los acudientes y docentes. 3. Realizar la definición operacional de las variables, instrumentos, dimensiones, opciones de respuesta. 4. Aplicar los instrumentos de recolección datos de la caracterización. 5. Organizar el documento de las técnicas cualitativa (grupo focal, talleres) con padres, profesores y escolares. 6. Apoyar en la elaboración y desarrollo de los talleres de educación en salud oral. 7. Realizar abordaje de la población para el desarrollo de talleres de educación para la salud. 8. Apoyar en el desarrollo de grupos focales. 9. Elaborar y entregar los informes de talleres.</t>
  </si>
  <si>
    <t>CO1.REQ.5966194</t>
  </si>
  <si>
    <t>OPSP-VEX-0080-2024</t>
  </si>
  <si>
    <t>https://community.secop.gov.co/Public/Tendering/ContractNoticePhases/View?PPI=CO1.PPI.30623981&amp;isFromPublicArea=True&amp;isModal=False</t>
  </si>
  <si>
    <t>ALVARO RAMIRO SUAREZ CASSARES</t>
  </si>
  <si>
    <t>La presente orden tiene por objeto: Prestar servicios profesionales, en el marco del Convenio Especifico N° 3054229 del 2023 celebrado entre ECOPETROL S.A. y Universidad del Magdalena, desarrollando las siguientes actividades: 1.Orientar la elaboración de los instrumentos de recolección datos, según los requerido para su especialidad. 2. Participar en el diligenciamiento de historias clínicas odontológicas. 3. Elaborar y desarrollar los talleres de educación en salud oral. 4. Realizar ambientación o terapia periodontal básica para el tratamiento de rehabilitación oral en pacientes adultos. 5. Realizar estabilidad periodontal para el tratamiento de rehabilitación oral en pacientes adultos. 6. Participar en la realización de exodoncias. 7. Elaborar y entregar los informes de atenciones y talleres.</t>
  </si>
  <si>
    <t>CO1.REQ.5965708</t>
  </si>
  <si>
    <t>OPSP-VEX-0079-2024</t>
  </si>
  <si>
    <t>https://community.secop.gov.co/Public/Tendering/ContractNoticePhases/View?PPI=CO1.PPI.30555658&amp;isFromPublicArea=True&amp;isModal=False</t>
  </si>
  <si>
    <t>GINNA MARCELA CUADRADO LEMUS</t>
  </si>
  <si>
    <t>La presente orden tiene por objeto: Prestar servicios profesionales en el marco del Contrato Interadministrativo No 588-2022 suscrito entre CORPAMAG y la Universidad del Magdalena, para desarrollar las siguientes actividades: 1) Realizar la revisión juridica a las órdenes y/o contratos adscritos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en los que sea requerido. 4) Proyectar minutas de convenios y contratos que requiera la Vicerrectoria de Extensión y Proyección Social. 5) Proyectar respuestas a las consultas, peticiones, quejas y reclamos que se generen en la Vicerrectoria de Extensión y Proyección Social, tomando en consideración los términos de la Ley y los procedimientos internos establecidos. 6) Revisar pólizas para su respectiva aprobación. 7) Elaborar los conceptos jurídicos que sean solicitados por la Vicerrectoria de Extensión y Proyección Social y/o por la Oficina Asesora Juridica de la Universidad.</t>
  </si>
  <si>
    <t>CO1.REQ.5948023</t>
  </si>
  <si>
    <t>OPSP-VEX-0078-2024</t>
  </si>
  <si>
    <t>https://community.secop.gov.co/Public/Tendering/ContractNoticePhases/View?PPI=CO1.PPI.30554513&amp;isFromPublicArea=True&amp;isModal=False</t>
  </si>
  <si>
    <t>JUAN DAVID SALCEDO SALGADO</t>
  </si>
  <si>
    <t>Prestar servicios profesionales, en el marco del Convenio Específico Nº 3054229 del 2023 celebrado entre ECOPETROL S.A y Universidad del Magdalena, cuyo objeto es: 1 Orientar la elaboración de los instrumentos de recolección datos, según los requerido para su especialidad 2. Participar en el diligenciamiento de historias clínicas odontológicas 3. Participar en la elaboración y desarrollo de los talleres de educación en salud oral 4. Elaborar las estrategias de educación para la salud requeridas para la implementación de la estrategia APS mediante los talleres de educación. 5. Implementar las estrategias de educación para la salud requeridas para la implementación de la estrategia APS mediante los talleres de educación 6. Participar en el desarrollo de grupos focales. 7 Elaborar y entregar informes</t>
  </si>
  <si>
    <t>CO1.REQ.5947488</t>
  </si>
  <si>
    <t>OPSP-VEX-0077-2024</t>
  </si>
  <si>
    <t>https://community.secop.gov.co/Public/Tendering/ContractNoticePhases/View?PPI=CO1.PPI.30553624&amp;isFromPublicArea=True&amp;isModal=False</t>
  </si>
  <si>
    <t>BEATRIZ EUGENIA RAPALINO PEDROZO</t>
  </si>
  <si>
    <t>La presente orden tiene por objeto: Prestar servicios profesionales para el desarrollo de las siguientes actividades: 1). Organizar la logistica para el desarrollo de las jornadas de atención integral lideradas por la Vicerrectora de extension y proyección social en articulación con otras facultades. 2) Elaborar informes sobre el desarrollo e impacto de las jornadas de atención integral y representarios ante la Vicerrectora de extensión y proyección social. 3) Servir de enlace entre la Vicerrectora de extensión y proyección social y el programa de Odontologia para la coordinación de actividades del programa la U va a la escuela. 4). Realizar seguimiento, consolidar, organizar y entregar oportunamente la información y los insumos requeridos para la elaboración del reporte de los indicadores asociados las jornadas y en general la relacionada con las acciones de la Dirección de Desarrollo Social y Productivo aportantes el proyecto asociado al Plan de Acción de la Vicerrectoria, Plan de Desarrollo y demás planes de gestión Institucional</t>
  </si>
  <si>
    <t>CO1.REQ.5947095</t>
  </si>
  <si>
    <t>OPSP-VEX-0076-2024</t>
  </si>
  <si>
    <t>https://community.secop.gov.co/Public/Tendering/ContractNoticePhases/View?PPI=CO1.PPI.30552439&amp;isFromPublicArea=True&amp;isModal=False</t>
  </si>
  <si>
    <t>ANGELA EDIHT CORAL CORDOBA</t>
  </si>
  <si>
    <t>Prestar servicios profesionales, en el marco del Convenio Específico Nº 3054229 del 2023 celebrado entre ECOPETROL S.A y Universidad del Magdalena, cuyo objeto es: 1. Elaborar herramientas de planificación para la toma de decisiones acerca de la asignación de los recursos específicos previo y durante la intervención (Talento humano, equipos y/o dispositivos biomédicos de uso odontológico, procedimientos, historia clínica y RIPS) 2. Recolectar de forma sistemática datos de la presencia de enfermedades morbilidad, para caracterizar el perfil epidemiológico de 420 beneficiarios (100 mujeres Arhuacas y 320 niños Koguis y Wiwas). 3. Realizar valoración, profilaxis, sellante, exodoncia simple, impresión inicial, impresión prótesis total, resina compuesta de una superficie con ionómero de vidrio, resina fluida, resina preventiva y talleres de educación en salud. 4. Monitorear y evaluar las intervenciones realizadas 5 Analizar los datos recolectados para la identificación de prevalencia en las diferentes patologias bucales evidencias clinicamente durante la intervención. 6. Analizar el desarrollo de las estrategias de la atención primaria de salud (APS) 7. Elaborar y entregar informes</t>
  </si>
  <si>
    <t>CO1.REQ.5946871</t>
  </si>
  <si>
    <t>OPSP-VEX-0075-2024</t>
  </si>
  <si>
    <t>https://community.secop.gov.co/Public/Tendering/ContractNoticePhases/View?PPI=CO1.PPI.30551429&amp;isFromPublicArea=True&amp;isModal=False</t>
  </si>
  <si>
    <t>IBETH ROCIO NORIEGA HERAZO</t>
  </si>
  <si>
    <t>JORGE ARMANDO FORERO FERNANDEZ DE CASTRO</t>
  </si>
  <si>
    <t>La presente orden tiene por objeto: Prestar servicios profesionales en la Dirección de Desarrollo Cultural, realizando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del área de las artes musicales en las diferentes comunas del Distrito y el Departamento del Magdalena. 3) Apoyar el diseño y desarrollar el programa radial Orillas Magazine. 4) Apoyar en la Coordinacion y desarrollo de los cursos relacionados con el área de artes musicales. 5) Contribuir en la elaboración de proyectos de cooperación, creación artistica y cultural de la Direccion de Proyección Cultural con otras instituciones y en convocatorias externas. 6) Apoyar el desarrollo de actividades culturales de la Dirección de Proyección Cultural 7) Realizar seguimiento, consolidar, organizar y entregar oportunamente los insumos requeridos para la elaboración del reporte de los indicadores, relacionada con las acciones de la Direccion de Proyección Cultural aportantes al proyecto asociado del Plan de Acción de la Vicerrectoria, plan de desarrollo y demás planes de gestión institucional.</t>
  </si>
  <si>
    <t>CO1.REQ.5946834</t>
  </si>
  <si>
    <t>OPSP-VEX-0074-2024</t>
  </si>
  <si>
    <t>https://community.secop.gov.co/Public/Tendering/ContractNoticePhases/View?PPI=CO1.PPI.30532603&amp;isFromPublicArea=True&amp;isModal=False</t>
  </si>
  <si>
    <t>JORGE MATUTE SCHOTBORGH</t>
  </si>
  <si>
    <t>La presente orden tiene por objeto la prestación de servicios profesionales en el marco del Contrato Interadministrativo de Interventoria No. 0-204-2022 suscrito entre CORMAGDALENA Y UNIMAGDALENA, para la ejecución de las siguientes actividades: 1) Recolectar y organizar la información obtenida de los diferentes proyectos de obra, necesaria para la elaboración del informe técnico general de interventoría. 2) Efectuar la revisión preliminar de los documentos técnicos requeridos para el informe técnico general de interventoria.</t>
  </si>
  <si>
    <t>CO1.REQ.5942231</t>
  </si>
  <si>
    <t>OPSP-VEX-0073-2024</t>
  </si>
  <si>
    <t>https://community.secop.gov.co/Public/Tendering/ContractNoticePhases/View?PPI=CO1.PPI.30527006&amp;isFromPublicArea=True&amp;isModal=False</t>
  </si>
  <si>
    <t>YESENIA PAOLA VILLALOBOS ACUÑA</t>
  </si>
  <si>
    <t>La presente orden tiene por objeto: Prestar servicios profesionales en el marco del Convenio No. 7000000013 de 2021, celebrado entre CENIT LOGÍSTICA Y TRANSPORTE DE HIDROCARBUROS S.A.S y la Universidad del Magdalena, para el desarrollo de las siguientes actividades: 1) Ejercer el rol de profesional logistico del componente de Operadores Turisticos del proyecto de extension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turisticos en el área de influencia del terminal de pozos colorados. 3) Organizar con los proveedores, la logistica de los eventos dirigidos a los miembros de asociaciones de operadores turisticos. 4) Brindar acompañamiento a los proveedores en la ejecución de las ferias turisticas y gastronómicas 5) Diligenciar formatos de consentimiento informado de los participantes de operadores turisticos en las reuniones y mesas de trabajo. 6) Apoyar la sistematización de la experiencia en cada una de las actividades desarrolladas en el marco del componente. 7) Prestar servicio profesional logistico en el evento de certificación y clausura del proceso formativo, 8) Prestar servicio profesional logistico en la entrega de dotaciones a los beneficiarios del componente.</t>
  </si>
  <si>
    <t>CO1.REQ.5940345</t>
  </si>
  <si>
    <t>OPSP-VEX-0072-2024</t>
  </si>
  <si>
    <t>https://community.secop.gov.co/Public/Tendering/ContractNoticePhases/View?PPI=CO1.PPI.30524664&amp;isFromPublicArea=True&amp;isModal=False</t>
  </si>
  <si>
    <t>ANA ISABEL TETTE MARQUEZ</t>
  </si>
  <si>
    <t>Prestar servicios profesionales, en el marco del Convenio Específico Nº 3054229 del 2023 celebrado entre ECOPETROL SA y Universidad del Magdalena, cuyo objeto es: 1. Supervisar el cumplimiento de los protocolos y procedimientos en las diferentes actividades del proyecto según las normas en salud oral. 2. Realizar auditoria de las Historias clínicas. 3. Elaborar y entregar los informes</t>
  </si>
  <si>
    <t>CO1.REQ.5939957</t>
  </si>
  <si>
    <t>OPSP-VEX-0071-2024</t>
  </si>
  <si>
    <t>https://community.secop.gov.co/Public/Tendering/ContractNoticePhases/View?PPI=CO1.PPI.30522953&amp;isFromPublicArea=True&amp;isModal=False</t>
  </si>
  <si>
    <t>PABLO ROSSY MELO NORIEGA</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</si>
  <si>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AREA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la entrega de dotaciones a los beneficiarios del componente</t>
  </si>
  <si>
    <t>CO1.REQ.5939375</t>
  </si>
  <si>
    <t>OPSP-VEX-0070-2024</t>
  </si>
  <si>
    <t>https://community.secop.gov.co/Public/Tendering/ContractNoticePhases/View?PPI=CO1.PPI.30522192&amp;isFromPublicArea=True&amp;isModal=False</t>
  </si>
  <si>
    <t>GLORIA JUDITH RODRIGUEZ CASTRILLO</t>
  </si>
  <si>
    <t>Prestar servicios profesionales en el marco del Plan de acción denominado "Desarrollo de acciones institucionales y alinzas con el entornopara fortalecer los procesos de formación, investigaión y extensión para la creación del valor social en el terriotrorio para el desarrollo de las siguientes actividades 1). Realizar el registro de información en las matrices de seguimiento y consolidación de la información adscrita a la Vicerectoria de Extensión y Proyección Social 2). Apoyar en la organización y planeación de reuniones, actividades y/o eventos organizados por Vicerectoria de Extensión y Proyección Social 3) Gestionar la actualizacion y ajuste de los datos registrados en el sistema de información de la Vicerectoria de Extensión y Proyección Social, relacionada con los proyectos y convenios, en los casos que sea necesario.</t>
  </si>
  <si>
    <t>CO1.REQ.5939417</t>
  </si>
  <si>
    <t>OPSP-VEX-0069-2024</t>
  </si>
  <si>
    <t>https://community.secop.gov.co/Public/Tendering/ContractNoticePhases/View?PPI=CO1.PPI.30504971&amp;isFromPublicArea=True&amp;isModal=False</t>
  </si>
  <si>
    <t>OMAR MAURICIO PINZON CANTILLO</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</si>
  <si>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LOGISTICA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PGI del componente. 8) Cargar al drive del proyecto, toda la información técnica y financiera del componente.</t>
  </si>
  <si>
    <t>CO1.REQ.5934678</t>
  </si>
  <si>
    <t>OPSP-VEX-0068-2024</t>
  </si>
  <si>
    <t>https://community.secop.gov.co/Public/Tendering/ContractNoticePhases/View?PPI=CO1.PPI.30502098&amp;isFromPublicArea=True&amp;isModal=False</t>
  </si>
  <si>
    <t>BERNARDO MIGUEL CHARRIS DIAZ</t>
  </si>
  <si>
    <t>La presente orden tiene por objeto. Prestar servicios profesionales en el marco del Contrato No. 018-2024, suscrito entre el Municipio de San Carlos y la Universidad del Magdalena, para el desarrollo de las siguientes actividades: 1) Recolectar información de tipo conceptual, cualitativo, estadístico y normativo requerida en las fases diagnostica y de formulación del Plan de Desarrollo Territorial del municipio de San Carlos. 2) Apoyar en la construcción del diagnostico situacional del municipio de San Carlos. 3) Participar en los talleres territoriales requeridos para la elaboración del diagnóstico participativo del Plan de Desarrollo Territorial. 4) Construir la matriz de actores territoriales para el desarrollo de las distintas fases de la formulación del Plan de Desarrollo Territorial. 5) Participar y apoyar en los espacios de discusión y aprobación con el Consejo Territorial de Planeación, Consejo de Gobierno, supervisión del contrato y demás entidades que lo requieran. 6) Apoyar en la formulación del Plan de Desarrollo Territorial de San Carlos.</t>
  </si>
  <si>
    <t>CO1.REQ.5934104</t>
  </si>
  <si>
    <t>OPSP-VEX-0067-2024</t>
  </si>
  <si>
    <t>https://community.secop.gov.co/Public/Tendering/ContractNoticePhases/View?PPI=CO1.PPI.30477638&amp;isFromPublicArea=True&amp;isModal=False</t>
  </si>
  <si>
    <t>La presente orden tiene por objeto: Prestar servicios profesionales en el marco del Contrato Interadministrativo No. 0-204-2022 suscrito entre CORMAGDALENA y UNIMAGDALENA para: 1. Brindar apoyo a la Dirección General de los contratos interadministrativos en el seguimiento a los avances y verificación de las condiciones de ejecución de los proyectos de obra. 2. Participar de las reuniones con contratistas y municipios contratantes. 3. Coadyuvar en el seguimiento a los compromisos contraídos por los contratistas y municipios contratantes. 4. Coadyuvar en las solicitudes de reajuste económico solicitado por los Municipios.</t>
  </si>
  <si>
    <t>CO1.REQ.5927595</t>
  </si>
  <si>
    <t>OPSP-VEX-0066-2024</t>
  </si>
  <si>
    <t>https://community.secop.gov.co/Public/Tendering/ContractNoticePhases/View?PPI=CO1.PPI.30474143&amp;isFromPublicArea=True&amp;isModal=False</t>
  </si>
  <si>
    <t>La presente orden tiene por objeto: Prestar servicios profesionales en el marco del Convenio No. 7000000013 de 2021, celebrado entre CENIT LOGÍSTICA Y TRANSPORTE DE HIDROCARBUROS S.A.S y la Universidad del Magdalena, para el desarrollo de las siguientes actividades: 1) Ejercer el rol de profesional logistico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logistica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logistico en los procesos de conservación y restauración de playas donde participe el grupo asignado. 7) Prestar servicio profesional logístico en la entrega de dotaciones a los beneficiarios del componente.</t>
  </si>
  <si>
    <t>CO1.REQ.5926581</t>
  </si>
  <si>
    <t>OPSP-VEX-0065-2024</t>
  </si>
  <si>
    <t>https://community.secop.gov.co/Public/Tendering/ContractNoticePhases/View?PPI=CO1.PPI.30472566&amp;isFromPublicArea=True&amp;isModal=False</t>
  </si>
  <si>
    <t>CARLOS GABRIEL HERNANDEZ ANDRADE</t>
  </si>
  <si>
    <t>La presente orden tiene por objeto: Prestar servicios profesionales en el marco del Contrato No. 018-2024, suscrito entre el Municipio de San Carlos y la Universidad del Magdalena, para el desarrollo de las siguientes actividades: 1) Garantizar la calidad, la excelencia y la pertinencia académica en la coordinación, ejecución y terminación del proyecto y sus productos. 2) Asumir las responsabilidades administrativas relacionadas con la ejecución y liquidación del contrato interadministrativo. 3) Revisar los marcos teóricos, normativos, técnicos y conceptuales referentes a la formulación del Plan Territorial de Desarrollo. 4) Definir una guia metodológica para la formulación del Plan de Desarrollo Territorial. 5) Realización del mapeo de actores sociales presentes en el municipio. 6) Elaborar el informe técnico de diagnóstico situacional del municipio de San Carlos, Córdoba. 7) Elaborar y presentar los informes técnicos pactados contractualmente. 8) Participar en todos los espacios de socialización, coordinación, validación y concertación del Plan Territorial de Desarrollo del municipio de San Carlos, Córdoba. 9) Construcción del proyecto Plan de Desarrollo Territorial (PDT) del municipio de San Carlos. Córdoba. 10) Organizar y archivar la información generada en el marco del proyecto en los medios tecnológicos designados por la Vicerrectoría de Extensión y Proyección Social.</t>
  </si>
  <si>
    <t>CO1.REQ.5926274</t>
  </si>
  <si>
    <t>OPSP-VEX-0064-2024</t>
  </si>
  <si>
    <t>https://community.secop.gov.co/Public/Tendering/ContractNoticePhases/View?PPI=CO1.PPI.30424409&amp;isFromPublicArea=True&amp;isModal=False</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</si>
  <si>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profesional logistico cel componente de Pescadores del proyecto de extensión denominado: "CONTRIBUCIÓN AL DESARROLLO LABORAL EMPODERAMIENTO LOCAL Y REPRESENTATIVIDAD DE JUNTAS DE ACCION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Sector La Paz. 2) Apoyar en la gestión de espacios y elementos necesarios para la realización ce socializaciones, foros, cursos y actividades tendientes al fortalecimiento de los miembros de asociaciones de pescadores en el area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asigradas 6) Prestar servicio profesional logistico en los procesos de conservación y restauración de playas donde participe el grupo asignado. 7) Prestar servicio profesional logistico en la entrega de dotaciones a los beneficiarios del componente</t>
  </si>
  <si>
    <t>CO1.REQ.5914069</t>
  </si>
  <si>
    <t>OPSP-VEX-0063-2024</t>
  </si>
  <si>
    <t>https://community.secop.gov.co/Public/Tendering/ContractNoticePhases/View?PPI=CO1.PPI.30422734&amp;isFromPublicArea=True&amp;isModal=False</t>
  </si>
  <si>
    <t>ANGELA DEL CARMEN CUETER GHISAYS</t>
  </si>
  <si>
    <t>Prestar servicios profesionales en el marco del Contrato No. 018-2024, suscrito entre el Municipio de San Carlos Córdoba y la Universidad del Magdalena, para el desarrollo de las siguientes actividades 1) Elaboración del diagnostico de la situación financiera del municipio de San Carlos. 2) Identificación de fuentes de financiación de los distintas acciones, planes, programas y proyectos propuestos para el Plan de Desarrollo Territorial de San Carlos 3) Participar y apoyar en los distintos espacios rectores requeridos para la socialización y aprobación del Plan de Desarrollo Territorial de San Carlos. Parágrafo Primero: En el caso que El Contratista lo requiera, UNIMAGDALENA podrá facilitarle los equipos y espacio fisico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</si>
  <si>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CO1.REQ.5913722</t>
  </si>
  <si>
    <t>OPSP-VEX-0062-2024</t>
  </si>
  <si>
    <t>https://community.secop.gov.co/Public/Tendering/ContractNoticePhases/View?PPI=CO1.PPI.30377801&amp;isFromPublicArea=True&amp;isModal=False</t>
  </si>
  <si>
    <t>151305246.06 - 23849740.80</t>
  </si>
  <si>
    <t>2023-01-02 - 2023-01-13</t>
  </si>
  <si>
    <t>36 - 6323</t>
  </si>
  <si>
    <t>KEVIN ANDRES ROPAIN NUÑEZ</t>
  </si>
  <si>
    <t>La presente orden tiene por objeto: Prestación de servicios profesionales independientes para el cumplimiento de las actividades 1.1.1, 3.1.2, 3.1.3, 3.1.5, 3.1.6 y 4.1.3, de los Objetivos 1, 3 y 4 del proyecto investigación BPIN 2020000100116 cumpliendo con las siguientes actividades: 1) Diseñar y poner en marcha la plataforma tecnológica para la comercialización de queso costeño del Caribe colombiano, mediante la facilitación del registro de distintos usuarios, recepción de ofertas departamentales de productores y demandas nacionales e internacionales de clientes, despacho de productos, actualización de inventarios y precios, transacciones seguras en linea, y especificación de tiempos de entrega mediante el uso de dicha plataforma. 2) Coordinar el diseño, articulación e implementación de la plataforma tecnológica en los componentes de (a. Seguridad, pagos y sistematización de procesos; b. Bases de Datos y redes sociales; c. El diseño de catálogo de productos) entregada y funcionando de manera óptima. 3) Brindar soporte técnico en el desarrollo de las acciones de integración de la plataforma techológica con las redes sociales, e integración de un modelo de optimización para el despacho de solicitudes de compra; mediante el uso de lenguaje de programación Golang, React: Biblioteca de JavaScript para construir interfaces de usuario interactivas y eficientes, MySQL: Base de datos para almacenar información de productos, usuarios y transacciones. y Python: Construcción de API Restful para integración del modelo. 4) Apoyar la conformación de la red colaborativa, la red de comercialización y el spin off universitaria. 5) Apoyo en la elaboración de informes trimestrales y anuales.</t>
  </si>
  <si>
    <t>CO1.REQ.5901756</t>
  </si>
  <si>
    <t>OPSP-VEX-0061-2024</t>
  </si>
  <si>
    <t>https://community.secop.gov.co/Public/Tendering/ContractNoticePhases/View?PPI=CO1.PPI.30409451&amp;isFromPublicArea=True&amp;isModal=False</t>
  </si>
  <si>
    <t>56050000 - 1860000</t>
  </si>
  <si>
    <t>264-263</t>
  </si>
  <si>
    <t>CLARA PATRICIA ROLDAN GOMEZ</t>
  </si>
  <si>
    <t>La presente orden tiene por objeto la PRESTACION DE SERVICIOS DE IMPRESION PARA EL DESAROLLO DE LAS ACTIVIDADES QUE SE DESAROLLARAN DENTRO DE LA EJECUCION DE CONVEΝΙΟ 3051459 SUSCRITO ENTRE LA UNIVERSIDAD DEL MAGDALENA Y ECOPETROL. La propuesta hace parte integral de la presente orden.</t>
  </si>
  <si>
    <t>CO1.REQ.5910560</t>
  </si>
  <si>
    <t>OPS-VEX-0060-2024</t>
  </si>
  <si>
    <t>https://community.secop.gov.co/Public/Tendering/ContractNoticePhases/View?PPI=CO1.PPI.30470950&amp;isFromPublicArea=True&amp;isModal=False</t>
  </si>
  <si>
    <t>LUIS ALVARO CADENA TEJEDA</t>
  </si>
  <si>
    <t>La presente orden tiene por objeto. Prestar servicios profesionales para el desarrollo de las siguientes actividades: 1) Gestionar seis (6) conferencias para las temáticas definidas desde la Vicerrectoria de Extensión y Proyección Social, en articulación con las facultades, y en el marco de fortalecimiento de relaciones con el entorno encamin das al cumplimiento del Plan de Acción de la Vicerrectoria, asimismo, presentar informes mensuales del avance del proceso. 2. Elaborar y gestionar el cronograma de sesiones espacios académicos el marco del en el marco de las actividades planificadas para el fortalecimiento de relaciones con el entorno, asimismo, realizar seguimiento al cumplimiento y desarrollo de este. 3. Implementar estrategias para la comunicación y aseguramiento de asistencia de invitados a los espacios académicos para el fortalecimiento de las relaciones con el entorno. 4. Brindar apoyo en aspectos logisticos y demás requeridos, con la finalidad de garantizar el óptimo desarrollo de los espacios desarrollados para el fortalecimiento de relaciones con el entorno. 5. Consolidar y gestionar las bases de datos y registros de asistencia de los invitados a los espacios académicos para el fortalecimiento de las relaciones con el entorno. 6. Realizar acompañamiento en la formulación de propuestas de convenios, proyectos, entre otros, en atención a invitaciones recibidas u oportunidades identificadas desde la Vicerrectoria de Extensión y Proyección Social. 7. Brindar asesoramiento en la proyección de respuestas a las observaciones de las propuestas presentadas. 8 Organizar, consolidar y entregar oportunamente los insumos requeridos para la elaboración del reporte de los indicadores, relacionada con las acciones de la Direccion de Desarrollo Social y Productivo aportantes al proyecto asociado del Plan de Acción de la Vicerrectoria, plan de desarrollo y demás planes de gestión institucional que sean requeridos. 9. Apoyar en las acciones de la Universidad expandida y comprometida con el territorio. 10. Acompañar y apoyar en las Cátedras Universidad-Entorno para la Creación de Valor Social, en alianzas (Universidad-Empresa y Universidad-Comunidad) para fortalecer procesos de formación, investigación, co-creción, innovación, transferencia y apropiación del conocimiento.</t>
  </si>
  <si>
    <t>CO1.REQ.5925735</t>
  </si>
  <si>
    <t>OPSP-VEX-0059-2024</t>
  </si>
  <si>
    <t>https://community.secop.gov.co/Public/Tendering/ContractNoticePhases/View?PPI=CO1.PPI.30367368&amp;isFromPublicArea=True&amp;isModal=False</t>
  </si>
  <si>
    <t xml:space="preserve">MAIRENA MARCELA NIETO ORTEGA </t>
  </si>
  <si>
    <t>La presente orden tiene por objeto Prestar servicios profesionales para el desarrollo de las siguientes actividades: 1. Apoyar en la coordinación de las actividades del Voluntariado de acuerdo con los lineamientos de la Dirección de Desarrollo Social y productivo y la Vicerrectoria de Extensión y Proyección Social. 2. Apoyar en la organización de las actividades en las comunidades (internas y externas) en las que se invite al Voluntariado Universitario 3. Organizar las convocatorias para la selección de voluntarios. 4. Apoyar en la organización de encuentros con los estamentos vinculados al Voluntariado Universitario. 5. Gestionar capacitaciones, foros y congresos dirigidos a los voluntarios, comunidad interna Unimagdalena y externa. 6. Apoyar en la gestión de convenios y alianzas con diferentes organizaciones para el desarrollo de actividades juntas interinstitucionales, de acuerdo con los lineamientos de la Dirección de Desarrollo Social y productivo y la Vicerrectoria de Extensión y Proyección Social. 7. Organizar, consolidar y entregar oportunamente los insumos requeridos para la elaboración del reporte de los indicadores, relacionada con las acciones del Voluntariado aportantes al proyecto asociado del Plan de Acción de la Vicerrectoría, plan de desarrollo y demás planes de gestión institucional.</t>
  </si>
  <si>
    <t>CO1.REQ.5898238</t>
  </si>
  <si>
    <t>OPSP-VEX-0058-2024</t>
  </si>
  <si>
    <t>https://community.secop.gov.co/Public/Tendering/ContractNoticePhases/View?PPI=CO1.PPI.30366824&amp;isFromPublicArea=True&amp;isModal=False</t>
  </si>
  <si>
    <t>MARIA FERNANDA BARBOSA RAMOS</t>
  </si>
  <si>
    <t>La presente orden tiene por objeto: Prestar servicios de apoyo a la gestión para el desarrollo de las siguientes actividades 1. Apoyar en la gestión de los proyectos vigentes desde el enfoque psicosocial con la población objeto de intervención de la Fundación Casa en el Árbol. 2. Generar alertas y seguimiento psicosocial a la población atendida de los proyectos de la Vicerrectoria de Extensión y Proyección con la Fundación Casa en el Arbol. 3. Organizar y manejar archivos correspondientes a los proyectos que se desarrollan de la Vicerrectoria de Extensión y Proyección con la Fundación Casa en el Árbol. 4. Sistematizar las experiencias de los proyectos de la Vicerrectoria de Extensión y Proyección con la Fundación Casa en el Arbol. 5. Presentar y elaborar informes de los proyectos que se desarrollan de la Vicerrectoria de Extensión y Proyección con la Fundación Casa en el Árbol. 6. Realizar seguimiento, consolidar, organizar y entregar oportunamente la información y los insumos requeridos para la elaboración del reporte de los indicadores asociados a la Direccion de Desarrollo Social y Productivo aportantes al proyecto asociado del Plan de Acción de la Vicerrectoria, plan de desarrollo y demás planes de gestión institucional.</t>
  </si>
  <si>
    <t>CO1.REQ.5898030</t>
  </si>
  <si>
    <t>OAG-VEX-0057-2024</t>
  </si>
  <si>
    <t>https://community.secop.gov.co/Public/Tendering/ContractNoticePhases/View?PPI=CO1.PPI.30378617&amp;isFromPublicArea=True&amp;isModal=False</t>
  </si>
  <si>
    <t>MIRIAM LUZ CASTILLO VIANA</t>
  </si>
  <si>
    <t>La presente orden tene por objeto: Prestar servicios en el marco del Convenio Especifico No 3051459 de 2022, suscrito entre Ecopetrol S.A y la Universidad del Magdalena, para el desarrollo de las siguientes actividades: 1) Desarrollar el modulo de Atención al Cliente del diplomado Diseño y Promoción de Productos y Servicios Turisticos grupo 2 Cabo de la Vela, en el municipio de Uribia (La Guajira)</t>
  </si>
  <si>
    <t>CO1.REQ.5901536</t>
  </si>
  <si>
    <t>OAG-VEX-0055-2024</t>
  </si>
  <si>
    <t>https://community.secop.gov.co/Public/Tendering/ContractNoticePhases/View?PPI=CO1.PPI.30353187&amp;isFromPublicArea=True&amp;isModal=False</t>
  </si>
  <si>
    <t>CESAR ANDRES SCOTT PARDO</t>
  </si>
  <si>
    <t>La presente orden tiene por objeto: Prestar servicios profesionales para el desarrollo de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</si>
  <si>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CO1.REQ.5894377</t>
  </si>
  <si>
    <t>OPSP-VEX-0054-2024</t>
  </si>
  <si>
    <t>https://community.secop.gov.co/Public/Tendering/ContractNoticePhases/View?PPI=CO1.PPI.30354856&amp;isFromPublicArea=True&amp;isModal=False</t>
  </si>
  <si>
    <t>ALIMENTOS Y SERVICIOS S.M. S.A.S.</t>
  </si>
  <si>
    <t>La presente orden tiene por objeto: LA PRESTACION DE SERVICIOS DE APOYO LOGISTICO PARA EL DESAROLLO DE LAS ACTIVIDADES QUE SE DESAROLLARAN DENTRO DE LA EJECUCION DE CONVENIO 3051459 SUSCRITO ENTRE LA UNIVERSIDAD DEL MAGDALENA Y ECOPETROL.</t>
  </si>
  <si>
    <t>CO1.REQ.5895203</t>
  </si>
  <si>
    <t>OPS-VEX-0053-2024</t>
  </si>
  <si>
    <t>P</t>
  </si>
  <si>
    <t>https://community.secop.gov.co/Public/Tendering/ContractNoticePhases/View?PPI=CO1.PPI.30352409&amp;isFromPublicArea=True&amp;isModal=False</t>
  </si>
  <si>
    <t>ROBERTO ALFONSO GARCIA CAMPO</t>
  </si>
  <si>
    <t>La presente orden tiene por objeto: Prestar servicios profesionales en el marco del Convenio No 7000000013 de 2021, suscrito entre Cent Logistica Y Transporte De Hidrocarburos SAS y la Universidad de Magdalena, para desarrollar las siguientes actividades 1) Ejercer el rol de profesional administrativo de las actividades del componente de fortalecimiento de Operadores Turisticos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turisticos del proyecto 3) Realizar y presentar informes mensuales de la ejecución financiera del componente de operadores turisticos del prayecto 4) Participar en la elaboración de informes técnicos del componente de operadores turisticos del proyecto 5) Realizar reportes a CENIT LOGISTICA Y TRANSPORTE DE HIDROCARBUROS SAS sobre los trabhjos realizados en campo con respecto al componente de operadores turisticos 6) Realizar seguimiento presupuestal a cada uno de los Certificados de Disponibilidad de Presupuestal (CDP) expedidos para el componente. 7) Velar por que se cumpla la ejecución financiera según lo establecido en el Plan Anual Mensualizado de Caja PAC-y el Plan de Gastos e Inversiones PGI del componente 8) Solicitar las respectivas cuentas de cobro al Grupo de Facturación y Cartera de la Universidad para ser presentadas a CENIT LOGISTICA Y TRANSPORTE DE HIDROCARBUROS SAS 9) Revisar y hacer seguimiento a los pagos de honorarios y estímulos económicos para docentes, 10) Cargar al drive del proyecto, toda la información técnica y financiera del componente de operadores turisticos.</t>
  </si>
  <si>
    <t>CO1.REQ.5893582</t>
  </si>
  <si>
    <t>OPSP-VEX-0052-2024</t>
  </si>
  <si>
    <t>https://community.secop.gov.co/Public/Tendering/ContractNoticePhases/View?PPI=CO1.PPI.30349390&amp;isFromPublicArea=True&amp;isModal=False</t>
  </si>
  <si>
    <t>MANUEL ENRIQUE HERNANADEZ</t>
  </si>
  <si>
    <t>La presente orden tiene por objeto: Prestar servicios profesionales en el marco del Contrato Interadministrativo No 588-2022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tecnico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acompañamiento a la supervisión del contrato de obra. 8) Asistir para apoyar en las reuniones y/o comités técnicos, en conjunto con el contratista de obra y el director de interventoria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</si>
  <si>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CO1.REQ.5893261</t>
  </si>
  <si>
    <t>OPSP-VEX-0051-2024</t>
  </si>
  <si>
    <t>https://community.secop.gov.co/Public/Tendering/ContractNoticePhases/View?PPI=CO1.PPI.30348259&amp;isFromPublicArea=True&amp;isModal=False</t>
  </si>
  <si>
    <t>CARLOS ATURO BORJAS MARQUEZ</t>
  </si>
  <si>
    <t>La presente orden tiene por objeto: Prestar servicios profesionales en el marco del Contrato Interadministrativo No 588-2022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der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acompañamiento a la supervisión del contrato de obra 8) Asistir para apoyar en las reuniones y/o comités técnicos, en conjunto con el contratista de obra y el director de interventoria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</si>
  <si>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CO1.REQ.5892848</t>
  </si>
  <si>
    <t>OPSP-VEX-0050-2024</t>
  </si>
  <si>
    <t>https://community.secop.gov.co/Public/Tendering/ContractNoticePhases/View?PPI=CO1.PPI.30347416&amp;isFromPublicArea=True&amp;isModal=False</t>
  </si>
  <si>
    <t>JHON ANTONY FIGUEROA GARCIA</t>
  </si>
  <si>
    <t>La presente orden tiene por objeto: Prestar servicios profesionales en el marco del Contrato Interadministrativo No 588-2022 suscrito entre CORPAMAG y la Universidad del Magdalena, para desarrollar las siguientes actividades 1) Realizar inspecciones periódicas a las áreas, frentes de trabajo y equipos en general 2), Realizar entrega de equipo de protección a todo el personal que lo requiera de acuerdo con la periodicidad descrita en el Programa de salud ocupacional, diligenciar las plantillas correspondientes, 3), Realizar las investigaciones y análisis de las causas de los accidentes e incidentes de trabajo y enfermedades profesionales a efectos de aplicar las medidas correctivas necesarias. 4). Apoyar el seguimiento a los planes de mejoramiento, de acuerdo con los accidentes que se presenten durante la ejecución del contrato de obra. 5). Elaborar, mantener actualizados y analizar las estadísticas de los accidentes de trabajo, hacer el reporte a la interventoria del contrato de obra. 6). Programar y realizar capacitaciones de seguridad industrial al personal operativo 7) Realizar inspecciones de vigilancia a la realización de actividades de alto riesgo. 8). Realizar análisis de puestos de trabajo y presentar informes mensuales. 9). Dar cumplimiento a las obligaciones en materia de Salud Ocupacional y Seguridad Industrial para lo cual deberá presentar el Programa de Salud Ocupacional a implementar. 10). Diseñar y entregar al Interventor/Supervisor del contrato de obra, el "Panorama de Factores de Riesgo Prioritarios 11). Velar por que el personal a cargo de la obra porte los implementos de seguridad y protección requeridos y adecuados para el tipo de labores a ejecutar, dando cumplimiento con la normatividad vigente. 12). Mantener constante vigilancia sobre el cumplimiento de las normas y requerimientos de carácter preventivo y en los que a salud ocupacional se refiera. 13). Realizar informes que requiera la dirección de la interventoria. 14) Participar de las reuniones de cierre y entrega de Informe intermedios y finales.</t>
  </si>
  <si>
    <t>CO1.REQ.5892458</t>
  </si>
  <si>
    <t>OPSP-VEX-0049-2024</t>
  </si>
  <si>
    <t>https://community.secop.gov.co/Public/Tendering/ContractNoticePhases/View?PPI=CO1.PPI.30339943&amp;isFromPublicArea=True&amp;isModal=False</t>
  </si>
  <si>
    <t>MARTHA JOHANA SANCHEZ GARCIA</t>
  </si>
  <si>
    <t>La presente orden tiene por objeto: Prestar servicios profesionales en el marco del Convenio Especifico No. 3051459 de 2022, suscrito entre Ecopetrol S.A y la Universidad del Magdalena, para desarrollar el módulo de Atención al Cliente del diplomado Diseño y Promoción de Productos y Servicios Turisticos grupo 2 Cabo de la Vela, en el municipio de Uribia (La Guajira).</t>
  </si>
  <si>
    <t>CO1.REQ.5890761</t>
  </si>
  <si>
    <t>OPSP-VEX-0048-2024</t>
  </si>
  <si>
    <t>https://community.secop.gov.co/Public/Tendering/ContractNoticePhases/View?PPI=CO1.PPI.30339241&amp;isFromPublicArea=True&amp;isModal=False</t>
  </si>
  <si>
    <t xml:space="preserve">La presente orden tiene por objeto: Prestar servicios profesionales en el marco del Contrato Interadministrativo No 235 suscito entre CORMAGDALENA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acompañamiento a la supervisión del contrato de obra. 8) Asistir para apoyar en las reuniones y/o comités. técnicos, en conjunto con el contratista de obra y el director de interventaria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 </t>
  </si>
  <si>
    <t>CO1.REQ.5890364</t>
  </si>
  <si>
    <t>OPSP-VEX-0047-2024</t>
  </si>
  <si>
    <t>https://community.secop.gov.co/Public/Tendering/ContractNoticePhases/View?PPI=CO1.PPI.30368923&amp;isFromPublicArea=True&amp;isModal=False</t>
  </si>
  <si>
    <t>CARLOS DE LOS REYES CAMARGO CERVANTE</t>
  </si>
  <si>
    <t>MARIA VICTORIA REALES GARCIA</t>
  </si>
  <si>
    <t>Prestar servicios profesionales en el marco del Convenio Interadministrativo No. 2360 de 2023 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</si>
  <si>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CO1.REQ.5898682</t>
  </si>
  <si>
    <t>OPSP-VEX-0046-2024</t>
  </si>
  <si>
    <t>https://community.secop.gov.co/Public/Tendering/ContractNoticePhases/View?PPI=CO1.PPI.30338058&amp;isFromPublicArea=True&amp;isModal=False</t>
  </si>
  <si>
    <t>ANDRES FELIPE RODRIGUEZ ALVAREZ</t>
  </si>
  <si>
    <t>La presente orden tiene por objeto: Prestar servicios profesionales en el marco del Contrato Interadministrativo No 588-2022 suscrito entre CORPAMAG y la Universidad del Magdalena, para desarrollar las siguientes actividades: 1) Dar apoyo a los residentes de Interventoria en las labores de seguimiento de obra. 2) llevar registro fotográfico de cada una de las actividades de obra. 3) Verificar y revisar los precios unitarios, las cantidades de obra, presupuesto, cronograma de obra y especificaciones de construcción en cada uno de sus componentes. 4) Apoyar la realización de actividades del Ing. Residente. 5) Apoyar otras actividades que respalden el trabajo de campo en el área asignada por la interventoria.</t>
  </si>
  <si>
    <t>CO1.REQ.5890309</t>
  </si>
  <si>
    <t>OPSP-VEX-0045-2024</t>
  </si>
  <si>
    <t>https://community.secop.gov.co/Public/Tendering/ContractNoticePhases/View?PPI=CO1.PPI.30282330&amp;isFromPublicArea=True&amp;isModal=False</t>
  </si>
  <si>
    <t xml:space="preserve">INVERSIONES SORUBA S.A.S. </t>
  </si>
  <si>
    <t>La presente orden tiene por objeto: LA PRESTACION DE SERVICIOS DE APOYO LOGISTICO PARA EL DESAROLLO DE LAS ACTIVIDADES Y/O EVENTOS QUE SE REQUIERAN EN EL MARCO DEL PLAN DE ACCION DE LA VICERRECTORIA DE EXTENSION Y PROYECCION SOCIAL.</t>
  </si>
  <si>
    <t>CO1.REQ.5876431</t>
  </si>
  <si>
    <t>OPS-VEX-0044-2024</t>
  </si>
  <si>
    <t>https://community.secop.gov.co/Public/Tendering/ContractNoticePhases/View?PPI=CO1.PPI.30246710&amp;isFromPublicArea=True&amp;isModal=False</t>
  </si>
  <si>
    <t>Prestar servicios profesionales en el marco del Convenio Interadministrativo No. 2360 de 2023celebrado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</si>
  <si>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CO1.REQ.5864686</t>
  </si>
  <si>
    <t>OPSP-VEX-0043-2024</t>
  </si>
  <si>
    <t>https://community.secop.gov.co/Public/Tendering/ContractNoticePhases/View?PPI=CO1.PPI.30241005&amp;isFromPublicArea=True&amp;isModal=False</t>
  </si>
  <si>
    <t>JORGE ENRIQUE MALDONADO PEREZ</t>
  </si>
  <si>
    <t>Prestar servicios profesionales en el marco del Convenio Interadministrativo No. 2360 de 2023 celebrado entre LA NACIÓN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</si>
  <si>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CO1.REQ.5863156</t>
  </si>
  <si>
    <t>OPSP-VEX-0042-2024</t>
  </si>
  <si>
    <t>https://community.secop.gov.co/Public/Tendering/ContractNoticePhases/View?PPI=CO1.PPI.30239124&amp;isFromPublicArea=True&amp;isModal=False</t>
  </si>
  <si>
    <t>LIZETH CAROLINA PALACIO MAESTRE</t>
  </si>
  <si>
    <t>La presente orden tiene por objeto Prestar servicios profesionales en el marco del Contrato Interadministrativo No. 588-2022 suscrito entre CORPAMAG y la Universidad del Magdalena, para desarrollar las siguientes actividades: 1) Apoyar la participación en los comités de obra asignados, donde hará un recuento de las actividades de acompañamiento social realizadas con la comunidad durante el periodo correspondiente. 2) Acompañar el proceso de supervisión al Contratista de obra en todos los requerimientos expresados en el Plan de Gestión Social 3) Asistir a las actividades de campo que sean ejecutadas por el contratista de obra y cuenten con la presencia de la comunidad, definiendo en conjunto las herramientas e instrumentos necesarios que implique la labor y permitan su verificación 4) Apoyar el proceso de verificación del contenido de todas las piezas de divulgación, presentaciones y convocatorias para los diferentes eventos que se adelanten en desarrollo de los proyectos 5) Apoyar el proceso de verificación de los lugares propuestos por el Contratista de obra para la realización de reuniones con la comunidad.</t>
  </si>
  <si>
    <t>CO1.REQ.5862928</t>
  </si>
  <si>
    <t>OPSP-VEX-0041-2024</t>
  </si>
  <si>
    <t>https://community.secop.gov.co/Public/Tendering/ContractNoticePhases/View?PPI=CO1.PPI.30238358&amp;isFromPublicArea=True&amp;isModal=False</t>
  </si>
  <si>
    <t>YOHELY PAOLA PADILLA MAZENETT</t>
  </si>
  <si>
    <t>La presente orden tiene por objeto Prestar servicios profesionales en el marco del Contrato Interadministrativo No 588-2022 suscrito entre CORPAMAG y la Universidad del Magdalena, para desarrollar las siguientes actividades. 1) Participar en todos los comites de obra, donde hará un recuento de las actividades de acompañamiento social realizadas con la comunidad durante el periodo correspondiente presentará las actividades siguientes y hará las observaciones y solicitudes necesarias al contratista de obra para el buen desarrollo de la gestión social 2) Apoyar la supervisión de la dirección de la interventoria para hacer cumplir al contratista de obra todos los requerimientos expresados en el Plan de Gestion Social. 3) Apoyar a la dirección de la interventoría en la revision de las consultas previas a la comunidad y la verificación de las estructuras de las viviendas, del contrato de obra 4) Apoyar en la revisión del cronograma de actividades elaborado por el Contratista de obra. 5) Acompañar las actividades de campo que sean ejecutadas por el contratista de obra y cuenten con la presencia de la comunidad, definiendo en conjunto las herramientas e instrumentos necesarios que impliquen la labor y permitan su verificación 6) Apoyar a la dirección de la interventoria con la revisión del contenido de todas las piezas de divulgación, presentaciones y convocatorias para los diferentes eventos que se adelanten en desarrollo de los proyectos. 7) Asistir a todos los lugares propuestos por el Contratista de obra para la realización de reuniones con la comunidad y para la instalación de piezas de divulgación</t>
  </si>
  <si>
    <t>CO1.REQ.5862725</t>
  </si>
  <si>
    <t>OPSP-VEX-0040-2024</t>
  </si>
  <si>
    <t>https://community.secop.gov.co/Public/Tendering/ContractNoticePhases/View?PPI=CO1.PPI.30236996&amp;isFromPublicArea=True&amp;isModal=False</t>
  </si>
  <si>
    <t>CAROLINA ESTER OWEN JACQUIN</t>
  </si>
  <si>
    <t xml:space="preserve">La presente orden tiene por objeto. Prestar servicios profesionales en el marco del Contrato Interadministrativo No 588-2022 suscrito entre CORPAMAG y la Universidad del Magdalena, para desarrollar las siguientes actividades 1). Verificar que el proyecto incorpore las condiciones ambientales exigidas y que el contratista de obra disponga de los medios para ejecutar las medidas preventivas, correctoras y compensatorias. 2) Revisar estudios de impacto ambiental antes de comenzar con la obra. 3) Hacer seguimiento al cumplimiento del PMA O PAGA propuesto por el contratista de obra. 4) Brindar asesoría y acompañamiento tanto en el tema ambiental durante la ejecución del contrato de obra. 5) Emitir conceptos técnicos requeridos para dar soluciones a controversias desde el punto de vista ambiental. </t>
  </si>
  <si>
    <t>CO1.REQ.5862274</t>
  </si>
  <si>
    <t>OPSP-VEX-0039-2024</t>
  </si>
  <si>
    <t>https://community.secop.gov.co/Public/Tendering/ContractNoticePhases/View?PPI=CO1.PPI.30236036&amp;isFromPublicArea=True&amp;isModal=False</t>
  </si>
  <si>
    <t>EDGARDO JOSE ORTIZ VEGA</t>
  </si>
  <si>
    <t>La presente orden tiene por objeto: Prestar servicios de apoyo a la gestión, en el marco del Contrato Interadministrativo No 588-2022 suscrito entre CORPAMAG y la Universidad del Magdalena, para desarrollar las siguientes actividades: 1.) Realizar levantamientos topográficos de control y seguimiento de los proyectos realizados por el contratista de obra, esto en aras de corroborar los trazados y las cantidades de obra ejecutadas. 2) Revisar materialización de puntos de control georreferenciados del proyecto. 3). Apoyar la coordinación de la dirección y la comisión topográfica del contratista de obra que permita la materialización de los proyectos de acuerdo con los diseños 4) Revisar los levantamientos realizados por el contratista.</t>
  </si>
  <si>
    <t>CO1.REQ.5861788</t>
  </si>
  <si>
    <t>OAG-VEX-0038-2024</t>
  </si>
  <si>
    <t>https://community.secop.gov.co/Public/Tendering/ContractNoticePhases/View?PPI=CO1.PPI.30195376&amp;isFromPublicArea=True&amp;isModal=False</t>
  </si>
  <si>
    <t>JAIRO RAFAEL BERRERA CUELLAR</t>
  </si>
  <si>
    <t xml:space="preserve">La presente orden tiene por objeto: Prestar servicios profesionales en el marco del Contrato Interadministrativo No 588-2022 suscrito entre CORPAMAG y la Universidad del Magdalena, para desarrollar las siguientes actividades: 1) Prestar asesoria juridica y resolver consultas de tipo legal sobre la ejecución del proyecto. 2) Realizar la revisión juridica contractual de las ordenes y/o contratos que se generen durante la ejecución del proyecto. 3) Revisar y lo proyectar respuestas a solicitudes, requerimientos, peticiones, tutelas y demás que requiera la ejecución del proyecto. 4) Revisar o asesorar la suscripción de pólizas o garantías para la respectiva aprobación. 5) Elaborar los conceptos juridicos que sean solicitados por la Vicerrectoria de Extensión y Proyección Social y/o por la dirección del proyecto 6) verificación, aplicación y cumplimiento de los aspectos regulatorios y contractuales relacionados con el contrato de obra 7) En virtud de ello, informar oportunamente sobre cualquier incumplimiento del contratista de obra o en relación con las obligaciones contractuales y normativas a su cargo, recomendando el procedimiento a seguir y la tasación de la multa respectiva en caso de que aplique. 8) Realizar los procesos y actividades enfocadas en asegurar el cumplimiento por parte del contratista de las obligaciones relacionadas con la consecución y mantenimiento de los seguros, pólizas y garantias exigidos para el proyecto, verificando entre otros la correcta y oportuna expedición de estas, validez juridica y vigencia, según lo prevé el correspondiente contrato objeto de esta interventoria, 9) Diseñar e implantar un sistema dedicado a la identificación y previsión de los principales nesgos asociados con el contrato de obra, que permita prever, organizar y replizar acciones frente a la posibilidad de materialización de riesgos y minimización de impactos, que pudieran poner en riesgo la viabilidad y buena ejecución del contrato. 10) Las demas actividades que se deriven de la ejecución de la orden y que tengan relación directa con el objeto contractual. </t>
  </si>
  <si>
    <t>CO1.REQ.5850627</t>
  </si>
  <si>
    <t>OPSP-VEX-0037-2024</t>
  </si>
  <si>
    <t>https://community.secop.gov.co/Public/Tendering/ContractNoticePhases/View?PPI=CO1.PPI.30164827&amp;isFromPublicArea=True&amp;isModal=False</t>
  </si>
  <si>
    <t>KATTY MELISSA GONZALEZ FONSECA</t>
  </si>
  <si>
    <t>La presente orden tiene por objeto: Prestar servicios profesionales en el marco del Contrato Interadministrativo No 588-2022 suscrito entre CORPAMAG y la Universidad del Magdalena, para desarrollar las siguientes actividades 1). Organizar y desarrollar las actividades administrativas y financieras del contrato de interventoría y proyecto de extension. 2). Articular con las dependencias administrativas y financieras de la Universidad, el proceso de creación de Certificados de Disponibilidad Presupuestal, Compromiso Presupuestal, generación de ordenes de pago, adiciones y disminuciones: 3). Gestionar las cuentas de cobro, desembolsos y pagos del contrato de interventoria y proyecto de extensión 4) Revisar y verificar los documentos precontractuales, contractuales y post-contractuales, derivados del proceso de contratación del contrato de interventoría y proyecto de extension. 5). Revisar y organizar los actos administrativos y financieros del contrato de interventoria y proyecto de extensión. 6) Realizar gestión y seguimiento a los procesos administrativos y financieros del contrato de interventoria y proyecto de extensión. 7.) Liquidar viáticos, apoyos económicos y ayudantias administrativas.</t>
  </si>
  <si>
    <t>CO1.REQ.5842308</t>
  </si>
  <si>
    <t>OPSP-VEX-0036-2024</t>
  </si>
  <si>
    <t>https://community.secop.gov.co/Public/Tendering/ContractNoticePhases/View?PPI=CO1.PPI.30113458&amp;isFromPublicArea=True&amp;isModal=False</t>
  </si>
  <si>
    <t>OLGA DANIELA MEDRANO PARRA</t>
  </si>
  <si>
    <t>La presente orden tiene por objeto: Prestar servicios profesionales en el marco del Convenio Específico No. 3051459 de 2022, suscrito entre Ecopetrol S.A y la Universidad del Magdalena, para el desarrollo del módulo de Mercadeo y Comercialización en el grupo de Nazareth en el municipio de Uribia (La Guajira).</t>
  </si>
  <si>
    <t>CO1.REQ.5827314</t>
  </si>
  <si>
    <t>OPSP-VEX-0035-2024</t>
  </si>
  <si>
    <t>https://community.secop.gov.co/Public/Tendering/ContractNoticePhases/View?PPI=CO1.PPI.30087661&amp;isFromPublicArea=True&amp;isModal=False</t>
  </si>
  <si>
    <t>PEDRO LUIS NAVARRO HERNANDEZ</t>
  </si>
  <si>
    <t>La presente orden tiene por objeto: Prestar servicios profesionales en el marco del Convenio Especifico No. 3051459 de 2022, suscrito entre Ecopetrol S.A y la Universidad del Magdalena, para el desarrollo de las siguientes actividades 1) Desarrollar el módulo de Mercadeo y Comercialización en el grupo Cabo de la Vela 2 y el módulo Ecommerce en el grupo Cabo de la Vela. Parágrafo</t>
  </si>
  <si>
    <t>CO1.REQ.5819723</t>
  </si>
  <si>
    <t>OPSP-VEX-0034-2024</t>
  </si>
  <si>
    <t>https://community.secop.gov.co/Public/Tendering/ContractNoticePhases/View?PPI=CO1.PPI.30012842&amp;isFromPublicArea=True&amp;isModal=False</t>
  </si>
  <si>
    <t>RICARDO ALONSO</t>
  </si>
  <si>
    <t>La presente orden tiene por objeto. La prestación del servicio de fotografia especializada, elaboración de video documental de alta resolución, y servicio de comunity manager de las redes sociales que permitan mostrar el proyecto de queso costeño y el producto del queso costeño del Caribe colombiano, desde otra perspectiva con manejo de imágenes limpias de alta resolución y de alta calidad en video audiovisual documental, fotografia y manejo de redes sociales, disponibles para cualquier uso del proyecto y de las universidades del Magdalena, Córdoba y La Guajira. Con el fin de dar cumplimiento al desarrollo de la actividad de la MGA 3.15 y MGA 211 de los objetivos 3 y 2 del proyecto BPIN 2020000100116 "Fortalecimiento de la capacidad productiva y comercial de la cadena de suministro del queso costeño en las subregiones del caribe colombiano, departamento del Magdalena, Córdoba, y La Guajira La propuesta hace parte integral de la presente orden.</t>
  </si>
  <si>
    <t>CO1.REQ.5798414</t>
  </si>
  <si>
    <t>OPS-VEX-0033-2024</t>
  </si>
  <si>
    <t>https://community.secop.gov.co/Public/Tendering/ContractNoticePhases/View?PPI=CO1.PPI.30078146&amp;isFromPublicArea=True&amp;isModal=False</t>
  </si>
  <si>
    <t>214-216</t>
  </si>
  <si>
    <t>MANUEL ALEXANDER MUÑOZ BANDERA</t>
  </si>
  <si>
    <t>La presente orden tiene por objeto: Prestar servicios en el marco del Convenio Específico No. 3051459 de 2022, suscrito entre Ecopetrol S.A y la Universidad del Magdalena, para el desarrollo de las siguientes actividades: 1.) Realizar seguimiento a los procesos de relacionamiento comercial y canales de venta de las artesanas beneficiarias del proyecto. 2). Participar de las reuniones de seguimiento con los diferentes actores del territorio. 3) Desarrollar el módulo Mercadeo y Comercialización en el Grupo Cabo de la Vela y Cabecera del diplomado Diseño y Promoción de Productos y Servicio Turisticos. 4) Desarrollar el módulo Atención al Cliente en el Grupo 2 Cabecera del diplomado Diseño y Promoción de Productos y Servicios Turísticos.</t>
  </si>
  <si>
    <t>CO1.REQ.5817531</t>
  </si>
  <si>
    <t>OAG-VEX-0032-2024</t>
  </si>
  <si>
    <t>https://community.secop.gov.co/Public/Tendering/ContractNoticePhases/View?PPI=CO1.PPI.30067927&amp;isFromPublicArea=True&amp;isModal=False</t>
  </si>
  <si>
    <t>ESPERANZA MOSQUERA MATURANA</t>
  </si>
  <si>
    <t xml:space="preserve">La presente orden tiene por objeto: Prestar servicios profesionales en el marco del Convenio Específico No. 3051459 de 2022, suscrito entre Ecopetrol S.A y la Universidad del Magdalena, para el desarrollo de las siguientes actividades 1). Desarrollar el módulo Mercadeo y Comercialización en el grupo Cabecera 2 y Punta Gallinas, y el módulo E-Commerce en Nazareth. </t>
  </si>
  <si>
    <t>CO1.REQ.5814226</t>
  </si>
  <si>
    <t>OPSP-VEX-0031-2024</t>
  </si>
  <si>
    <t>https://community.secop.gov.co/Public/Tendering/ContractNoticePhases/View?PPI=CO1.PPI.30014578&amp;isFromPublicArea=True&amp;isModal=False</t>
  </si>
  <si>
    <t>353-364-363</t>
  </si>
  <si>
    <t>GRUPO EMPRESARIAL GAVA S.A.S.</t>
  </si>
  <si>
    <t>La presente orden tiene por objeto: LA PRESTACION DE SERVICIOS DE APOYO LOGISTICO PARA EL DESAROLLO DE LAS ACTIVIDADES Y/O EVENTOS QUE SE REQUIERAN EN EL MARCO DE LA PLANEACION EJECUCION Y SEGUIMIENTO DE LOS CONVENIOS SUSCRITOS POR LA VICERRECTORIA DE EXTENSION Y PROYECCION SOCIAL.</t>
  </si>
  <si>
    <t>CO1.REQ.5798237</t>
  </si>
  <si>
    <t>OPS-VEX-0030-2024</t>
  </si>
  <si>
    <t>https://community.secop.gov.co/Public/Tendering/ContractNoticePhases/View?PPI=CO1.PPI.29960122&amp;isFromPublicArea=True&amp;isModal=False</t>
  </si>
  <si>
    <t>335-347</t>
  </si>
  <si>
    <t>SANDRA MARCELA PARRA MARURALDA</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</si>
  <si>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PAC, de los proyectos de la Vicerrectoría de Extensión y Proyección Social. 2. Apoyar en la etapa de liquidación y cierre de los proyectos de la Vicerrectoria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</si>
  <si>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CO1.REQ.5781876</t>
  </si>
  <si>
    <t>OPSP-VEX-0029-2024</t>
  </si>
  <si>
    <t>https://community.secop.gov.co/Public/Tendering/ContractNoticePhases/View?PPI=CO1.PPI.29958093&amp;isFromPublicArea=True&amp;isModal=False</t>
  </si>
  <si>
    <t>LAURA MARGARITA CANTILLO ROSARIO</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</si>
  <si>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 PAC, de los proyectos de la Vicerrectoría de Extensión y Proyección Social. 2. Apoyar en la etapa de liquidación y cierre de los proyectos de la Vicerrectoría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</si>
  <si>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CO1.REQ.5781453</t>
  </si>
  <si>
    <t>OPSP-VEX-0028-2024</t>
  </si>
  <si>
    <t>https://community.secop.gov.co/Public/Tendering/ContractNoticePhases/View?PPI=CO1.PPI.29931895&amp;isFromPublicArea=True&amp;isModal=False</t>
  </si>
  <si>
    <t>120-118</t>
  </si>
  <si>
    <t>La presente orden tiene por objeto: La prestación del servicio logistico para el desarrollo de capacitación a 540 actores de la cadena de suministro de queso costeño en el Caribe colombiano y Toma de 81 muestras de leche y queso costeño en las subregiones del caribe colombiano, ambas actividades en los Municipios de (El Banco, Guamal, Santa Ana, Arigukani, Nueva Granada, Plato, Fundación, Pivijay y Ciènaga) en el departamento del Magdalena, en los municipios de (Dibulla, Riohacha, Hato Nuevo, Villanueva, San Juan del Cesar, Urumita, Maicao, Uribia y Manaure) en el departamento de La Guajira, y los municipios de (San Antero, Monteria, Puerto Escondido, Los Córdobas, Planeta Rica, Montelíbano, Pueblo Nuevo, Sahagún y ChinU) en el departamento de Córdoba, a fin de dar cumplimiento al desarrollo de la actividad de la MGA 2.1.1, 2.1.2 y MGA 4.1.4 de los objetivos 2 y 4 del proyecto BPIN 2020000100116 "Fortalecimiento de la capacidad productiva y comercial de la cadena de suministro del queso costeño en las subregiones del caribe colombiano, departamento de la Magdalena, Córdoba, La Guajira</t>
  </si>
  <si>
    <t>CO1.REQ.5786177</t>
  </si>
  <si>
    <t>OPS-VEX-0027-2024</t>
  </si>
  <si>
    <t>https://community.secop.gov.co/Public/Tendering/ContractNoticePhases/View?PPI=CO1.PPI.29956997&amp;isFromPublicArea=True&amp;isModal=False</t>
  </si>
  <si>
    <t>HARRISON PINEDA PEREZ</t>
  </si>
  <si>
    <t>La presente orden tiene por objeto: prestar los servicios profesionales en la Vicerrectoría de Extensión y Proyección Social. Para el cumplimiento del objeto el contratista se compromete a cumplir con las siguientes actividades: 1. Asesorar a la Vicerrectorla de Extensión y Proyección Social en la interpretación y presentación de información financiera de acuerdo con los requerimientos y solicitudes. 2. Analizar los requerimientos de las auditorías realizadas por los entes de control externos e internos y hacer asesoramiento en las respuestas proyectadas. 3. Hacer seguimientos a los procesos de auditorlas que realicen los entes de control externos e internos a la Vicerrectoria de Extensión y Proyección Social y hacer recomendaciones en torno a los requerimientos que se deriven de ella. 4. Realizar seguimiento financiero a los contratos interadministrativos y a los convenios suscritos por la Vicerrectoría de Extensión y Proyección Social.</t>
  </si>
  <si>
    <t>CO1.REQ.5780917</t>
  </si>
  <si>
    <t>OPSP-VEX-0026-2024</t>
  </si>
  <si>
    <t>https://community.secop.gov.co/Public/Tendering/ContractNoticePhases/View?PPI=CO1.PPI.29956193&amp;isFromPublicArea=True&amp;isModal=False</t>
  </si>
  <si>
    <t>Prestar servicios profesionales en el marco del Contrato Interadministrativo de Interventoria No. 0- 204-2022 suscrito entre CORMAGDALENA Y UNIMAGDALENA para: 1. Prestar asesoría jurídica y resolver consultas de tipo jurídico sobre la ejecución del contrato Interadministrativo No. 0-204-2022. 2. Revisar y lo proyectar respuestas a peticiones, actas, adiciones, otrosles, suspensiones, reinicios y demás que requiera la ejecución del contrato Interadministrativo No. 0-204-2022. 3. Elaborar los conceptos jurídicos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</si>
  <si>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CO1.REQ.5780369</t>
  </si>
  <si>
    <t>OPSP-VEX-0025-2024</t>
  </si>
  <si>
    <t>https://community.secop.gov.co/Public/Tendering/ContractNoticePhases/View?PPI=CO1.PPI.29940362&amp;isFromPublicArea=True&amp;isModal=False</t>
  </si>
  <si>
    <t>YAJAIRA PATRICIA LOPEZ TOSCANO</t>
  </si>
  <si>
    <t>La presente orden tiene por objeto: Prestar los servicios de apoyo a la gestión en la Vicerrectoria de Extensión y Proyección Social, desarrollando las siguientes actividades: 1) Apoyar con la digitalización de los archivos fisicos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</si>
  <si>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CO1.REQ.5776133</t>
  </si>
  <si>
    <t>OAG-VEX-0024-2024</t>
  </si>
  <si>
    <t>https://community.secop.gov.co/Public/Tendering/ContractNoticePhases/View?PPI=CO1.PPI.29912129&amp;isFromPublicArea=True&amp;isModal=False</t>
  </si>
  <si>
    <t>MARITZA ISABEL FUENTES PEREZ</t>
  </si>
  <si>
    <t>La presente orden tiene por objeto: Prestar los servicios de apoyo a la gestión en la Vicerrectoria de Extensión y Proyección Social, desarrollando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</si>
  <si>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CO1.REQ.5767309</t>
  </si>
  <si>
    <t>OAG-VEX-0023-2024</t>
  </si>
  <si>
    <t>https://community.secop.gov.co/Public/Tendering/ContractNoticePhases/View?PPI=CO1.PPI.29939074&amp;isFromPublicArea=True&amp;isModal=False</t>
  </si>
  <si>
    <t>KAREN STEPHANIE JIMENEZ CHARRIS</t>
  </si>
  <si>
    <t>La presente orden tiene por objeto: Prestar servicios profesionales en el marco del Contrato Interadministrativo de Interventoria No. 0-204-2022 suscrito entre CORMAGDALENA y UNIMAGDALENA para:1) Gestionar las actividades administrativas y financieras del Contrato Interadministrativo No. 0-204-2022. 2) Entregar Informe financiero de la ejecución del contrato Interadministrativo a corte 31 de diciembre de 2023. 3) Entregar Informe consolidado del recaudo del Contrato Interadministrativo a corte 31 de diciembre de 2023. 4) Entregar Informe general del contrato y pagos tercero del Contrato Interadministrativo mencionado a corte 31 de diciembre de 2023. 5) Articular con las dependencias administrativa y financieras de la Universidad, las solicitudes de Certificados de Disponibilidad Presupuestal, Compromiso Presupuestal, órdenes de pago y requerimientos financieros generados durante la ejecución. Tramitar solicitudes de apoyos económicos por desplazamiento y estímulos a docentes vinculados a la ejecución del Contrato Interadministrativo No. 0-204- 2022. 7) Revisar y gestionar las solicitudes de pago y el trámite ante la Dirección Financiera. 8) Proyectar las diferentes solicitudes que se requieran durante la ejecución del contrato Interadministrativo No. 0-204-2022. 9) Realizar revisión y verificación de las hojas de vida en la plataforma SIGEP del personal vinculado en el contrato Interadministrativo.</t>
  </si>
  <si>
    <t>CO1.REQ.5775741</t>
  </si>
  <si>
    <t>OPSP-VEX-0022-2024</t>
  </si>
  <si>
    <t>https://community.secop.gov.co/Public/Tendering/ContractNoticePhases/View?PPI=CO1.PPI.29908401&amp;isFromPublicArea=True&amp;isModal=False</t>
  </si>
  <si>
    <t>NICOL CAROLINA SIERRA SANCHEZ</t>
  </si>
  <si>
    <t>La presente orden tiene por objeto. Prestar servicios profesionales en el marco del Convenio Especifico No. 3051459 de 2022, suscrito entre Ecopetrol SA y la Un vers dad del Magdalena, para el desarrollo de las siguientes actividades 1) Brindar apoyo logistico en campo, a las actividades que se desarrollan en el marco del diplomado de Diseño y Promoción de Productos y Servicio Turisticos.</t>
  </si>
  <si>
    <t>CO1.REQ.5765976</t>
  </si>
  <si>
    <t>OAG-VEX-0021-2024</t>
  </si>
  <si>
    <t>https://community.secop.gov.co/Public/Tendering/ContractNoticePhases/View?PPI=CO1.PPI.29901252&amp;isFromPublicArea=True&amp;isModal=False</t>
  </si>
  <si>
    <t>MARIA JOSE CASTILLO VIANA</t>
  </si>
  <si>
    <t>La presente orden tiene por objeto. Prestar servicios profesionales en el marco del Convenio Especifico No. 3051459 de 2022, suscrito entre Ecopetrol S.A y la Universidad del Magdalena, para el desarrollo de las siguientes actividades 1) Elaborar plan de trabajo del componente de los prestadores de servicios turisticos 2) Planear los procesos de capacitación de los prestadores de servicios turisticos 3).Estructurar la rueda de negocios para dinamizar el tejido empresarial de los prestadores de servicios turisticos. 4). Coordinar la actividad de entrega de dotación dirigido a los prestadores de servicios turisticos. 5). Realizar reuniones de socialización y seguimiento con los diferentes actores del territorio. 6). Elaborar informes de avance del componente.</t>
  </si>
  <si>
    <t>CO1.REQ.5763956</t>
  </si>
  <si>
    <t>OPSP-VEX-0020-2024</t>
  </si>
  <si>
    <t>https://community.secop.gov.co/Public/Tendering/ContractNoticePhases/View?PPI=CO1.PPI.29900606&amp;isFromPublicArea=True&amp;isModal=False</t>
  </si>
  <si>
    <t>MIRIAN ESTHER SIERRA HERNANDEZ</t>
  </si>
  <si>
    <t>La presente orden tiene por objeto: 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turisticos. 2). Apoyar en la organización de la rueda de negocios. 3). Apoyar en la actividad de entrega de dotación dirigido a los prestadores de servicios turisticos. 4). Participar de las reuniones de seguimiento con los diferentes actores del territorio. 5). Apoyar en la elaboración de informes de avance del componente.</t>
  </si>
  <si>
    <t>CO1.REQ.5763641</t>
  </si>
  <si>
    <t>OPSP-VEX-0019-2024</t>
  </si>
  <si>
    <t>https://community.secop.gov.co/Public/Tendering/ContractNoticePhases/View?PPI=CO1.PPI.29899335&amp;isFromPublicArea=True&amp;isModal=False</t>
  </si>
  <si>
    <t>ANDREA CAROLINA PALMERA MORENO</t>
  </si>
  <si>
    <t>La presente orden tiene por objeto: prestar los servicios de apoyo a la gestión en la Vicerrectora de Extensión y Proyección Social. Para el cumplimiento del objeto el contratista se compromete a cumplir con las siguientes actividades: 1. Elaborar los informes, gestión de Información y documentación solicitada por la Vicerrectoria, referentes a las actividades de extensión y proyección social. 2. Apoyar en la organización y planeación de reuniones, actividades y/o eventos organizados por la Vicerrectoria de Extensión y Proyección Social. 3. Apoyar en la gestión de documentos remitidos a la Vicerrectoría, y documentos para la firma del Vicerrector. 4. Brindar acompañamiento telefónico para la organización de reuniones y actividades programadas por el vicerrector. 5. Apoyar en la solicitud y seguimiento de trámites administrativos (viáticos, apoyos económicos, movilidades, entre otros), de la Vicerrectoria de Extensión y Proyección Social.</t>
  </si>
  <si>
    <t>CO1.REQ.5762935</t>
  </si>
  <si>
    <t>OAG-VEX-0018-2024</t>
  </si>
  <si>
    <t>https://community.secop.gov.co/Public/Tendering/ContractNoticePhases/View?PPI=CO1.PPI.29888743&amp;isFromPublicArea=True&amp;isModal=False</t>
  </si>
  <si>
    <t>ROVIRA BEATRIZ LOPEZ OYAGA</t>
  </si>
  <si>
    <t>La presente orden tiene por objeto: prestar los servicios profesionales en la Vicerrectoría de Extensión y Proyección Social. Para el cumplimiento del objeto el contratista se compromete a cumplir con las siguientes actividades: 1. Elaborar los informes, gestión de información y documentación solicitada por la Vicerrectoria, en el marco de las actividades de extensión y proyección social. 2. Apoyar en la organización y planeación de reuniones, actividades y/o eventos organizados por la Vicerrectoría de Extensión y Proyección Social. 3. Apoyar en la gestión de documentos remitidos a la Vicerrectoría y documentos para la firma del Vicerrector. 4 Apoyo en la gestión de las solicitudes de las Unidades adscritas a la Vicerrectoría de Extensión y Proyección Social. 5. Brindar acompañamiento telefónico para la organización de reuniones y actividades programadas por el Vicerrector. 6. Apoyar en la solicitud y seguimiento de trámites administrativos (viáticos, apoyos económicos, movilidades, entre otros), de la Vicerrectoria de Extensión y Proyección Social.</t>
  </si>
  <si>
    <t>CO1.REQ.5760174</t>
  </si>
  <si>
    <t>OPSP-VEX-0017-2024</t>
  </si>
  <si>
    <t>https://community.secop.gov.co/Public/Tendering/ContractNoticePhases/View?PPI=CO1.PPI.29888380&amp;isFromPublicArea=True&amp;isModal=False</t>
  </si>
  <si>
    <t>KATERIN JULIETH ALMENDRALES TEJEDA</t>
  </si>
  <si>
    <t>La presente orden tiene por objeto: Prestar servicios profesionales para el acompañamiento de los procesos de la Vicerrectoria de Extensión y Proyección Social, desarrollando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contractual de las órdenes de gasto autorizadas por la Vicerrectoría de Extensión y Proyección Social. 3. Coadyuvar en la proyección de las órdenes de gasto y formatos autorizadas por la institución, remitir a la Dirección de Talento Humano el listado de los contratistas para que sean afiliados a la ARL, comunicar a los supervisores contratistas y a las Unidades de la Vicerrectoria, la expedición de las órdenes de gasto y realizar el acompañamiento de la evaluación de los proveedores. 4. Realizar los sondeos comerciales de productos bienes y servicios para los proyectos de extensión. 5. Apoyo en el seguimiento hasta su finalización del proceso de pago de las diferentes órdenes de gasto a cargo de la Vicerrectoria ante las dependencias administrativas. 6. Apoyar en el diligenciamiento de las diferentes matrices de ejecución presupuestal y del Sistema de Información de la Vicerrectoria 7. Rendir informes mensuales o cuando el supervisor asi lo requiera, sobre las actividades desarrolladas en cumplimiento de la orden de prestación de servicios. 8. Apoyar la búsqueda de itinerarios y compra de boletos aéreos para los invitados nacionales y extranjeros, registrándolos en la matriz de tiquetes y en el sistema de información SIARE.</t>
  </si>
  <si>
    <t>CO1.REQ.5760144</t>
  </si>
  <si>
    <t>OPSP-VEX-0016-2024</t>
  </si>
  <si>
    <t>https://community.secop.gov.co/Public/Tendering/ContractNoticePhases/View?PPI=CO1.PPI.29885086&amp;isFromPublicArea=True&amp;isModal=False</t>
  </si>
  <si>
    <t>BRANDON YESID LIBREROS CUELLO</t>
  </si>
  <si>
    <t>La presente orden tiene por objeto: Prestar servicios profesionales para el acompañamiento de los procesos financieros de la Vicerrectoria de Extensión y Proyección Social, desarrollando las siguientes actividades: 1) Brindar apoyo en los diferentes procesos y procedimientos de planeación financieros y presupuestales. 2) Brindar apoyo al Profesional Especializado del Grupo de Contabilidad en la conciliación contable de los proyectos de la Vicerrectoria. 3) Preparar y presentar informes consolidados de la ejecución financiera y presupuestal de los proyectos que ejecuta la Vicerrectoria. 4) Revisar los informes contables y financieros elaborados por la Vicerrectoria y requeridos por los diferentes entes de control a por cualquier otra entidad. 5) Preparar, presentar y realizar seguimiento en el proceso de consolidación de la información contable respecto a la ejecución periódica de los proyectos de la Vicerrectorla. 6) Brindar apoyo al Profesional Universitario de la Vicerrectoría de Extensión y Proyección Social, la liberación y adición de los recursos de los contratos y convenios que se encuentren liquidados. 7) Realizar matrices, formatos, gulas o instructivos necesarios para realizar control de trámites administrativos y ejecución presupuestal y financiera de la Vicerrectoria de Extensión y Proyección Social. 8) Brindar apoyo al Profesional Universitario de la Vicerrectoria de Extensión y Proyección Social en la ejecución presupuestal respecto a las actividades relacionadas con los objetos de los convenios, contratos o figura jurídica que corresponda, ejecutados por la Vicerrectorla.</t>
  </si>
  <si>
    <t>CO1.REQ.5759566</t>
  </si>
  <si>
    <t>OPSP-VEX-0015-2024</t>
  </si>
  <si>
    <t>https://community.secop.gov.co/Public/Tendering/ContractNoticePhases/View?PPI=CO1.PPI.29814495&amp;isFromPublicArea=True&amp;isModal=False</t>
  </si>
  <si>
    <t>BRAYAN JOSE PARRA ORTIZ</t>
  </si>
  <si>
    <t>La presente orden tiene por objeto: Prestar servicios profesionales en el marco del plan de acción 2024, para el desarrollo de las siguientes actividades: 1. Elaborar y redactar informes estadísticos relacionados con los indicaciores del Plan de Acción del Centro de Egresados. 2. Realizar y gestionar las diferentes estrategias de seguimiento a graduados para obtener resultados en el Seguimiento. 3. Elaborar informes estadísticos de seguimiento a graduados. 4. Realizar encuestas de seguimiento a graduados como insumos a los procesos de autoevaluación de los programas e institucional. 5. Apoyar en el desarrollo de las actividades de formación académica, culturales, deportivas y de extensión que se realicen en el marco del Plan de Acción del Centro. 6. Desarrollar las jornadas de carnetización y actualización de datos de los graduados. 7. Elaborar y apoyar la redacción de los procesos y procedimientos de calidad. 8. Gestionar convenlos para la Red de Aliados Prime. 9. Apoyar en el desarrollo de la realización de actividades con Empresarios para los procesos de acreditación, Programa Talento Magdalena y Red de Padrinos.</t>
  </si>
  <si>
    <t>CO1.REQ.5739566</t>
  </si>
  <si>
    <t>OPSP-VEX-0014-2024</t>
  </si>
  <si>
    <t>https://community.secop.gov.co/Public/Tendering/ContractNoticePhases/View?PPI=CO1.PPI.29813252&amp;isFromPublicArea=True&amp;isModal=False</t>
  </si>
  <si>
    <t>SANDRA PATRICIA ZAPATA FRAGOSO</t>
  </si>
  <si>
    <t>La presente orden tiene por objeto: Prestar servicios profesionales en el marco del Convenio Específico No. 3051459 de 2022, suscrito entre Ecopetrol S.A y la Universidad del Magdalena, para el desarrollo de las siguientes 1. Proyectar solicitudes de certificados de disponibilidad presupuestal y estudios de conveniencia para el proceso de contratación. 2. Recaudar y revisar la documentación requerida para la contratación del talento humano y proveedores necesarios para la ejecución del Convenio. 3. Proyectar órdenes de prestación de servicios para la contratación del talento humano y proveedores, 4. Proyectar resoluciones para el pago de viáticos, desplazamientos y estimulas del talento humano del Proyecto. 5. Recaudar y revisar la documentación para el trámite de pago de honorarios del talento humano y pago de proveedores, 6. Elaborar informe de ejecución presupuestal del Programa.</t>
  </si>
  <si>
    <t>CO1.REQ.5739005</t>
  </si>
  <si>
    <t>OPSP-VEX-0013-2024</t>
  </si>
  <si>
    <t>https://community.secop.gov.co/Public/Tendering/ContractNoticePhases/View?PPI=CO1.PPI.29811032&amp;isFromPublicArea=True&amp;isModal=False</t>
  </si>
  <si>
    <t>BERNARDA ELENA ESMERAL MUÑOZ</t>
  </si>
  <si>
    <t>La presente orden tiene por objeto: Prestar servicios profesionales para los procesos de la Dirección de Proyección Cultural, desarrollando las siguientes actividades: 1) Apoyar la preparación del protocolo para el desarrollo de las actividades y eventos académicos, sociales y culturales que realicen de manera virtual y/o presencial de la Dirección de Proyección Cultural. 2) Apoyar en la articulación de la Dirección de Proyección Cultural y la Vicerrectora de Extensión y Proyección Social, para el cubrimiento de medios y la generación de noticias de las actividades que en ella se desarrollen de manera virtual y/c presencial. 3) Brindar apoyo en el desarrollo de las actividades administrativas, registro de información en las matrices de seguimiento y con consolidación de información adscritas a la Dirección de Proyección Cultural. 4) Elaborar, presentar y realizar seguimiento del reporte de los indicadores, relacionados con las acciones de la Dirección de Proyección Cultural aportantes al proyecto asociado del Plan de Acción de la Vicerrectoría, plan de desarrollo y demas planes de gestión institucional.</t>
  </si>
  <si>
    <t>CO1.REQ.5738328</t>
  </si>
  <si>
    <t>OPSP-VEX-0012-2024</t>
  </si>
  <si>
    <t>https://community.secop.gov.co/Public/Tendering/ContractNoticePhases/View?PPI=CO1.PPI.29806351&amp;isFromPublicArea=True&amp;isModal=False</t>
  </si>
  <si>
    <t>STEPHANIE CHAVEZ DONADO</t>
  </si>
  <si>
    <t>La presente orden tiene por objeto: Prestar servicios profesionales para el acompañamiento de los procesos de gestión de la calidad en la Vicerrectoría de Extensión y Proyección Social, desarrollando las siguientes actividades: 1) Apoyar a la Vicerrectoria de Extensión y Proyección Social en la identificación, registro, ejecución y seguimiento de indicadores do gestión de acuerdo con los compromisos asociados al Plan de Acción y Acuerdo de Gestión de la Vicerrectoria, plan de desarrollo y demás planes de gestión institucional. 2) Apoyar en la recolección de información para el registro de indicadores en la plataforma SISPLAN y los avances de actividades y cumplimiento de metas de los proyectos del Plan de Acción de la Vicerrectoría de Extensión y Proyección Social. 3) Elaborar los informes para la Acreditación de los Programas y la Acreditación Institucional. 4) Elaborar las presentaciones institucionales relacionadas con la gestión de la gestión de extensión y proyección social. 5) Elaborar Informes institucionales requeridos por el Vicerrector de Extensión y Proyección Social en el marco del desarrollo de la función misional de extensión en la Universidad del Magdalena. 6) Apoyar en la recolección de informacion para la gestión de procesos y participar en la formulación, diseño, organización, ejecución y control de planes y proyectos de la unidad. 7) Coadyuvar en el diseño de encuestas de satisfacción para mejoras continuas en los procesos de la gestión de extensión y proyección social. 8) Adelantar para la Vicerrectoría de extensión y proyección social la actualización de las matrices que permitan la recolección y consolidación de información de gestión de la gestión de extensión y proyección social 9) Organizar y entregar oportunamente los insumos requeridos para la atención de solicitudes de las dependencias de la institución en el marco de las actividades de acreditación y demás aspectos adelantados por cada una de estas.</t>
  </si>
  <si>
    <t>CO1.REQ.5736271</t>
  </si>
  <si>
    <t>OPSP-VEX-0011-2024</t>
  </si>
  <si>
    <t>https://community.secop.gov.co/Public/Tendering/ContractNoticePhases/View?PPI=CO1.PPI.29805468&amp;isFromPublicArea=True&amp;isModal=False</t>
  </si>
  <si>
    <t>MILENA MARIA CIFUENTES GARCIA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</si>
  <si>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Garcia Márquez. 3) Apoyar el desarrollo de actividades culturales de la Casa Museo Gabriel García Márquez. 4) Apoyar el proyecto de cine y literatura de la casa Museo.</t>
  </si>
  <si>
    <t>CO1.REQ.5736319</t>
  </si>
  <si>
    <t>OAG-VEX-0010-2024</t>
  </si>
  <si>
    <t>https://community.secop.gov.co/Public/Tendering/ContractNoticePhases/View?PPI=CO1.PPI.29804717&amp;isFromPublicArea=True&amp;isModal=False</t>
  </si>
  <si>
    <t>DONAL JOSE RAMOS MOLINA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</si>
  <si>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García Márquez. 3) Apoyar el desarrollo de actividades culturales de la Casa Museo Gabriel García Márquez. 4) Apoyar el proyecto de cine y literatura de la casa Museo.</t>
  </si>
  <si>
    <t>CO1.REQ.5735779</t>
  </si>
  <si>
    <t>OAG-VEX-0009-2024</t>
  </si>
  <si>
    <t>https://community.secop.gov.co/Public/Tendering/ContractNoticePhases/View?PPI=CO1.PPI.29788883&amp;isFromPublicArea=True&amp;isModal=False</t>
  </si>
  <si>
    <t>ISAAC MANUEL ROMERO BORJA</t>
  </si>
  <si>
    <t>JOHANNA PATRICIA FONSECA TOVAR</t>
  </si>
  <si>
    <t>La presente orden tiene por objeto Prestar sus servicios profesionales independientes como Coinvestigadora de las actividades 1.12 212 215 312 3 16 413 415 de los Objetivos 1, 2, 3 y 4 del proyecto de investigacion BPIN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Apoyar proceso de salidas de campo para aplicacion de encuestas, mediante contacto a los actores de la cadena de suministro de queso costeño en los departamentos del Magdalena Córdoba y La Guajira. 2) Entregar diseño de logo de marca colectiva para el queso costeño 3) Entrega de documento Instrumento (formato) elaborado para el manejo de acuerdos y pactos entre actores de la cadena de suministro de queso costeño 4) Apoyar a la realización del documento de Formulación y registro de SPIN OFF Universitaria. 5) Apoyar con información para Talleres yio Diplomados de capacitación y entrenamiento para e trabajo 6) Apoyo en la elaboración de informes trimestrales y anuales, 7) Apoyar en la suscripción de Alianzas y Acuerdos de Entendimiento interinstitucionales para la formalización del encadenamiento productivo de Queso Costeño</t>
  </si>
  <si>
    <t>CO1.REQ.5763478</t>
  </si>
  <si>
    <t>OPSP-VEX-0008-2024</t>
  </si>
  <si>
    <t>https://community.secop.gov.co/Public/Tendering/ContractNoticePhases/View?PPI=CO1.PPI.29803542&amp;isFromPublicArea=True&amp;isModal=False</t>
  </si>
  <si>
    <t>RODRIGO DAVID FRANCO BERROCAL</t>
  </si>
  <si>
    <t>La presente orden tiene por objeto: Prestar servicios profesionales para el acompañamiento de los procesos de gestión de la calidad y sedes digitales en la Vicerrectoria de Extensión y Proyección Social, desarrollando las siguientes actividades: 1) Elaborar, desarrollar y aplicar estrategias de seguimiento y consolidación de información para la realización del reporte oportuno de los Indicadores SNIES de la Vicerrectoria de Extensión y Proyección Social, conforme con los Ilneamientos impartidos por la Oficina Asesora de Planeación 2) Brindar apoyo en el reporte de los avances de actividades y el cumplimiento de metas del Plan de Acción, Acuerdo de Gestión y demás planes de gestión institucional de la Vicerrectoría de Extensión y Proyección Social, 3) Realizar el diseño y actualización documental, seguimiento a imapas de riesgos, indicadores de gestión y a la mejora continua del proceso Gestión de Extensión y Proyección Social. 4) Acompañar en el diseño y desarrollo de los planes de calidad de los proyectos de extensión y proyección social. 5) Brindar apoyo en la gestión y consolidación de la información del factor de extensión como insumo para les informes de acreditación de los programas correspondiente a la empleabilidad, docentes, estudiantes y egresados participantes en los proyectos de extensión, 6) Coadyuvar en la identificación, análisis, medición y documentación de las necesidades, oportunidades de mejora y capacidades de los procesos de extensión y proyección social. 7) Apoyar en la recolección de Información para la gestión de procesos y participar en la formulación, diseño, organización, ejecución y control de planes y proyectos de la unidad. 8) Coadyuvar en el diseño de encuestas de satisfacción para mejoras continuas en los procesos de la gestión de extensión y proyección social. 9) Coadyuvar en el seguimiento del cumplimiento de los procesos, procedimientos, formatos, gulas e instructivos relacionados con la gestión de extensión y proyección social en la herramienta tecnológica del Sistema "COGU! +" denominado "Isolución". 10) Apoyar en la recolección de información para la elaboración de presentaciones relacionadas con la gestión de la gestión de extensión y proyección social. 11) Adelantar para la Vicerrectoría de Extensión y Proyección Social la actualización de las matrices que permitan la recolección y consolidación de información de gestión de la gestión de extensión y proyección social. 12) Organizar y entregar oportunamente los insumos requeridos para la atención de solicitudes de las dependencias de la institución en el marco de las actividades de acreditación y demás aspectos adelantados por cada una de estas 13) Realizar las acciones requeridas para el desarrollo de las actividades de mantenimiento y sostenibilidad de las sedes digitales bloque 10 de la Universidad del Magdalena. 14). Apoyar en la gestión alianzas con las entidades para la puesta en funcionamiento de nuevas sedes digitales bloque</t>
  </si>
  <si>
    <t>CO1.REQ.5735662</t>
  </si>
  <si>
    <t>OPSP-VEX-0007-2024</t>
  </si>
  <si>
    <t>https://community.secop.gov.co/Public/Tendering/ContractNoticePhases/View?PPI=CO1.PPI.29802592&amp;isFromPublicArea=True&amp;isModal=False</t>
  </si>
  <si>
    <t>BETSY LAUDIT MANJARRES FERNANDEZ</t>
  </si>
  <si>
    <t>BERTHA NAYIBE MURCIA MEDINA</t>
  </si>
  <si>
    <t>La presente orden tiene por objeto: Prestar servicios profesionales para los procesos de la Dirección de Prácticas Profesionales, desarrollando las siguientes actividades: 1) Preparar y presentar los Informes de Acreditación de los diecisiete (17) programas que coordina la Dirección de Prácticas Profesionales- DIPPRO. 2) Apoyar en la implementación de estrategias que permita la recolección de datos históricos del archivo de la Dirección de Prácticas Profesionales de forma precisa, confiable y entrega oportuna a la Oficina de Aseguramiento de la Calidad. 3) Proyectar y presentar una ruta para organizar los archivos que contiene los datos que alimentan los informes de acreditación. 4) Apoyar en la gestión y elaboración de informes en el marco de las actividades de la Dirección de prácticas Profesionales, en temas relacionados con acreditación, calidad. 5) Apoyar todos los procesos de calidad que demande la Dirección de Práctica Profesionales, como en la actualización de los procesos, formatos y elaboración de instructivos. 6) Organizar, consolidar y entregar oportunamente los insumos requeridos para la elaboración del reporte de los indicadores, relacionada con las acciones de la Dirección de Prácticas Profesionales aportantes al proyecto asociado del Plan de Acción de la Vicerrectoria, plan de desarrollo y demás planes de gestión institucional. 7) Actualizar y/o desagregar la matriz de la Dirección de Prácticas Profesionales que permita emitir indicador de calidad y acreditación.</t>
  </si>
  <si>
    <t>CO1.REQ.5734899</t>
  </si>
  <si>
    <t>OPSP-VEX-0006-2024</t>
  </si>
  <si>
    <t>https://community.secop.gov.co/Public/Tendering/ContractNoticePhases/View?PPI=CO1.PPI.29784746&amp;isFromPublicArea=True&amp;isModal=False</t>
  </si>
  <si>
    <t>BRENDA INES MANJARRES SANCHEZ</t>
  </si>
  <si>
    <t>La presente orden tiene por objeto: Prestar servicios profesionales en el marco del plan de acción 2024, para el desarrollo de las siguientes actividades: 1. Elaborar, desarrollar y aplicar estrategias de seguimiento, para garantizar un óptimo acompañamiento y recolección de datos de los egresados, en sus diferentes modalidades (presencial y a distancia). 2. Elaborar y presentar informe de indicadores de seguimiento a graduados según el observatorio laboral para la educación con base en el censo de graduados de la institución. 3. Brindar apoyo en la gestión requerida la realización de la feria de empleabilidad y emprendimiento, y demás eventos realizados por el Centro de Egresados, con el fin de garantizar su óptimo cesariollo. 4. Consolidar, organizar, y entregar oportunamente los insumos requeridos por las dependencias de la institución, relacionadas con procesos de autoevaluación de los programas, Informes de gestión y/o los demás requeridos por el supervisor. 5. Realizar seguimiento, consolidar, organizar, y entregar oportünamente los Insumos requeridos para la elaboración del reporte de los indicadores, relacionada con las acciones del Centro de Egresados aportantes al proyecto asociado del Plan de Acción de la Vicerrectoria, plan de desarrollo y demás planes de gestión institucional. 6. Hacer seguimiento a las convocatorias laborales. 7. Gestionar convenios para la Red de Allados Prime 8. Apoyar en el desarrollo de la realización de actividades con Empresarios para los procesos de acreditación, Programa Talento Magdalena y Red de Padrinos. 9. Desarrollar actividades y estrategias de integración con los graduados, para el fortalecimiento de la relación Universidad Graduado y el sentido de pertenencia para con la alma máter.</t>
  </si>
  <si>
    <t>CO1.REQ.5729880</t>
  </si>
  <si>
    <t>OPSP-VEX-0005-2024</t>
  </si>
  <si>
    <t>https://community.secop.gov.co/Public/Tendering/ContractNoticePhases/View?PPI=CO1.PPI.29783757&amp;isFromPublicArea=True&amp;isModal=False</t>
  </si>
  <si>
    <t>ANDRES FELIPE CAMARGO LASTRA</t>
  </si>
  <si>
    <t>La presente orden tiene por objeto: Prestar servicios profesionales en el marco del plan de acción 2024, para el desarrollo de las siguientes actividades: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t>
  </si>
  <si>
    <t>CO1.REQ.5729717</t>
  </si>
  <si>
    <t>OPSP-VEX-0004-2024</t>
  </si>
  <si>
    <t>https://community.secop.gov.co/Public/Tendering/ContractNoticePhases/View?PPI=CO1.PPI.29780667&amp;isFromPublicArea=True&amp;isModal=False</t>
  </si>
  <si>
    <t>La presente orden tiene por objeto: Prestar servicios Profesionales, para el desarrollo de las siguientes actividades: 1. Apoyar en el aprovisionamiento a nivel de infraestructura del Sistema de Administración de Egresados y Graduados. 2. Capacitar a los coordinadores de programas en la utilización. 3. del Sistema de Administración de Egresados y Graduados. 3. Apoyar en los ajustes técnicos reportados como bugs en el proceso de implementación del Sistema de Administración de Egresados y Graduados, 4. Apoyar en refactorizaciones de procesos y componentes software que permitan la optimización del Sistema de Administración de Egresados y Graduados. 5. Apoyar en la carga de tablas de referencias para el correcto funcionamiento del sistema de Administración de Egresados y Graduados.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les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</si>
  <si>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CO1.REQ.5729015</t>
  </si>
  <si>
    <t>OPSP-VEX-0003-2024</t>
  </si>
  <si>
    <t>https://community.secop.gov.co/Public/Tendering/ContractNoticePhases/View?PPI=CO1.PPI.29751057&amp;isFromPublicArea=True&amp;isModal=False</t>
  </si>
  <si>
    <t>RITO PINEDA BONETT</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</si>
  <si>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on los que sea requerido. 4) Proyectar minutas de convenios y contratos que requiera la Vicerrectoria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pelizas para su respectiva aprobación. 7) Elaborar los conceptos juridicos que sean solicitados por la Vicerrectoria de Extensión y Proyección Social y/o por la Oficina Asesora Juridica de la Universidad.</t>
  </si>
  <si>
    <t>CO1.REQ.5719240</t>
  </si>
  <si>
    <t>OPSP-VEX-0002-2024</t>
  </si>
  <si>
    <t>https://community.secop.gov.co/Public/Tendering/ContractNoticePhases/View?PPI=CO1.PPI.29743448&amp;isFromPublicArea=True&amp;isModal=False</t>
  </si>
  <si>
    <t>JORGE ELIECER ARDILA OROZCO</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</si>
  <si>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Vicerrectoría de Extensión y Proyección Social 2) Prestar asesoria juridica, y resolver consultas de tipo juridico sobre la ejecución de los proyectos de la Vicerrectoria de Extensión y Proyección Social de conformidad con la normatividad vigente. 3) Prestar asesoria juridica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Vicerrectoria de Extensión y Proyección Social, tomando en consideración los términos de la Ley y los procedimientos internos establecidos 6) Revisar polizas para su respectiva aprobación. 7) Elaborar los conceptos jurídicos que sean solicitados por la Vicerrectoria de Extensión y Proyección Social y/o por la Oficina Asesora Jurídica de la Universidad</t>
  </si>
  <si>
    <t>CO1.REQ.5717053</t>
  </si>
  <si>
    <t>OPSP-VEX-0001-2024</t>
  </si>
  <si>
    <t>VICERRECTORIA DE EXTENSIÓN Y PROYECCIÓN SOCIAL</t>
  </si>
  <si>
    <t>https://community.secop.gov.co/Public/Tendering/ContractNoticePhases/View?PPI=CO1.PPI.32807511&amp;isFromPublicArea=True&amp;isModal=False</t>
  </si>
  <si>
    <t>LUZ DARY RODRIGUEZ</t>
  </si>
  <si>
    <t>HUGO ALEXANDER AMADOR JIMENEZ</t>
  </si>
  <si>
    <t>APOYO EN CAMPAÑA PEDAGÓGICA Y DE SENSIBILIZACIÓN A LA COMUNIDAD ACADÉMICA ACERCA DEL PROCESO DE AUTOEVALUACIÓN CON FINES DE ACREDITACIÓN ARCU SUR2. APOYO EN ELABORACIÓN DE CONTENIDO PARA CAMPAÑA ARCU SUR EN REDES SOCIALES DEL PROGRAMA.3. APOYO Y PREPARACIÓN PARA LA VISITA DE PARES EXTERNOS PROCESO ARCU SUR4. REVISIÓN BASE DE DATOS PARA INSCRIBIR EN PLATAFORMA ICFES ESTUDIANTES PRUEBA SABER PRO5. APOYO EN REVISIÓN DE LOS TRABAJOS DE GRADO EN BIBLIOTECA DIGITAL PARA EL REPOSITORIO DE UNIMAGDALENA6. APOYO A DOCENTES EN BRIGHTSPACE Y REVISIÓN DE MICRODISEÑOS</t>
  </si>
  <si>
    <t>CO1.REQ.646549</t>
  </si>
  <si>
    <t>OAG-FEE-0005-2024</t>
  </si>
  <si>
    <t>https://community.secop.gov.co/Public/Tendering/OpportunityDetail/Index?noticeUID=CO1.NTC.6185078&amp;isFromPublicArea=True&amp;isModal=False</t>
  </si>
  <si>
    <t>ALEXANDER MALDONADO ATENCIO</t>
  </si>
  <si>
    <t>ISABEL MARIA OSORIO CASADIEGO</t>
  </si>
  <si>
    <t>APOYAR AL DECANO EN LA COORDINACIÓN ACADÉMICA DE LOS PROGRAMAS: MAESTRÍA EN ADMINISTRACIÓN Y MAESTRÍA EN GESTIÓN DEL TURISMO SOSTENIBLE.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</si>
  <si>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CO1.REQ.6298871</t>
  </si>
  <si>
    <t>OPSP-FEE-0013-2024</t>
  </si>
  <si>
    <t>https://community.secop.gov.co/Public/Tendering/OpportunityDetail/Index?noticeUID=CO1.NTC.6109438&amp;isFromPublicArea=True&amp;isModal=False</t>
  </si>
  <si>
    <t>YESID CUELLO CANTILLO</t>
  </si>
  <si>
    <t>900929189-6</t>
  </si>
  <si>
    <t>LADYS CONFECCIONES S.A.S. BIC</t>
  </si>
  <si>
    <t>COMPRA  DE 35 CAMISUETER MANGA CORTA, CUELLO REDONDO CON DOS LOGOS, 18 CAMISAS MANGA CORTA EN TELA LAFAYETTE CON DOS LOGOS, Y 3 CAMISAS TIPO POLO EN TELA LAFAYETTE CON LOGO INSTITUCIONAL BORDADO, PARA PERSONAL ADMINISTRATIVO Y DOCENTE DE FACULTAD DE CIENCIAS EMPRESARIALES Y ECONÓMICAS, CON EL FIN DE PARTICIPAR EN EVENTOS INTERNOS Y EXTERNOS PLANIFICADOS POR LA FACULTAD DE CIENCIAS EMPRESARIALES Y ECONÓMICAS Y LA UNIVERSIDAD DEL MAGDALENA. LA PROPUESTA HACE PARTE INTEGRAL DE LA PRESENTE ORDEN.</t>
  </si>
  <si>
    <t>CO1.REQ.6222223</t>
  </si>
  <si>
    <t>ODC-FEE-0001-2024</t>
  </si>
  <si>
    <t>https://community.secop.gov.co/Public/Tendering/OpportunityDetail/Index?noticeUID=CO1.NTC.6103070&amp;isFromPublicArea=True&amp;isModal=False</t>
  </si>
  <si>
    <t>FRANK ORTIZ SALGADO</t>
  </si>
  <si>
    <t>900489512-3</t>
  </si>
  <si>
    <t>LOGISTICA, EVENTOS Y SUMINISTROS S.A.S</t>
  </si>
  <si>
    <t>EL SUMINISTRO DE INSUMOS PARA LABORATORIO GASTRONÓMICO PARA PREPARACIÓN DE REFRIGERIOS Y ALMUERZOS PARA VENTA DE SERVICIOS A EXTERNOS Y COMUNIDAD UNIVERSITARIA EN GENERAL.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</si>
  <si>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CO1.REQ.6215697</t>
  </si>
  <si>
    <t>OSM-FEE-0003-2024</t>
  </si>
  <si>
    <t>https://community.secop.gov.co/Public/Tendering/OpportunityDetail/Index?noticeUID=CO1.NTC.6038625&amp;isFromPublicArea=True&amp;isModal=False</t>
  </si>
  <si>
    <t>LIYIMIT MARBET PALMA SOCARRAS</t>
  </si>
  <si>
    <t>CREACIÓN DE DOCUMENTO DE SOLICITUD DE REGISTRO CALIFICADO DEL PROGRAMA TECNOLOGÍA EN GESTIÓN HOTELERA Y TURÍSTICA MODALIDAD VIRTUAL. ENTREGANDO AVANCE DE PLAN DE TRABAJO Y ORGANIZACIÓN DE INFORMACIÓN EN EL MES DE ABRIL DE 2024, REALIZANDO ANÁLISIS DE MERCADO PARA DENOMINACIÓN EN EL MES MAYO DE 2024 Y PRESENTANDO ESTRUCTURA CURRICULAR CON PLAN DE ESTUDIOS PROPUESTO EN EL MES DE JUNIO DE 2024. 2. APOYAR EL PROCESO DE APLICACIÓN DE PRUEBAS SABER-PRO A REALIZARSE EN JUNIO Y SEPTIEMBRE DEL 2024 A ESTUDIANTES DE LOS PROGRAMAS DE ADMINISTRACIÓN DE EMPRESAS TURÍSTICAS Y HOTELERAS - POR CICLOS PROPEDÉUTICOS. ENTREGANDO AVANCE BASE DE DATOS DE ESTUDIANTES EN EL MES DE ABRIL DE 2024, ANÁLISIS DE CAPACITACIONES RECIBIDAS EN EL MES MAYO DE 2024 E INFORME DE ANÁLISIS DE LAS CARACTERÍSTICAS DE LOS ESTUDIANTES QUE SE PRESENTAN EN EL MES DE JUNIO</t>
  </si>
  <si>
    <t>CO1.REQ.6150544</t>
  </si>
  <si>
    <t>OPSP-FEE-0012-2024</t>
  </si>
  <si>
    <t>https://community.secop.gov.co/Public/Tendering/OpportunityDetail/Index?noticeUID=CO1.NTC.6016132&amp;isFromPublicArea=True&amp;isModal=False</t>
  </si>
  <si>
    <t>SERVICIO DE IMPRESIÓN E INSTALACIÓN DE 66 METROS CUADRADOS DE VINILO IMPRESOS A FULL COLOR, Y 7 METROS CUADRADOS DE MICROPERFORADOS IMPRESOS A FULL COLOR, REQUERIDOS PARA LABORATORIOS DE MERCADEO Y FINANZAS, Y FACULTAD DE CIENCIAS EMPRESARIALES Y ECONÓMICAS. LA PROPUESTA HACE PARTE INTEGRAL DE LA PRESENTE ORDEN.</t>
  </si>
  <si>
    <t>CO1.REQ.6127561</t>
  </si>
  <si>
    <t>OPS-FEE-0003-2024</t>
  </si>
  <si>
    <t>https://community.secop.gov.co/Public/Tendering/OpportunityDetail/Index?noticeUID=CO1.NTC.5867230&amp;isFromPublicArea=True&amp;isModal=False</t>
  </si>
  <si>
    <t>GILBERTO MONTOYA BERBEN</t>
  </si>
  <si>
    <t>900929739-7</t>
  </si>
  <si>
    <t>STANZIA SANTA MARTA S.A.S</t>
  </si>
  <si>
    <t>EL SERVICIO DE ALOJAMIENTO Y ALIMENTACIÓN PARA DOCENTES INVITADOS A DESARROLLAR ACTIVIDADES ACADÉMICAS PLANIFICADAS POR LA FACULTAD DE CIENCIAS EMPRESARIALES Y ECONÓMICAS, ACOMODACION SENCILLA. LA PROPUESTA HACE PARTE INTEGRAL DE LA PRESENTE ORDEN.</t>
  </si>
  <si>
    <t>CO1.REQ.5978108</t>
  </si>
  <si>
    <t>OPS-FEE-0002-2024</t>
  </si>
  <si>
    <t>https://community.secop.gov.co/Public/Tendering/OpportunityDetail/Index?noticeUID=CO1.NTC.5742662&amp;isFromPublicArea=True&amp;isModal=False</t>
  </si>
  <si>
    <t>ARELIS AGUILAR ALGARIN</t>
  </si>
  <si>
    <t>819001433-1</t>
  </si>
  <si>
    <t>ASOCIACION COLOMBIANA DE LA INDUSTRIA GASTRONOMICA CAPITULO MAGDALENA</t>
  </si>
  <si>
    <t>SERVICIO DE CAPACITACIÓN CERTIFICADA, LABORATORIOS, Y VALORACIÓN MÉDICA EN BUENAS PRÁCTICAS DE MANUFACTURA, DE ACUERDO A LO ESTIPULADO POR EL MINISTERIO DE SALUD, REQUERIDOS PARA REALIZACIÓN DE COMPONENTE PRACTICO DE LAS ASIGNATURAS ALIMENTOS Y BEBIDAS III: COCINA Y SERVICIO DE COMEDOR Y BAR, "COCINANDO MAGDALENA Y EL CARIBE" Y "COCINA MOLECULAR”, DIRIGIDO A 110 ESTUDIANTES Y 3 DOCENTES DEL PROGRAMA DE TECNOLOGÍA EN GESTIÓN HOTELERA Y TURÍSTICA POR CICLOS PROPEDÉUTICOS DE FACULTAD DE CIENCIAS EMPRESARIALES Y ECONÓMICAS, EN PRO DE FORTALECER EL PROCESO DE ENSEÑANZA-APRENDIZAJE DE LOS CONTENIDOS PROGRAMÁTICOS DE LA ASIGNATURA Y FACILITAR LA PERMANENCIA DE LOS ESTUDIANTES. LA PROPUESTA HACE PARTE INTEGRAL DE LA PRESENTE ORDEN.</t>
  </si>
  <si>
    <t>CO1.REQ.5851753</t>
  </si>
  <si>
    <t>OPS-FEE-0001-2024</t>
  </si>
  <si>
    <t>https://community.secop.gov.co/Public/Tendering/OpportunityDetail/Index?noticeUID=CO1.NTC.5665658&amp;isFromPublicArea=True&amp;isModal=False</t>
  </si>
  <si>
    <t>CARLOS ANDRES ACOSTA MAIGUEL</t>
  </si>
  <si>
    <t>800164453-9</t>
  </si>
  <si>
    <t>VIAJES Y TURISMO MUNDIALES S.A.S</t>
  </si>
  <si>
    <t>EL SUMINISTRO DE TIQUETES AÉREOS NACIONALES E INTERNACIONALES PARA DOCENTES DE PLANTA, CATEDRÁTICOS, ADMINISTRATIVOS, ESTUDIANTES Y DOCENTES INVITADOS A DESARROLLAR ACTIVIDADES ACADÉMICAS PLANIFICADAS POR LA FACULTAD DE CIENCIAS EMPRESARIALES Y ECONÓMICAS.LA PROPUESTA HACE PARTE INTEGRAL DE LA PRESENTE ORDEN.</t>
  </si>
  <si>
    <t>CO1.REQ.5774903</t>
  </si>
  <si>
    <t>OSM-FEE-0002-2024</t>
  </si>
  <si>
    <t>https://community.secop.gov.co/Public/Tendering/OpportunityDetail/Index?noticeUID=CO1.NTC.5663647&amp;isFromPublicArea=True&amp;isModal=False</t>
  </si>
  <si>
    <t>CO1.REQ.5772665</t>
  </si>
  <si>
    <t>OSM-FEE-0001-2024</t>
  </si>
  <si>
    <t>https://community.secop.gov.co/Public/Tendering/OpportunityDetail/Index?noticeUID=CO1.NTC.5710582&amp;isFromPublicArea=True&amp;isModal=False</t>
  </si>
  <si>
    <t>ANDREA CAROLINA MONTERO RODRIGUEZ</t>
  </si>
  <si>
    <t>ROQUE ARTURO RODRIGUEZ QUIROZ</t>
  </si>
  <si>
    <t xml:space="preserve">APOYAR A LA DECANATURA DE LA FACULTAD DE CIENCIAS EMPRESARIALES Y ECONÓMICAS EN LA ORGANIZACIÓN ADMINISTRATIVA DE SALONES Y SALAS DE TODOS LOS PROGRAMAS DE POSGRADO DE LA FACULTAD DE CIENCIAS EMPRESARIALES Y ECONÓMICAS. 2. APOYAR A LA DECANATURA PARA EL PROCESO DE SEGUIMIENTO AL CUMPLIMIENTO DE HORAS Y MICRODISEÑOS DE LOS CURSOS DE LOS PROGRAMAS DE POSGRADO DE LA FACULTAD DE CIENCIAS EMPRESARIALES Y ECONÓMICAS. </t>
  </si>
  <si>
    <t>CO1.REQ.5819393</t>
  </si>
  <si>
    <t>OAG-FEE-0004-2024</t>
  </si>
  <si>
    <t>https://community.secop.gov.co/Public/Tendering/OpportunityDetail/Index?noticeUID=CO1.NTC.5693231&amp;isFromPublicArea=True&amp;isModal=False</t>
  </si>
  <si>
    <t>JUAN CAMILO MEJIA GONZALEZ</t>
  </si>
  <si>
    <t>AYUDAR EN LA ASIGNACIÓN Y PROPORCIÓN DE LOS INSUMOS PARA CADA CLASE. 2. APOYAR EN EL ALISTAMIENTO DE INSUMOS Y HERRAMIENTAS PARA CADA CLASE. 3. SUPERVISAR Y AYUDAR EN LAS CLASES PRÁCTICAS DE ACUERDO AL REQUERIMIENTO DE LOS CHEFS O LOS DOCENTES. 4. LLEVAR REGISTRO FOTOGRÁFICO PARA LAS REDES SOCIALES. 5. REALIZAR APOYO LOGÍSTICO A EVENTOS Y TRASLADO DE LOS SERVICIOS GASTRONÓMICOS HASTA EL LUGAR DEL EVENTO, DESDE EL INICIO HASTA SU FINALIZACIÓN</t>
  </si>
  <si>
    <t>CO1.REQ.5801664</t>
  </si>
  <si>
    <t>OAG-FEE-0003-2024</t>
  </si>
  <si>
    <t>https://community.secop.gov.co/Public/Tendering/OpportunityDetail/Index?noticeUID=CO1.NTC.5616328&amp;isFromPublicArea=True&amp;isModal=False</t>
  </si>
  <si>
    <t>CARLOS ALBERTO BARRIOS GALLO</t>
  </si>
  <si>
    <t>RECIBIR, ALISTAR, ALMACENAR Y CONTROLAR LA MATERIA PRIMA PARA CADA CLASE, HACIENDO ENTREGA AL DOCENTE Y CONTROLANDO EL BUEN USO DE LA MISMA. 2. APOYAR EN LA SUPERVISIÓN A LOS PROVEEDORES, DURANTE LA ENTREGA DE LA MATERIA PRIMA, MINIMIZANDO LOS INCIDENTES QUE PUEDAN SURGIR CON LOS PROVEEDORES DE LA MATERIA PRIMA. 3. REALIZAR Y APOYAR EN LA SUPERVISIÓN DEL ASEO PERIÓDICO DE NEVERAS, EQUIPOS, HORNOS, ALACENAS, VAJILLAS, MENAJE Y CUBERTERÍA PARA EL BUEN FUNCIONAMIENTO DEL LABORATORIO.</t>
  </si>
  <si>
    <t>CO1.REQ.5726056</t>
  </si>
  <si>
    <t>OAG-FEE-0002-2024</t>
  </si>
  <si>
    <t>https://community.secop.gov.co/Public/Tendering/OpportunityDetail/Index?noticeUID=CO1.NTC.5576743&amp;isFromPublicArea=True&amp;isModal=False</t>
  </si>
  <si>
    <t>LEONARDO FABIO MONSALVO MARQUEZ</t>
  </si>
  <si>
    <t>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t>
  </si>
  <si>
    <t xml:space="preserve"> CO1.REQ.5685940</t>
  </si>
  <si>
    <t>OAG-FEE-0001-2024</t>
  </si>
  <si>
    <t>https://community.secop.gov.co/Public/Tendering/OpportunityDetail/Index?noticeUID=CO1.NTC.5689264&amp;isFromPublicArea=True&amp;isModal=False</t>
  </si>
  <si>
    <t>ANA ELIETH TARAZONA DE LA ROSA</t>
  </si>
  <si>
    <t>APOYAR A LA CONSTRUCCIÓN DE INFORME DEL SEGUIMIENTO DEL PLAN DE MEJORAMIENTO CON FINES DE LA RENOVACIÓN DE LA ACREDITACIÓN POR ALTA CALIDAD DEL PROGRAMA DE ECONOMÍA NACIONAL E INTERNACIONAL DE ARCUSUR. 2. APOYAR LA RECOLECCIÓN, ORGANIZACIÓN Y ANÁLISIS DE ESTADÍSTICA DOCUMENTAL PARA EL INFORME DE AUTOEVALUACIÓN DEL PROGRAMA CON FINES DE LA RENOVACIÓN DE LA ACREDITACIÓN POR ALTA CALIDAD DEL PROGRAMA DE ECONOMÍA. 3. APOYAR EL ANÁLISIS Y VALORACIÓN EN EL PROCESO DE AUTOEVALUACIÓN DEL PROGRAMA DE ECONOMÍA EN EL MARCO DEL PROCESO DE RENOVACIÓN DE LA ACREDITACIÓN DEL PROGRAMA DE ECONOMÍA Y EN OTRAS ACREDITACIONES QUE SE PRESENTEN.</t>
  </si>
  <si>
    <t>CO1.REQ.5797949</t>
  </si>
  <si>
    <t>OPSP-FEE-0011-2024</t>
  </si>
  <si>
    <t>https://community.secop.gov.co/Public/Tendering/OpportunityDetail/Index?noticeUID=CO1.NTC.5602045&amp;isFromPublicArea=True&amp;isModal=False</t>
  </si>
  <si>
    <t>REALIZAR BASE DE DATOS DE LOS ESTUDIANTES APTOS PARA LA REALIZACIÓN DE LAS PRUEBAS SABER TYT Y SABER PRO. 2. REVISAR E INFORMAR A LOS ESTUDIANTES SOBRE EL CRONOGRAMA DEL ICFES PARA EL DESARROLLO DE LAS PRUEBAS SABER TYT Y SABER PRO Y ESTABLECER EL CALENDARIO INTERNO PARA ESTAS. 3. ENVIAR AL DEPARTAMENTO DE ESTUDIOS Y/O DEPENDENCIA SOLICITANTE EL LISTADO DE LOS ESTUDIANTES APTOS PARA LA REALIZACIÓN DE LAS PRUEBAS SABER TYT Y SABER PRO. 4. REALIZAR R SEGUIMIENTO DE ASISTENCIA A LOS TALLERES DE FORTALECIMIENTO EN COMPETENCIAS GENÉRICAS Y ESPECIFICAS A LOS ESTUDIANTES</t>
  </si>
  <si>
    <t>CO1.REQ.5712068</t>
  </si>
  <si>
    <t>OPSP-FEE-0010-2024</t>
  </si>
  <si>
    <t>https://community.secop.gov.co/Public/Tendering/OpportunityDetail/Index?noticeUID=CO1.NTC.5576138&amp;isFromPublicArea=True&amp;isModal=False</t>
  </si>
  <si>
    <t>BALVINA ISABEL ACONCHA REDONDO</t>
  </si>
  <si>
    <t>APOYAR EN EL DISEÑO DE PROCESOS Y FORMATOS PARA LA IMPLEMENTACIÓN DE UN SISTEMA DE GESTIÓN DE CALIDAD DEL SISTEMA DE LABORATORIOS DE LA FACULTAD DE CIENCIAS EMPRESARIALES Y ECONÓMICAS (SIS – LAB FEE). 2. APOYAR EN EL DISEÑO Y CONTROL DE MODELO DE COSTOS DEL SISTEMA DE LABORATORIOS DE LA FACULTAD DE CIENCIAS EMPRESARIALES Y ECONÓMICAS. 3. APOYAR EN LA PRESENTACIÓN DE PROPUESTAS Y PROYECTOS PARA VENTA DE SERVICIOS DE LA FACULTAD DE CIENCIAS EMPRESARIALES Y ECONÓMICAS</t>
  </si>
  <si>
    <t>CO1.REQ.5685337</t>
  </si>
  <si>
    <t>OPSP-FEE-0009-2024</t>
  </si>
  <si>
    <t>https://community.secop.gov.co/Public/Tendering/OpportunityDetail/Index?noticeUID=CO1.NTC.5575572&amp;isFromPublicArea=True&amp;isModal=False</t>
  </si>
  <si>
    <t>CARLOS ACOSTA MAIGUEL</t>
  </si>
  <si>
    <t>FLAVIA KALINA MARRIAGA OLIVEROS</t>
  </si>
  <si>
    <t>APOYAR AL DECANO EN LA COORDINACIÓN ACADÉMICA DE LOS PROGRAMAS: ESPECIALIZACIÓN EN FORMULACIÓN Y GESTIÓN INTEGRAL DE PROYECTOS Y ESPECIALIZACIÓN EN DIRECCIÓN Y LIDERAZGO DE ORGANIZACIONES EDUCATIVAS. 2. APOYAR AL DECANO EN LOS PROCESOS DE ACOMPAÑAMIENTO INTEGRAL DE LOS ESTUDIANTES 3. APOYAR AL DECANO EN LA FORMULACIÓN DEL PRESUPUESTO QUE CORRESPONDE A CADA PROGRAMA ACADÉMICO.</t>
  </si>
  <si>
    <t>CO1.REQ.5684854</t>
  </si>
  <si>
    <t>OPSP-FEE-0008-2024</t>
  </si>
  <si>
    <t>https://community.secop.gov.co/Public/Tendering/OpportunityDetail/Index?noticeUID=CO1.NTC.5573239&amp;isFromPublicArea=True&amp;isModal=False</t>
  </si>
  <si>
    <t>YELEINIS DANESSA RODRIGUEZ MEJIA</t>
  </si>
  <si>
    <t>APOYAR AL DECANO EN LA COORDINACIÓN ACADÉMICA DE LOS PROGRAMAS: ESPECIALIZACIÓN EN FINANZAS, ESPECIALIZACIÓN EN GESTIÓN ESTRATÉGICA DEL TALENTO HUMANO Y ESPECIALIZACIÓN EN GERENCIA DE MERCADEO. 2. APOYAR AL DECANO EN LOS PROCESOS DE ACOMPAÑAMIENTO INTEGRAL DE LOS ESTUDIANTES 3. APOYAR AL DECANO EN LA FORMULACIÓN DEL PRESUPUESTO QUE CORRESPONDE A CADA PROGRAMA ACADÉMICO.</t>
  </si>
  <si>
    <t>CO1.REQ.5682484</t>
  </si>
  <si>
    <t>OPSP-FEE-0007-2024</t>
  </si>
  <si>
    <t>ANGIE GREYCI RAMIREZ MENDOZA</t>
  </si>
  <si>
    <t>LA PRESENTE ORDEN TIENE POR OBJETO1. APOYAR AL DECANO CON EL CUMPLIMIENTO DE LOS PROCESOS ACADÉMICO ADMINISTRATIVOS Y OPERATIVOS DE LOS PROGRAMAS: MAESTRÍA EN ADMINISTRACIÓN, MAESTRÍA EN GESTIÓN DEL TURISMO SOSTENIBLE, MAESTRÍA EN DESARROLLO TERRITORIAL SOSTENIBLE, ESPECIALIZACIÓN EN ALTA GERENCIA, ESPECIALIZACIÓN EN GESTIÓN PARA EL DESARROLLO TERRITORIAL. 2. APOYAR AL DECANO EN LA ELABORACIÓN DEL PRESUPUESTO DE LOS PROGRAMAS DE POSGRADOS DE LA FACULTAD.</t>
  </si>
  <si>
    <t>CO1.REQ.5682329</t>
  </si>
  <si>
    <t>OPSP-FEE-0006-2024</t>
  </si>
  <si>
    <t>https://community.secop.gov.co/Public/Tendering/ContractNoticePhases/View?PPI=CO1.PPI.29637073&amp;isFromPublicArea=True&amp;isModal=False</t>
  </si>
  <si>
    <t>MADELEIN NATALIA CARREÑO CALDERON</t>
  </si>
  <si>
    <t>LA PRESENTE ORDEN TIENE POR OBJETO1. APOYAR AL DECANO CON EL CUMPLIMIENTO DE LOS PROCESOS ACADÉMICO ADMINISTRATIVOS Y OPERATIVOS DE LOS PROGRAMAS: ESPECIALIZACIÓN EN FINANZAS, ESPECIALIZACIÓN EN GESTIÓN ESTRATÉGICA DEL TALENTO HUMANO Y ESPECIALIZACIÓN EN GERENCIA DE MERCADEO, ESPECIALIZACIÓN EN FORMULACIÓN Y GESTIÓN INTEGRAL DE PROYECTOS Y LA ESPECIALIZACIÓN EN DIRECCIÓN Y LIDERAZGO DE ORGANIZACIONES EDUCATIVAS. 2. APOYAR AL DECANO EN LA ELABORACIÓN DEL PRESUPUESTO DE LOS PROGRAMAS DE POSGRADOS DE LA FACULTAD.</t>
  </si>
  <si>
    <t>CO1.REQ.5682210</t>
  </si>
  <si>
    <t>OPSP-FEE-0005-2024</t>
  </si>
  <si>
    <t>https://community.secop.gov.co/Public/Tendering/OpportunityDetail/Index?noticeUID=CO1.NTC.5566032&amp;isFromPublicArea=True&amp;isModal=False</t>
  </si>
  <si>
    <t>ANDREA MONTERO RODRIGUEZ</t>
  </si>
  <si>
    <t>DIANA PATRICIA MALDONADO CARDENAS</t>
  </si>
  <si>
    <t>LA PRESENTE ORDEN TIENE POR OBJETO1. REALIZAR PROYECCIONES FINANCIERAS DEL PRESUPUESTO DE EJECUCIÓN DE LOS DIPLOMADOS: TENDENCIAS PARA LA GESTIÓN DEL CAPITAL HUMANO EN LAS ORGANIZACIONES, DESARROLLO REGENERATIVO APLICADO A LA GESTION DE EMPRESAS TURÍSTICAS E INNOVACIÓN Y NUEVAS TENDENCIAS DE MARKETING, OFERTADOS POR LA FACULTAD DE CIENCIAS EMPRESARIALES Y ECONÓMICAS DURANTE EL PERIODO 2024-1. 2. PRESENTAR A LA DECANATURA EL PERFIL DE LOS DOCENTES POSTULADOS POR LAS DIRECCIONES DE PROGRAMA PARA EL DESARROLLO DE LOS DIPLOMADOS ADSCRITOS A LA FACULTAD.</t>
  </si>
  <si>
    <t>CO1.REQ.5675131</t>
  </si>
  <si>
    <t>OPSP-FEE-0004-2024</t>
  </si>
  <si>
    <t>https://community.secop.gov.co/Public/Tendering/OpportunityDetail/Index?noticeUID=CO1.NTC.5565857&amp;isFromPublicArea=True&amp;isModal=False</t>
  </si>
  <si>
    <t>SARAY PATRICIA COTES CALA</t>
  </si>
  <si>
    <t>LA PRESENTE ORDEN TIENE POR OBJETO1. REALIZAR PROYECCIONES FINANCIERAS DEL PRESUPUESTO DE EJECUCIÓN DE LOS DIPLOMADOS EN ANALÍTICA DE DATOS PARA LA TOMA DE DECISIONES, PROCEDIMIENTOS ADUANEROS Y LOGÍSTICA INTEGRAL DEL COMERCIO EXTERIOR Y GESTIÓN FINANCIERA PÚBLICA, OFERTADOS POR LA FACULTAD DE CIENCIAS EMPRESARIALES Y ECONOMICAS DURANTE EL PERIODO 2024-1. 2. PRESENTAR A LA DECANATURA EL PERFIL DE LOS DOCENTES POSTULADOS POR LAS DIRECCIONES DE PROGRAMA PARA EL DESARROLLO DE LOS DIPLOMADOS ADSCRITOS A LA FACULTAD</t>
  </si>
  <si>
    <t>CO1.REQ.5674539</t>
  </si>
  <si>
    <t>OPSP-FEE-0003-2024</t>
  </si>
  <si>
    <t>https://community.secop.gov.co/Public/Tendering/OpportunityDetail/Index?noticeUID=CO1.NTC.5565410&amp;isFromPublicArea=True&amp;isModal=False</t>
  </si>
  <si>
    <t>DIANA MARCELA GRANADOS MARIN</t>
  </si>
  <si>
    <t>LA PRESENTE ORDEN TIENE POR OBJETO:1. REALIZAR EL CARGUE DE LA DOCUMENTACIÓN REQUERIDA PRE CONTRACTUAL, CONTRACTUAL Y POS CONTRACTUAL DE LOS ENTES DE CONTROL SECOP II Y SIA OBSERVA. 2. ELABORAR Y EVALUAR INDICADORES ESTADÍSTICOS EN LOS QUE SE IDENTIFIQUEN LOS AVANCES DE LAS PLATAFORMAS DE CONTROL SECOP II Y SIGEP II. 3. REALIZAR LOS TRÁMITES CORRESPONDIENTES PRE CONTRACTUALES Y CONTRACTUALES NECESARIOS PARA LA ELABORACIÓN DE ÓRDENES DE SERVICIOS PROFESIONALES Y DE APOYO A LA GESTIÓN QUE REQUIERA LA FACULTAD DE CIENCIAS EMPRESARIALES Y ECONÓMICAS.</t>
  </si>
  <si>
    <t>CO1.REQ.5673866</t>
  </si>
  <si>
    <t>OPSP-FEE-0002-2024</t>
  </si>
  <si>
    <t>https://community.secop.gov.co/Public/Tendering/OpportunityDetail/Index?noticeUID=CO1.NTC.5555148&amp;isFromPublicArea=True&amp;isModal=False</t>
  </si>
  <si>
    <t>SANDRA MILENA CHAPARRO HOREJARENA</t>
  </si>
  <si>
    <t>LA PRESENTE ORDEN TIENE POR OBJETO: 1) 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</si>
  <si>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CO1.REQ.5663482</t>
  </si>
  <si>
    <t>OPSP-FEE-0001-2024</t>
  </si>
  <si>
    <t>FACULTAD DE CIENCIAS EMPRESARIALES Y ECONOMICAS</t>
  </si>
  <si>
    <t>,</t>
  </si>
  <si>
    <t>https://community.secop.gov.co/Public/Tendering/OpportunityDetail/Index?noticeUID=CO1.NTC.6316335&amp;isFromPublicArea=True&amp;isModal=False</t>
  </si>
  <si>
    <t>ROCÍO DEL PILAR GARCÍA URUENA</t>
  </si>
  <si>
    <t>PROVISIONES TAYRONA SAS</t>
  </si>
  <si>
    <t>COMPRA DE MATERIALES DE PAPELERÍA PARA REALIZAR ACTIVIDADES INVESTIGATIVAS EN MARCO DEL PROYECTO 82573 “GESTIÓN PARA LA CONSERVACIÓN DE LAS ESPECIES DE ACROPORA BASADA EN SU IMPORTANCIA COMO HÁBITAT PARA LA PESCA, EN EL TRABAJO COMUNITARIO Y LA EDUCACIÓN” CONVOCATORIA 890-2020, CORRESPONDIENTE AL CONTRATO DE FINANCIAMIENTO DE RECUPERACIÓN CONTINGENTE N° 2021-1026 DE 2021 CELEBRADO ENTRE EL INSTITUTO COLOMBIANO DE CRÉDITO EDUCATIVO Y ESTUDIOS TÉCNICOS EN EL EXTERIOR "MARIANO OSPINA PÉREZ</t>
  </si>
  <si>
    <t>CO1.REQ.6431037</t>
  </si>
  <si>
    <t>ODC-VIN-0045-2024</t>
  </si>
  <si>
    <t>https://community.secop.gov.co/Public/Tendering/OpportunityDetail/Index?noticeUID=CO1.NTC.6315894&amp;isFromPublicArea=True&amp;isModal=False</t>
  </si>
  <si>
    <t>ROCIO DEL PILAR GARCÍA URUEÑA</t>
  </si>
  <si>
    <t>TECNOLOGIAS GENETICAS LTDA</t>
  </si>
  <si>
    <t>COMPRA DE UNA BALANZA ANALÍTICA CON CALIBRACIÓN MOTORIZADA INTERNA CON EL FIN DE CUMPLIR CON LAS ACTIVIDADES INVESTIGATIVAS DEL PROYECTO: "EFECTO DE LA QUÍMICA DE CARBONATOS Y LA ACIDIFICACIÓN OCEÁNICA EN LA CALCIFICACIÓN Y FECUNDIDAD DE ALGAS CORALINÁCEAS COSTROSAS DE AMBIENTES CON SURGENCIA ESTACIONAL EN EL CARIBE COLOMBIANO</t>
  </si>
  <si>
    <t>CO1.REQ.6430844</t>
  </si>
  <si>
    <t>ODC-VIN-0044-2024</t>
  </si>
  <si>
    <t>https://community.secop.gov.co/Public/Tendering/OpportunityDetail/Index?noticeUID=CO1.NTC.6315651&amp;isFromPublicArea=True&amp;isModal=False</t>
  </si>
  <si>
    <t>CATHERINE PARDEY RODRIGUEZ</t>
  </si>
  <si>
    <t>SUMINISTROS CLINICOS ISLA SAS</t>
  </si>
  <si>
    <t>COMPRA DE UN KIT DE EXTRACIÓN Y PURIFICACIÓN (INVISORB® SPIN PLANT MINI KIT FOR PURIFICATION OF GENOMIC DNA FROM PLANT MATERIAL OF A VARIETY OF PLANT SPECIES AND FROM FOOD SAMPLES OF PLANT ORIGIN), REQUERIDO PARA EL DESARROLLO DE ACTIVIDADES EN EL PROYECTO DE INVESTIGACIÓN TITULADO: “ESTABLECIMIENTO DE LA DIVERSIDAD GENÉTICA DE LÍNEAS MEJORADAS DE FRIJOL CAUPÍ (VIGNA UNGUICULATA L) Y DE CARACTERÍSTICAS ASOCIADAS AL RENDIMIENTO EN LOS MUNICIPIOS DE FUNDACIÓN Y PLATO</t>
  </si>
  <si>
    <t>CO1.REQ.6430095</t>
  </si>
  <si>
    <t>ODC-VIN-0043-2024</t>
  </si>
  <si>
    <t>https://community.secop.gov.co/Public/Tendering/OpportunityDetail/Index?noticeUID=CO1.NTC.6297602</t>
  </si>
  <si>
    <t>ROCÍO DEL PILAR GARCÍA URUEÑA</t>
  </si>
  <si>
    <t>LAB BRANDS S.A.S.</t>
  </si>
  <si>
    <t>COMPRA DE EQUIPOS MULTIPARÁMETROS CONDUCTÍMETRO PORTÁTIL Y OXIGENÓMETRO PORTÁTIL EN MARCO DEL PROYECTO CALIDAD DEL AGUA Y RECONOCIMIENTO BIOLÓGICO PORTUARIO DE REFERENCIA PARA LA GESTIÓN DE AGUAS DE LASTRE, CORRESPONDIENTE AL CONTRATO DE FINANCIAMIENTO DE RECUPERACIÓN CONTINGENTE N° 2021-1024 DE 2021 CELEBRADO ENTRE EL INSTITUTO COLOMBIANO DE CRÉDITO EDUCATIVO Y ESTUDIOS TÉCNICOS EN EL EXTERIOR MARIANO OSPINA PÉREZ ICETEX</t>
  </si>
  <si>
    <t>CO1.REQ.6410563</t>
  </si>
  <si>
    <t>ODC-VIN-0042-2024</t>
  </si>
  <si>
    <t>https://community.secop.gov.co/Public/Tendering/OpportunityDetail/Index?noticeUID=CO1.NTC.6294572</t>
  </si>
  <si>
    <t>JORGE REYES CARREÑO</t>
  </si>
  <si>
    <t xml:space="preserve">LAHERAL S.A.S. BIC </t>
  </si>
  <si>
    <t>COMPRA DE INSUMOS DE ARTE PARA REALIZACIÓN DE PIEZAS PICTÓRICAS SOBRE LA CIUDAD DE SANTA MARTA Y SE REQUIERE CÁMARA FOTOGRÁFICA PARA LA OBTENCIÓN DEL MATERIAL VISUAL QUE REPRESENTARÁ EN MARCO DEL PROYECTO VIÑETAS DE LA VIDA URBANA DE SANTA MARTA EN OCASIÓN DE SUS 500 AÑOS</t>
  </si>
  <si>
    <t>CO1.REQ.6406022</t>
  </si>
  <si>
    <t>ODC-VIN-0041-2024</t>
  </si>
  <si>
    <t>https://community.secop.gov.co/Public/Tendering/OpportunityDetail/Index?noticeUID=CO1.NTC.6294849</t>
  </si>
  <si>
    <t>MARIA TERESA MOJICA ORTIZ</t>
  </si>
  <si>
    <t>LAB BRANDS SAS</t>
  </si>
  <si>
    <t>COMPRA DE EQUIPOS DE LABORATORIOS PARA EL PROCESO DE EXTRACCIÓN Y PURIFICACIÓN DE MATERIAL GENÉTICO CON EL FIN DE CUMPLIR CON LAS ACTIVIDADES INVESTIGATIVAS DEL PROYECTO: EVALUACIÓN DE LA DINÁMICA ESPACIO TEMPORAL DE LA COMUNIDAD DE MOSCAS DE IMPORTANCIA MÉDICO-SANITARIA Y CARACTERIZACIÓN METAGENÓMICA DE LOS PATÓGENOS ASOCIADOS EN DESTINOS TURÍSTICOS DE SANTA MARTA</t>
  </si>
  <si>
    <t>CO1.REQ.6406404</t>
  </si>
  <si>
    <t>ODC-VIN-0040-2024</t>
  </si>
  <si>
    <t>https://community.secop.gov.co/Public/Tendering/OpportunityDetail/Index?noticeUID=CO1.NTC.6294838</t>
  </si>
  <si>
    <t>IRMA DEL ROSARIO QUINTERO PERTUZ</t>
  </si>
  <si>
    <t>C.I. AGROSOSA S.AS</t>
  </si>
  <si>
    <t>COMPRA DE MATERIALES E INSUMOS REQUERIDOS PARA EL DESARROLLO DE ACTIVIDADES EN EL PROYECTO ECOLOGÍA DE ARVENSES DE PLANTACIONES DE BANANO EN COLOMBIA: HACIA UN MANEJO EFICIENTE PARA LA SOSTENIBILIDAD DEL CULTIVO, CORRESPONDIENTE AL CONTRATO DE FINANCIAMIENTO DE RECUPERACIÓN CONTINGENTE NO. 2022 0730 DE 2022 CELEBRADO CON EL INSTITUTO COLOMBIANO DE CRÉDITO EDUCATIVO Y ESTUDIOS TÉCNICOS EN EL EXTERIOR MARIANO OSPINA PÉREZ ICETEX Y EL MINISTERIO DE CIENCIA, TECNOLOGÍA E INNOVACIÓN Y LA UNIVERSIDAD DEL MAGDALENA</t>
  </si>
  <si>
    <t>CO1.REQ.6405391</t>
  </si>
  <si>
    <t>ODC-VIN-0039-2024</t>
  </si>
  <si>
    <t>https://community.secop.gov.co/Public/Tendering/OpportunityDetail/Index?noticeUID=CO1.NTC.6290240</t>
  </si>
  <si>
    <t>MAURICIO GARCIA MATAMOROS</t>
  </si>
  <si>
    <t>COMPRA DE UN EQUIPO TECNOLÓGICO EN MARCO DEL PROYECTO DE INVESTIGACIÓN KATARINA: EN EL LABERINTO EP 1, FINANCIADO POR LA 6TA CONVOCATORIA PARA APOYAR EL DESARROLLO DE TRABAJOS DE GRADO EN LOS PROGRAMAS DE PREGADO DE LA UNIVERSIDAD DEL MAGDALENA</t>
  </si>
  <si>
    <t>CO1.REQ.6399120</t>
  </si>
  <si>
    <t>ODC-VIN-0038-2024</t>
  </si>
  <si>
    <t>https://community.secop.gov.co/Public/Tendering/OpportunityDetail/Index?noticeUID=CO1.NTC.6290045</t>
  </si>
  <si>
    <t>JUAN DIEGO RIOS DIEZ</t>
  </si>
  <si>
    <t>NUEVOS RECURSOS LTDA SAS</t>
  </si>
  <si>
    <t>COMPRA MATERIAL Y EQUIPO DE IMPRESIÓN, EN MARCO DEL PROYECTO DE INVESTIGACIÓN EVALUACIÓN DE UN PROTOTIPO DE TRAMPA CEBO PARA EL CONTROL DE MOSCAS DE LA FRUTA ANASTREPHA SPP. EN MANGO</t>
  </si>
  <si>
    <t>CO1.REQ.6398679</t>
  </si>
  <si>
    <t>ODC-VIN-0037-2024</t>
  </si>
  <si>
    <t>https://community.secop.gov.co/Public/Tendering/OpportunityDetail/Index?noticeUID=CO1.NTC.6269275&amp;isFromPublicArea=True&amp;isModal=False</t>
  </si>
  <si>
    <t>JUAN DIEGO RÍOS DIEZ</t>
  </si>
  <si>
    <t>COMPRA DE MATERIALES E INSUMOS DE LABORATORIO EN MARCO DEL PROYECTO DE INVESTIGACIÓN: EVALUACIÓN DE UN PROTOTIPO DE TRAMPA CEBO PARA EL CONTROL DE MOSCAS DE LA FRUTA ANASTREPHA SPP EN MANGO</t>
  </si>
  <si>
    <t>CO1.REQ.6380889</t>
  </si>
  <si>
    <t>ODC-VIN-0036-2024</t>
  </si>
  <si>
    <t>https://community.secop.gov.co/Public/Tendering/OpportunityDetail/Index?noticeUID=CO1.NTC.6270107&amp;isFromPublicArea=True&amp;isModal=False</t>
  </si>
  <si>
    <t>COMPRA DE MATERIAL NECESARIO PARA LA CRÍA DE INSECTOS EN CONDICIONES DE LABORATORIO, EN MARCO DEL PROYECTO DE INVESTIGACIÓN TITULADO: EVALUACIÓN DE UN PROTOTIPO DE TRAMPA CEBO PARA EL CONTROL DE MOSCAS DE LA FRUTA ANASTREPHA SPP. EN MANGO</t>
  </si>
  <si>
    <t>CO1.REQ.6380829</t>
  </si>
  <si>
    <t>ODC-VIN-0035-2024</t>
  </si>
  <si>
    <t>https://community.secop.gov.co/Public/Tendering/OpportunityDetail/Index?noticeUID=CO1.NTC.6266096&amp;isFromPublicArea=True&amp;isModal=False</t>
  </si>
  <si>
    <t>BLAMIS DOTACIONES LABORATORIO S A S</t>
  </si>
  <si>
    <t>COMPRA DE REACTIVOS EN MARCO DEL PROYECTO DE INVESTIGACIÓN TITULADO: CALIDAD DEL AGUA Y RECONOCIMIENTO BIOLÓGICO Y PORTUARIO DE REFERENCIA PARA LA GESTIÓN DE AGUA DE LASTRE, CORRESPONDIENTE AL CONTRATO DE FINANCIAMIENTO DE RECUPERACIÓN CONTINGENTE N° 20211024 DE 2021 CELEBRADO ENTRE EL INSTITUTO COLOMBIANO DE CRÉDITO EDUCATIVO Y ESTUDIOS TÉCNICOS EN EL EXTERIOR MARIANO OSPINA PÉREZ  ICETEX</t>
  </si>
  <si>
    <t>CO1.REQ.6374610</t>
  </si>
  <si>
    <t>ODC-VIN-0034-2024</t>
  </si>
  <si>
    <t>https://community.secop.gov.co/Public/Tendering/OpportunityDetail/Index?noticeUID=CO1.NTC.6255200&amp;isFromPublicArea=True&amp;isModal=False</t>
  </si>
  <si>
    <t>ALBERTO RAFAEL PÁEZ REDONDO</t>
  </si>
  <si>
    <t>SOLUCIONES EN LABORATORIO Y METROLOGIA S A S</t>
  </si>
  <si>
    <t>COMPRA DE MATERIALES E INSUMOS EN MARCO DEL PROYECTO DE INVESTIGACIÓN "IMPACTO DE CULTIVOS INTERCALADOS SOBRE LA DINÁMICA SANITARIA Y LA SOSTENIBILIDAD PRODUCTIVA Y AMBIENTAL DE MANGO (MANGIFERA INDICA) CULTIVAR AZÚCAR, EN EL DEPARTAMENTO DEL MAGDALENA, COLOMBIA", FINANCIADO POR EL CONTRATO DE FINANCIAMIENTO DE RECUPERACIÓN CONTINGENTE N° 2021-1031 DE 2021 CELEBRADOENTRE EL INSTITUTO COLOMBIANO DE CRÉDITO EDUCATIVO Y ESTUDIOS TÉCNICOS EN EL EXTERIOR "MARIANO OSPINA PÉREZ" - ICETEX, EL MINISTERIO DE CIENCIA, TECNOLOGÍA E INNOVACIÓN.</t>
  </si>
  <si>
    <t>CO1.REQ.6363210</t>
  </si>
  <si>
    <t>ODC-VIN-0033-2024</t>
  </si>
  <si>
    <t>https://community.secop.gov.co/Public/Tendering/OpportunityDetail/Index?noticeUID=CO1.NTC.6255265&amp;isFromPublicArea=True&amp;isModal=False</t>
  </si>
  <si>
    <t>JORGE GÓMEZ ROJAS</t>
  </si>
  <si>
    <t>ELECTRONICA I+D SAS</t>
  </si>
  <si>
    <t>COMPRA DE EQUIPOS EN MARCO DEL PROYECTO DE INVESTIGACIÓN "PROTOTIPO PARA CONTROLAR LA MADURACIÓN DE LAS FRUTAS CLIMATÉRICAS EN FASE DE POSCOSECHA POR MEDIO DE ATMÓSFERA MODIFICADA".</t>
  </si>
  <si>
    <t>CO1.REQ.6362719</t>
  </si>
  <si>
    <t>ODC-VIN-0032-2024</t>
  </si>
  <si>
    <t>https://community.secop.gov.co/Public/Tendering/OpportunityDetail/Index?noticeUID=CO1.NTC.6228303</t>
  </si>
  <si>
    <t>TESLATRONICA SUMADOR S.A.S</t>
  </si>
  <si>
    <t>COMPRA DE MATERIALES ELECTRÓNICOS EN MARCO DEL PROYECTO DE INVESTIGACIÓN "PROTOTIPO PARA CONTROLAR LA MADURACIÓN DE LAS FRUTAS CLIMATÉRICAS EN FASE DE POSCOSECHA POR MEDIO DE ATMÓSFERA MODIFICADA".</t>
  </si>
  <si>
    <t>CO1.REQ.6342415</t>
  </si>
  <si>
    <t>ODC-VIN-0031-2024</t>
  </si>
  <si>
    <t>https://community.secop.gov.co/Public/Tendering/OpportunityDetail/Index?noticeUID=CO1.NTC.6228106</t>
  </si>
  <si>
    <t>AVANTIKA COLOMBIA S.A.S.</t>
  </si>
  <si>
    <t>COMPRA DE MATERIALES Y REACTIVOS DE LABORATORIO EN MARCO DEL PROYECTO DE INVESTIGACIÓN: "ECOLOGÍA DE ARVENSES DE PLANTACIONES DE BANANO EN COLOMBIA: HACIA UN MANEJO EFICIENTE PARA LA SOSTENIBILIDAD DEL CULTIVO", FINANCIADO POR EL CONTRATO DE FINANCIAMIENTO DE RECUPERACIÓN CONTINGENTE NO. 2022-0730 DE 2022 CELEBRADO CON EL INSTITUTO COLOMBIANO DE CRÉDITO EDUCATIVO Y ESTUDIOS TÉCNICOS EN EL EXTERIOR "MARIANO OSPINA PÉREZ" - ICETEX Y EL MINISTERIO DE CIENCIA, TECNOLOGÍA E INNOVACIÓN Y LA UNIVERSIDAD DEL MAGDALENA</t>
  </si>
  <si>
    <t>CO1.REQ.6341920</t>
  </si>
  <si>
    <t>ODC-VIN-0030-2024</t>
  </si>
  <si>
    <t>https://community.secop.gov.co/Public/Tendering/OpportunityDetail/Index?noticeUID=CO1.NTC.6226980</t>
  </si>
  <si>
    <t>COMPRA DE MATERIALES Y REACTIVOS DE LABORATORIO EN MARCO DEL PROYECTO DE INVESTIGACIÓN "ECOLOGÍA DE ARVENSES DE PLANTACIONES DE BANANO EN COLOMBIA: HACIA UN MANEJO EFICIENTE PARA LA SOSTENIBILIDAD DEL CULTIVO", FINANCIADO POR EL CONTRATO DE FINANCIAMIENTO DE RECUPERACIÓN CONTINGENTE NO. 2022-0730 DE 2022 CELEBRADO CON EL INSTITUTO COLOMBIANO DE CRÉDITO</t>
  </si>
  <si>
    <t>CO1.REQ.6335136</t>
  </si>
  <si>
    <t>ODC-VIN-0029-2024</t>
  </si>
  <si>
    <t>https://community.secop.gov.co/Public/Tendering/OpportunityDetail/Index?noticeUID=CO1.NTC.6227208</t>
  </si>
  <si>
    <t>DOTACIONES QUIMICO CLINICAS S.A.S.</t>
  </si>
  <si>
    <t>COMPRA DE REACTIVOS DE LABORATORIO EN MARCO DEL PROYECTO DE INVESTIGACIÓN "ECOLOGÍA DE ARVENSES DE PLANTACIONES DE BANANO EN COLOMBIA: HACIA UN MANEJO EFICIENTE PARA LA SOSTENIBILIDAD DEL CULTIVO", FINANCIADO POR EL CONTRATO DE FINANCIAMIENTO DE RECUPERACIÓN CONTINGENTE NO. 2022-0730 DE 2022 CELEBRADO CON EL INSTITUTO COLOMBIANO DE CRÉDITO EDUCATIVO Y ESTUDIOS TÉCNICOS EN EL EXTERIOR "MARIANO OSPINA PÉREZ" - ICETEX Y EL MINISTERIO DE CIENCIA, TECNOLOGÍA E INNOVACIÓN Y LA UNIVERSIDAD DEL MAGDALENA</t>
  </si>
  <si>
    <t>CO1.REQ.6334935</t>
  </si>
  <si>
    <t>ODC-VIN-0028-2024</t>
  </si>
  <si>
    <t>https://community.secop.gov.co/Public/Tendering/OpportunityDetail/Index?noticeUID=CO1.NTC.6196180&amp;isFromPublicArea=True&amp;isModal=False</t>
  </si>
  <si>
    <t>901640333</t>
  </si>
  <si>
    <t>COMPRA DE MATERIALES E INSUMOS EN MARCO DEL PROYECTO: "DESARROLLO DE UN PROTOTIPO DE CUARTO DE CULTIVO DE HONGOS COMESTIBLES CONTROLADO VÍA INTERNET DE LAS COSAS (IOT) A PARTIR DE CONTROLADORES PIDS INTELIGENTES EN LA GRANJA DE LA UNIVERSIDAD DEL MAGDALENA", FINANCIADO POR LA 6TA CONVOCATORIA PARA APOYAR EL DESARROLLO DE TRABAJOS DE GRADO EN LOS PROGRAMAS DE PREGRADO DE LA UNIVERSIDAD DEL MAGDALENA</t>
  </si>
  <si>
    <t>CO1.REQ.6303117</t>
  </si>
  <si>
    <t>ODC-VIN-0027-2024</t>
  </si>
  <si>
    <t>https://community.secop.gov.co/Public/Tendering/OpportunityDetail/Index?noticeUID=CO1.NTC.6170012</t>
  </si>
  <si>
    <t>806013970-1</t>
  </si>
  <si>
    <t>GLOBAL INTERNATIONAL TRADING USA CORP</t>
  </si>
  <si>
    <t>COMPRA DE UN ROTOR (ESTÁNDAR), EN MARCO DEL PROYECTO DE INVESTIGACIÓN TITULADO: “CALIDAD DEL AGUA Y RECONOCIMIENTO BIOLÓGICO PORTUARIO DE REFERENCIA PARA LA GESTIÓN DE AGUAS DE LASTRE”, CORRESPONDIENTE AL CONTRATO DE FINANCIAMIENTO DE RECUPERACIÓN CONTINGENTE N° 2021- 1024 DE 2021 CELEBRADO ENTRE EL INSTITUTO COLOMBIANO DE CRÉDITO EDUCATIVO Y ESTUDIOS TÉCNICOS EN EL EXTERIOR "MARIANO OSPINA PÉREZ" - ICETEX, EL MINISTERIO DE CIENCIA, TECNOLOGÍA E INNOVACIÓN</t>
  </si>
  <si>
    <t>CO1.REQ.6283523</t>
  </si>
  <si>
    <t>ODC-VIN-0026-2024</t>
  </si>
  <si>
    <t>https://community.secop.gov.co/Public/Tendering/OpportunityDetail/Index?noticeUID=CO1.NTC.6161472</t>
  </si>
  <si>
    <t>LAIONELL JOSE POLO
ALVARADO</t>
  </si>
  <si>
    <t>CENTRO ELECTROMEDICO DEL CARIBE S.A.S.</t>
  </si>
  <si>
    <t>COMPRA DE EQUIPOS BIOMÉDICOS NECESARIOS PARA EL
DESARROLLO DE LAS ACTIVIDADES QUE ADELANTA EL CENTRO DE ALTO RENDIMIENTO DEPORTIVO Y ESTUDIOS
BIOMÉDICOS</t>
  </si>
  <si>
    <t>CO1.REQ.6270918</t>
  </si>
  <si>
    <t>ODC-VIN-0025-2024</t>
  </si>
  <si>
    <t>https://community.secop.gov.co/Public/Tendering/OpportunityDetail/Index?noticeUID=CO1.NTC.6157412</t>
  </si>
  <si>
    <t>ADRIANA RODRÍGUEZ FORERO</t>
  </si>
  <si>
    <t>CARLOS ANTONIO MOSCARELLA DE LA ROSA</t>
  </si>
  <si>
    <t>COMPRA DE MATERIALES E INSUMOS PARA ARTES DE PESCA, EN MARCO DEL PROYECTO "ENSAYOS DE PRODUCCIÓN DE MUGIL CEPHALUS EN CONDICIONES CONTROLADAS", CORRESPONDIENTE AL CONTRATO DE FINANCIAMIENTO DE RECUPERACIÓN CONTINGENTE N° 2021-
1027 DE 2021 CELEBRADO ENTRE EL INSTITUTO COLOMBIANO DE CRÉDITO EDUCATIVO Y ESTUDIOS TÉCNICOS EN
EL EXTERIOR "MARIANO OSPINA PÉREZ" - ICETEX, EL MINISTERIO DE CIENCIA, TECNOLOGÍA E INNOVACIÓN Y LA
UNIVERSIDAD DEL MAGDALENA</t>
  </si>
  <si>
    <t>CO1.REQ.6269876</t>
  </si>
  <si>
    <t>ODC-VIN-0024-2024</t>
  </si>
  <si>
    <t>https://community.secop.gov.co/Public/Tendering/OpportunityDetail/Index?noticeUID=CO1.NTC.6151848&amp;isFromPublicArea=True&amp;isModal=False</t>
  </si>
  <si>
    <t xml:space="preserve">DGC SOLUTIONS SAS </t>
  </si>
  <si>
    <t>COMPRA DE PAPEL DE FIBRA DE VIDRIO Y MICROFIBRA, EN MARCO DEL PROYECTO DE NVESTIGACIÓN “EFECTO DEL POLVILLO DE CARBÓN Y LOS MICROPLÁSTICOS EN EL DESARROLLO TEMPRANO DE ORGANISMOS ARRECIFALES</t>
  </si>
  <si>
    <t>CO1.REQ.6263745</t>
  </si>
  <si>
    <t>ODC-VIN-0023-2024</t>
  </si>
  <si>
    <t>https://community.secop.gov.co/Public/Tendering/OpportunityDetail/Index?noticeUID=CO1.NTC.6111024</t>
  </si>
  <si>
    <t>COMPRA DE 3 CABEZAS DE MEMBRANAS INTERCAMBIABLES PARA LOS SENSORES DE OXÍGENO DISUELTO, EN MARCO DEL PROYECTO TITULADO "EFECTO DE LA QUÍMICA DE CARBONATOS Y LA ACIDIFICACIÓN OCEÁNICA EN LA CALCIFICACIÓN Y FECUNDIDAD DE ALGAS CORALINÁCEAS COSTROSAS DE AMBIENTES
CON SURGENCIA ESTACIONAL EN EL CARIBE COLOMBIANO</t>
  </si>
  <si>
    <t>CO1.REQ.6223673</t>
  </si>
  <si>
    <t>ODC-VIN-0022-2024</t>
  </si>
  <si>
    <t>https://community.secop.gov.co/Public/Tendering/OpportunityDetail/Index?noticeUID=CO1.NTC.6034320&amp;isFromPublicArea=True&amp;isModal=False</t>
  </si>
  <si>
    <t>RICARDO ADRIAN TETE MIELES</t>
  </si>
  <si>
    <t>COMPRA DE 50 ELEMENTOS PORTALIBROS CON LOGO EN LÁMINA ACRÍLICA CRISTAL DE 5.0 MM DE ESPESOR, NECESARIOS PARA EL FUNCIONAMIENTO DE LA LIBRERÍA EN LA CASA MUSEO GABO EN ARACATACA, EN MARCO DE LA CELEBRACIÓN DE LOS DIEZ AÑOS DE SU FALLECIMIENTO</t>
  </si>
  <si>
    <t>CO1.REQ.6144269</t>
  </si>
  <si>
    <t>ODC-VIN-0021-2024</t>
  </si>
  <si>
    <t>https://community.secop.gov.co/Public/Tendering/OpportunityDetail/Index?noticeUID=CO1.NTC.6034277&amp;isFromPublicArea=True&amp;isModal=False</t>
  </si>
  <si>
    <t>KRISLY MARIA PALACIO SANCHEZ</t>
  </si>
  <si>
    <t>COMPRA DE EQUIPOS EN MARCO DEL PROYECTO DE INVESTIGACIÓN "EFECTO DE LA QUÍMICA DE CARBONATOS Y LA ACIDIFICACIÓN OCEÁNICA EN LA CALCIFICACIÓN Y FECUNDIDAD DE ALGAS CORALINÁCEAS COSTROSAS DE AMBIENTES CON SURGENCIA ESTACIONAL EN EL CARIBE
COLOMBIANO", FINANCIADO POR EL CONTRATO DE FINANCIAMIENTO DE RECUPERACIÓN CONTINGENTE N° 2021-1032 DE 2021 CELEBRADO ENTRE EL INSTITUTO COLOMBIANO DE CRÉDITO EDUCATIVO Y ESTUDIOS TÉCNICOS EN EL EXTERIOR "MARIANO OSPINA PÉREZ" - ICETEX, EL MINISTERIO DE CIENCIA, TECNOLOGÍA E INNOVACIÓN Y, LA UNIVERSIDAD DEL MAGDALENA</t>
  </si>
  <si>
    <t>CO1.REQ.6144236</t>
  </si>
  <si>
    <t>ODC-VIN-0020-2024</t>
  </si>
  <si>
    <t>https://community.secop.gov.co/Public/Tendering/OpportunityDetail/Index?noticeUID=CO1.NTC.6002450&amp;isFromPublicArea=True&amp;isModal=False</t>
  </si>
  <si>
    <t>LYDA RAQUEL CASTRO GARCÍA</t>
  </si>
  <si>
    <t>LABORATORIOS PETROLEROS Y BIOLOGICOS DE COLOMBIA S.A.S</t>
  </si>
  <si>
    <t>COMPRA DE INSUMOS DE LABORATORIO, EN MARCO DEL PROYECTO DE INVESTIGACIÓN TITULADO: “IDENTIFICACIÓN MOLECULAR DE LARVAS ANISAKIS SP. (NEMATODA: ANISAKIDAE) COLECTADAS EN LA MOJARRA RAYADA EUGERRES PLUMIERI Y EL RÓBALO CENTROPOMUS UNDECIMALES EN LA CIÉNAGA GRANDE DE SANTA MARTA</t>
  </si>
  <si>
    <t>CO1.REQ.6107262</t>
  </si>
  <si>
    <t>ODC-VIN-0019-2024</t>
  </si>
  <si>
    <t>https://community.secop.gov.co/Public/Tendering/OpportunityDetail/Index?noticeUID=CO1.NTC.5995354&amp;isFromPublicArea=True&amp;isModal=False.</t>
  </si>
  <si>
    <t>ANDREA CAROLINA CARDOSO DIAZ</t>
  </si>
  <si>
    <t>SOLEY DE JESUS BARBOSA MERIñO</t>
  </si>
  <si>
    <t>COMPRA DE 200 REFRIGERIOS Y 200 ALMUERZOS LOS PARA LOS ASISTENTES A LAS MESAS DE TRABAJO QUE SE REALIZARÁN EN MARCO DEL PROYECTO "RECONVERSIÓNLABORAL Y EDUCACIÓN VOCACIONAL EN EL “CORREDOR VIDA” CORRESPONDIENTE APORTE DE LA FUNDACIÓN FORD CORRESPONDIENTE AL CONVENIO DE SUBVENCIÓN 148659 SUSCRITO ENTRE LA FUNDACIÓN FORD Y LA UNIVERSIDAD DEL MAGDALENA</t>
  </si>
  <si>
    <t>CO1.REQ.6101946</t>
  </si>
  <si>
    <t>ODC-VIN-0018-2024</t>
  </si>
  <si>
    <t>https://community.secop.gov.co/Public/Tendering/OpportunityDetail/Index?noticeUID=CO1.NTC.5961839&amp;isFromPublicArea=True&amp;isModal=False</t>
  </si>
  <si>
    <t>ELIAS GREGORIO GARCIA PEROZO</t>
  </si>
  <si>
    <t>COMPRA EQUIPOS DE INFORMÁTICA, ELECTRÓNICOS, SUS PARTES, PIEZAS, ACCESORIOS, NECESARIOS PARA EL DESARROLLO DE LAS ACTIVIDADES Y EL FORTALECIMIENTO DE UNIDADES DE LA VICERRECTORÍA DE INVESTIGACIÓN, EN MARCO DEL PLAN DE ACCIÓN “FORTALECIMIENTO DE GRUPOS Y OTRAS UNIDADES DEL SISTEMA INSTITUCIONAL DE CTEI</t>
  </si>
  <si>
    <t>CO1.REQ.6073185</t>
  </si>
  <si>
    <t>ODC-VIN-0017-2024</t>
  </si>
  <si>
    <t>https://community.secop.gov.co/Public/Tendering/OpportunityDetail/Index?noticeUID=CO1.NTC.5961674&amp;isFromPublicArea=True&amp;isModal=False</t>
  </si>
  <si>
    <t>SAEKO ISABEL GAITAN IBARRA</t>
  </si>
  <si>
    <t>COMPRA DE MATERIALES E INSUMOS, EN MARCO DEL PROYECTO DE INVESTIGACIÛN: “IMPLEMENTACIÛN DE SISTEMAS PRODUCTIVOS EN LA PISCICULTURA MARINA DEL RÛBALO PARA EL FOMENTO DE SU PRODUCCIÛN EN EL DEPARTAMENTO DEL MAGDALENA</t>
  </si>
  <si>
    <t>CO1.REQ.6073046</t>
  </si>
  <si>
    <t>ODC-VIN-0016-2024</t>
  </si>
  <si>
    <t>https://community.secop.gov.co/Public/Tendering/OpportunityDetail/Index?noticeUID=CO1.NTC.5961939&amp;isFromPublicArea=True&amp;isModal=False</t>
  </si>
  <si>
    <t>INTEGRA SOLUCIONES ESTRATEGICAS SAS BIC</t>
  </si>
  <si>
    <t>COMPRA DE ELEMENTOS DE CÓMPUTO REQUERIDOS POR LA EDITORIAL UNIMAGDALENA CON EL PROPÓSITO DE DIGITALIZAR LAS PUBLICACIONES ANTIGUAS IMPRESAS PARA SER SUBIDAS EN LAS PLATAFORMAS VIRTUALES DE MANERA GRATUITA PARA LA COMUNIDAD ACADÉMICA</t>
  </si>
  <si>
    <t>CO1.REQ.6073465</t>
  </si>
  <si>
    <t>ODC-VIN-0015-2024</t>
  </si>
  <si>
    <t>https://community.secop.gov.co/Public/Tendering/OpportunityDetail/Index?noticeUID=CO1.NTC.5955142&amp;isFromPublicArea=True&amp;isModal=False</t>
  </si>
  <si>
    <t>CARMEN CECILIA CABALLERO</t>
  </si>
  <si>
    <t>INDEXA SYSTEMS SAS</t>
  </si>
  <si>
    <t>CUATRO LICENCIAS ADOBE ACROBAT PRO, EN MARCO DEL PROYECTO TITULADO POSICIONAMIENTO INTERNACIONAL DE LAS REVISTAS CIENTÍFICAS DE LA UNIVERSIDAD DEL MAGDALENA. CON EL APORTE DEL FONDO NACIONAL DE FINANCIAMIENTO PARA LA CIENCIA, LA TECNOLOGÍA Y LA INNOVACIÓN, FONDO FRANCISCO JOSÉ DE CALDAS CORRESPONDIENTE AL CONTRATO DE FINANCIAMIENTO DE RECUPERACIÓN CONTINGENTE N 112721 181 2023 CELEBRADO ENTRE EL FONDO FRANCISCO JOSÉ DE CALDAS Y LA UNIVERSIDAD DEL MAGDALENA</t>
  </si>
  <si>
    <t>CO1.REQ.6063096</t>
  </si>
  <si>
    <t>ODC-VIN-0014-2024</t>
  </si>
  <si>
    <t>https://community.secop.gov.co/Public/Tendering/OpportunityDetail/Index?noticeUID=CO1.NTC.5939843&amp;isFromPublicArea=True&amp;isModal=False</t>
  </si>
  <si>
    <t>MECANICA INDUSTRIAL W. RIAÑO S.A.S.</t>
  </si>
  <si>
    <t>COMPRA DE DRAGA PARA RECOLECCIÓN DE MUESTRAS DE SEDIMENTOS, EN MARCO DEL PROYECTO DE INVESTIGACIÓN EXTERNO: “EFECTO DEL POLVILLO DE CARBÓN Y LOS MICROPLÁSTICOS EN EL DESARROLLO TEMPRANO DE ORGANISMOS ARRECIFALES</t>
  </si>
  <si>
    <t>CO1.REQ.6050039</t>
  </si>
  <si>
    <t>ODC-VIN-0013-2024</t>
  </si>
  <si>
    <t>https://community.secop.gov.co/Public/Tendering/OpportunityDetail/Index?noticeUID=CO1.NTC.5939564&amp;isFromPublicArea=True&amp;isModal=False</t>
  </si>
  <si>
    <t>MARIA TERESA MOJICA</t>
  </si>
  <si>
    <t>COMPRA DE 10 GALONES DE ALCOHOL ANTISÉPTICO 70% EN MARCO DEL PROYECTO DE INVESTIGACIÓN "SARCOFÁGIDOS (DIPTERA: SARCOPHAGIDAE: SARCOPHAGINAE) DE IMPORTANCIA FORENSE EN UN GRADIENTE ALTITUDINAL EN LA SIERRA NEVADA DE SANTA MARTA</t>
  </si>
  <si>
    <t xml:space="preserve"> CO1.REQ.6049158</t>
  </si>
  <si>
    <t>ODC-VIN-0012-2024</t>
  </si>
  <si>
    <t>https://community.secop.gov.co/Public/Tendering/OpportunityDetail/Index?noticeUID=CO1.NTC.5939906&amp;isFromPublicArea=True&amp;isModal=False</t>
  </si>
  <si>
    <t>COMPRA DE 7.5 GALONES DE ALCOHOL ANTISÉPTICO 70%, EN MARCO DEL PROYECTO DE INVESTIGACIÓN "LOS CALIFÓRIDOS (DIPTERA: CALLIPHORIDAE) DE SANTA MARTA, MAGDALENA: SINANTROPÍA Y MICROORGANISMOS ASOCIADOS".</t>
  </si>
  <si>
    <t>CO1.REQ.6049145</t>
  </si>
  <si>
    <t>ODC-VIN-0011-2024</t>
  </si>
  <si>
    <t>https://community.secop.gov.co/Public/Tendering/OpportunityDetail/Index?noticeUID=CO1.NTC.5939553&amp;isFromPublicArea=True&amp;isModal=False</t>
  </si>
  <si>
    <t>CAHOZ INVERSIONES SAS</t>
  </si>
  <si>
    <t>COMPRA DE REACTIVOS PARA REALIZAR ACTIVIDADES INVESTIGATIVAS EN MARCO DEL PROYECTO DE INVESTIGACIÓN TITULADO: "IMPLEMENTACIÓN DE SISTEMAS PRODUCTIVOS EN LA PISCICULTURA MARINA DEL RÓBALO PARA EL FOMENTO DE SU PRODUCCIÓN EN EL DEPARTAMENTO DEL MAGDALENA - PROYECTO DE INVERSIÓN BPIN 2020000100036</t>
  </si>
  <si>
    <t>CO1.REQ.6048774</t>
  </si>
  <si>
    <t>ODC-VIN-0010-2024</t>
  </si>
  <si>
    <t>https://community.secop.gov.co/Public/Tendering/OpportunityDetail/Index?noticeUID=CO1.NTC.5933330&amp;isFromPublicArea=True&amp;isModal=False</t>
  </si>
  <si>
    <t>LUIS ARMANDO VILA SIERRA</t>
  </si>
  <si>
    <t>COMPRA DE UN IPAD, EN MARCO DE LOS INCENTIVOS OTORGADOS A LA DOCENTE XIOMARA ZILENA SERPA ROMERO, MEDIANTE LA RESOLUCIÓN N° 550 DE 2022, POR LA CUAL SE ASIGNAN INCENTIVOS A INVESTIGADORAS E INVESTIGADORES Y GRUPOS DE INVESTIGACIÓN POR SU
CATEGORIZACIÓN EN EL SISTEMA NACIONAL DE CIENCIA, TECNOLOGÍA E INNOVACIÓN EN EL AÑO 2021</t>
  </si>
  <si>
    <t>CO1.REQ.6043236</t>
  </si>
  <si>
    <t>ODC-VIN-0009-2024</t>
  </si>
  <si>
    <t>https://community.secop.gov.co/Public/Tendering/OpportunityDetail/Index?noticeUID=CO1.NTC.5933242&amp;isFromPublicArea=True&amp;isModal=False</t>
  </si>
  <si>
    <t>JUDITH MARGARITA BARROS GOMEZ</t>
  </si>
  <si>
    <t>ARTILAB SA</t>
  </si>
  <si>
    <t>COMPRA DE EQUIPOS, EN MARCO DEL PROYECTO DE INVESTIGACIÓN EXTERNO: "DESARROLLO DE LA TECNOLOGÍA PARA LA PRODUCCIÓN DE JUVENILES DE LA PIANGUA, ANADARA TUBERCULOSA, CON FINES DE CONSERVACIÓN Y APROVECHAMIENTO SOSTENIBLE", CORRESPONDIENTE AL CONTRATO DE FINANCIAMIENTO DE RECUPERACIÓN CONTINGENTE NO. 2022-0729 DE 2022 CELEBRADO CON EL INSTITUTO COLOMBIANO DE CRÉDITO EDUCATIVO Y ESTUDIOS TÉCNICOS EN EL EXTERIOR "MARIANO OSPINA PÉREZ</t>
  </si>
  <si>
    <t>CO1.REQ.6042881</t>
  </si>
  <si>
    <t>ODC-VIN-0008-2024</t>
  </si>
  <si>
    <t>https://community.secop.gov.co/Public/Tendering/OpportunityDetail/Index?noticeUID=CO1.NTC.5927389&amp;isFromPublicArea=True&amp;isModal=False</t>
  </si>
  <si>
    <t>JOSÉ DE LA CRUZ SIERRA ORTEGA</t>
  </si>
  <si>
    <t>APEXTEC S.A.S</t>
  </si>
  <si>
    <t>COMPRA DE EQUIPOS DE CÓMPUTO (WORSTATIONS), EN MARCO DEL PROYECTO DE INVESTIGACIÓN EXTERNO: ENFOQUE DE PAISAJE SOSTENIBLE EN LA PRODUCCIÓN DE CACAO PREMIUM DE ORIGEN "SIERRA NEVADA" EN MUNICIPIOS PDET DEL DEPARTAMENTO DEL MAGDALENA Y LA GUAJIRA</t>
  </si>
  <si>
    <t>CO1.REQ.6038712</t>
  </si>
  <si>
    <t>ODC-VIN-0007-2024</t>
  </si>
  <si>
    <t>https://community.secop.gov.co/Public/Tendering/OpportunityDetail/Index?noticeUID=CO1.NTC.5927316&amp;isFromPublicArea=True&amp;isModal=False</t>
  </si>
  <si>
    <t>LAIONELL JOSÉ POLO
ALVARADO</t>
  </si>
  <si>
    <t>PSICOLOGOS ESPECIALISTAS ASOCIADOS SAS</t>
  </si>
  <si>
    <t>COMPRA OCHO (08) INSTRUMENTOS DE VALORACIÓN PSICOLÓGICA D2 - R PIN E-PERFIL, PARA EL DESARROLLO DE LOS PROCESOS QUE ADELANTA LA DIRECCIÓN CENTRO DE INVESTIGACIÓN EN ALTO RENDIMIENTO DEPORTIVO Y ESTUDIOS BIOMÉDICOS</t>
  </si>
  <si>
    <t>CO1.REQ.6038051</t>
  </si>
  <si>
    <t>ODC-VIN-0006-2024</t>
  </si>
  <si>
    <t>https://community.secop.gov.co/Public/Tendering/OpportunityDetail/Index?noticeUID=CO1.NTC.5927330&amp;isFromPublicArea=True&amp;isModal=False</t>
  </si>
  <si>
    <t>COMPRA DE MATERIALES E INSUMOS DE LABORATORIO EN MARCO DEL PROYECTO DE INVESTIGACIÓN "IMPLEMENTACIÓN DE SISTEMAS PRODUCTIVOS EN LA PISCICULTURA MARINA DEL RÓBALO PARA EL FOMENTO DE SU PRODUCCIÓN EN EL DEPARTAMENTO DEL MAGDALENA - PROYECTO DE INVERSIÓN BPIN 2020000100036</t>
  </si>
  <si>
    <t>CO1.REQ.6037168</t>
  </si>
  <si>
    <t>ODC-VIN-0005-2024</t>
  </si>
  <si>
    <t>https://community.secop.gov.co/Public/Tendering/OpportunityDetail/Index?noticeUID=CO1.NTC.5879732</t>
  </si>
  <si>
    <t>BLAMIS DOTACIONES
LABORATORIO S.A.S</t>
  </si>
  <si>
    <t>COMPRA DE MATERIALES E INSUMO, EN MARCO DEL PROYECTO DE INVESTIGACIÓN EXTERNO: EFECTO DEL POLVILLO DE CARBÓN Y LOS MICROPLÁSTICOS EN EL DESARROLLO TEMPRANO DE ORGANISMOS ARRECIFALES, ACORDE AL APORTE DEL INSTITUTO COLOMBIANO DE CRÉDITO EDUCATIVO Y ESTUDIOS TÉCNICOS EN EL EXTERIOR "MARIANO OSPINA PÉREZ</t>
  </si>
  <si>
    <t>CO1.REQ.5989332</t>
  </si>
  <si>
    <t>ODC-VIN-0004-2024</t>
  </si>
  <si>
    <t>https://community.secop.gov.co/Public/Tendering/OpportunityDetail/Index?noticeUID=CO1.NTC.5847763</t>
  </si>
  <si>
    <t>JORGE LUIS REYES CARREÑO</t>
  </si>
  <si>
    <t>COMPRA DE MATERIALES REQUERIDOS PARA EL DESARROLLO DEL "TALLER DE RESTAURACIÓN DE PIEZAS ARQUEOLÓGICAS</t>
  </si>
  <si>
    <t>CO1.REQ.5955564</t>
  </si>
  <si>
    <t>ODC-VIN-0003-2024</t>
  </si>
  <si>
    <t>https://community.secop.gov.co/Public/Tendering/OpportunityDetail/Index?noticeUID=CO1.NTC.5809927</t>
  </si>
  <si>
    <t>PANAMERICANA LIBRERIA Y PAPELERIA  SA</t>
  </si>
  <si>
    <t>COMPRA DE SIETE (07) TARJETAS DE REGALO EN MARCO DEL HOMENAJE “RECONOCIMIENTO EN MARCO DEL DÍA DE LA MUJER INVESTIGADORA, INNOVADORA Y CREADORA UNIMAGDALENA</t>
  </si>
  <si>
    <t>CO1.REQ.5915509</t>
  </si>
  <si>
    <t>ODC-VIN-0002-2024</t>
  </si>
  <si>
    <t>https://community.secop.gov.co/Public/Tendering/OpportunityDetail/Index?noticeUID=CO1.NTC.5807276</t>
  </si>
  <si>
    <t>JORGE ENRIQUE ELIAS CARO</t>
  </si>
  <si>
    <t>INDUSTRIA COLOMBIANA DE
MOTOCICLETAS YAMAHA S A</t>
  </si>
  <si>
    <t>COMPRA DE INSTRUMENTOS MUSICALES CON EL FIN DE CUMPLIR CON LAS ACTIVIDADES DE FORMACIÓN EN EXPRESIONES ARTÍSTICAS, PRÁCTICAS CULTURALES Y DE CREACIÓN DE LA ORQUESTA SINFÓNICA DE LA UNIVERSIDAD DEL MAGDALENA, EN MARCO DEL PROYECTO DEL PLAN DE ACCIÓN 2024 “FORTALECIMIENTO DE LOS SERVICIOS DEL SISTEMA DE MUSEOS, ARTE Y CULTURA DE LA VICERRECTORÍA DE INVESTIGACIÓN</t>
  </si>
  <si>
    <t>CO1.REQ.5915291</t>
  </si>
  <si>
    <t>ODC-VIN-0001-2024</t>
  </si>
  <si>
    <t>https://community.secop.gov.co/Public/Tendering/OpportunityDetail/Index?noticeUID=CO1.NTC.5765193</t>
  </si>
  <si>
    <t>ARRENDAMIENTO DE UN (01) MÓDULO METÁLICO, NECESARIO PARA EL DESARROLLO DE LAS ACTIVIDADES DE APROPIACIÓN SOCIAL DEL CONOCIMIENTO, CON LAS SIGUIENTES CARACTERÍSTICAS: MODULO METÁLICO DE 20FT (6M APROX.) PARA OFICINA</t>
  </si>
  <si>
    <t>CO1.REQ.5874683</t>
  </si>
  <si>
    <t>ODA-VIN-0003-2024</t>
  </si>
  <si>
    <t>https://community.secop.gov.co/Public/Tendering/OpportunityDetail/Index?noticeUID=CO1.NTC.5740285&amp;isFromPublicArea=True&amp;isModal=False</t>
  </si>
  <si>
    <t>LARRY ANTONIO JIMENEZ FERBANS</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</si>
  <si>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 INCLUYE EL TRANSPORTE PARA ENTREGA Y RETIRO CON BLOQUES DE CONCRETO PARA POSICIONAMIENTO</t>
  </si>
  <si>
    <t>CO1.REQ.5849494</t>
  </si>
  <si>
    <t>ODA-VIN-0002-2024</t>
  </si>
  <si>
    <t>https://community.secop.gov.co/Public/Tendering/OpportunityDetail/Index?noticeUID=CO1.NTC.5705709</t>
  </si>
  <si>
    <t>ARRENDAMIENTO DE UN (01) MÓDULO METÁLICO, NECESARIO PARA EL DESARROLLO DE LAS ACTIVIDADES DE LA EDITORIAL,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</si>
  <si>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CO1.REQ.5814018</t>
  </si>
  <si>
    <t>ODA-VIN-0001-2024</t>
  </si>
  <si>
    <t>https://community.secop.gov.co/Public/Tendering/OpportunityDetail/Index?noticeUID=CO1.NTC.6297490&amp;isFromPublicArea=True&amp;isModal=False</t>
  </si>
  <si>
    <t>IBETH ROCIO NORIEGA</t>
  </si>
  <si>
    <t>901283655</t>
  </si>
  <si>
    <t xml:space="preserve">COPY'S STUDENT SAS </t>
  </si>
  <si>
    <t>SUMINISTRO DE PAPELERÍA Y ÚTILES DE OFICINA NECESARIOS PARA EL DESARROLLO DE LAS DISTINTAS ACTIVIDADES ORGANIZADAS POR LA DIRECCIÓN DE TRANSFERENCIA DE CONOCIMIENTO Y PROPIEDAD INTELECTUAL RELACIONADAS CON LA PROYECCIÓN CULTURAL DE LA VICERRECTORÍA DE INVESTIGACIÓN</t>
  </si>
  <si>
    <t>CO1.REQ.6410473</t>
  </si>
  <si>
    <t>OSM-VIN-0005-2024</t>
  </si>
  <si>
    <t>https://community.secop.gov.co/Public/Tendering/OpportunityDetail/Index?noticeUID=CO1.NTC.6033999&amp;isFromPublicArea=True&amp;isModal=False</t>
  </si>
  <si>
    <t>ISOMETRIC GRAPHIC SOLUTIONS
S.A.S.</t>
  </si>
  <si>
    <t>SUMINISTRO DE IMPRESIÓN DE POSTERS, ESTANDARTES, PENDONES, AFICHES, PLEGABLES, CERTIFICADOS, PASACALLES, LIBRETAS, MANILLAS, FLAYERS, CUADERNILLOS, LAPICEROS, CARPETAS Y DEMÁS MATERIAL GRÁFICO Y PUBLICITARIO PARA LA DIVULGACIÓN Y TRANSFERENCIA DE CONOCIMIENTO, TECNOLOGÍA, ARTE Y CULTURA, Y EL DESARROLLO DE EVENTOS DE LA VICERRECTORÍA DE INVESTIGACIÓN Y LA DIRECCION DE TRANSFERENCIA DE CONOCIMIENTO Y PROPIEDAD INTELECTUAL</t>
  </si>
  <si>
    <t xml:space="preserve"> CO1.REQ.6145019</t>
  </si>
  <si>
    <t>OSM-VIN-0004-2024</t>
  </si>
  <si>
    <t>https://community.secop.gov.co/Public/Tendering/OpportunityDetail/Index?noticeUID=CO1.NTC.5961133&amp;isFromPublicArea=True&amp;isModal=False</t>
  </si>
  <si>
    <t>ANA CAMARGO VELASQUEZ</t>
  </si>
  <si>
    <t>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INVESTIGACIÓN, EN EL MARCO DE REUNIONES DE TRABAJO O DE TALLERES DE CUMPLIMIENTOS DE LOS INDICADORES DEL PLAN DE ACCIÓN DE LA VIN Y LAS METAS DEL PLAN DE DESARROLLO INSTITUCIONAL "UNIMAGDALENA COMPROMETIDA 2020-2030</t>
  </si>
  <si>
    <t>CO1.REQ.6072479</t>
  </si>
  <si>
    <t>OSM-VIN-0003-2024</t>
  </si>
  <si>
    <t>https://community.secop.gov.co/Public/Tendering/OpportunityDetail/Index?noticeUID=CO1.NTC.5739868&amp;isFromPublicArea=True&amp;isModal=False</t>
  </si>
  <si>
    <t>VIAJES Y TURISMO MUNDIALES SAS</t>
  </si>
  <si>
    <t>SUMINISTRO DE TIQUETES AÉREOS NACIONALES E INTERNACIONALES PARA FUNCIONARIOS, DOCENTES, CONTRATISTAS, INVITADOS, EGRESADOS Y ESTUDIANTES DE LA UNIVERSIDAD DEL MAGDALENA, EN MARCO A LOS OBJETIVOS MISIONALES DE LA VICERRECTORÍA DE INVESTIGACIÓN</t>
  </si>
  <si>
    <t>CO1.REQ.5849326</t>
  </si>
  <si>
    <t>OSM-VIN-0002-2024</t>
  </si>
  <si>
    <t>https://community.secop.gov.co/Public/Tendering/OpportunityDetail/Index?noticeUID=CO1.NTC.5688160&amp;isFromPublicArea=True&amp;isModal=False</t>
  </si>
  <si>
    <t>ALIMENTOS Y SERVICIOS S.M S.A.S.</t>
  </si>
  <si>
    <t>SUMINISTRO DE ALMUERZOS O CENA TIPO BUFET, ALMUERZOS TIPO EJECUTIVO, PRODUCTOS HORNEADOS Y BEBIDAS, REQUERIDOS PARA LOS EVENTOS REALIZADOS Y/O APOYADOS POR LA VICERRECTORÍA DE INVESTIGACIÓN DESDE LA DIRECCIÓN DE TRANSFERENCIA DE CONOCIMIENTO Y PROPIEDAD
INTELECTUAL.</t>
  </si>
  <si>
    <t xml:space="preserve"> CO1.REQ.5793813</t>
  </si>
  <si>
    <t>OSM-VIN-0001-2024</t>
  </si>
  <si>
    <t>https://community.secop.gov.co/Public/Tendering/OpportunityDetail/Index?noticeUID=CO1.NTC.6205746&amp;isFromPublicArea=True&amp;isModal=False</t>
  </si>
  <si>
    <t>ENA ROSA MERCADO MOJICA</t>
  </si>
  <si>
    <t>PRESTAR SERVICIOS DE APOYO A LA GESTIÓN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1.APOYAR EL DESARROLLO DE LAS ACTIVIDADES DE TRANSFERENCIA DE CONOCIMIENTO DE LA TECNOLOGÍA A LA COMUNIDAD OBJETIVO. 2. APOYAR LA DIVULGACIÓN DE RESULTADOS DE INNOVACIÓN DEL PROYECTO. 3. APOYAR LA REALIZACIÓN DE INFORMES TÉCNICOS. 4. APOYAR LA DOCUMENTACIÓN DE LAS ACTIVIDADES TÉCNICAS Y CIENTÍFICAS DEL PROYECTO. 5.APOYAR LA GESTIÓN DE ALIADOS EN EL DESARROLLO DE LAS ACTIVIDADES RELACIONADAS CON LA TRANSFERENCIA DE CONOCIMIENTO Y TECNOLOGÍA. 6.APOYAR LA GESTIÓN DE ALIADOS EN EL DESARROLLO DE LAS ACTIVIDADES RELACIONADAS CON LA COMUNICACIÓN DE RESULTADOS CON ENFOQUE EN CIENCIA TECNOLOGÍA</t>
  </si>
  <si>
    <t>OTROS</t>
  </si>
  <si>
    <t>CO1.REQ.6314226</t>
  </si>
  <si>
    <t>OAG-VIN-0007-2024</t>
  </si>
  <si>
    <t>https://community.secop.gov.co/Public/Tendering/OpportunityDetail/Index?noticeUID=CO1.NTC.6151415&amp;isFromPublicArea=True&amp;isModal=False</t>
  </si>
  <si>
    <t>ANDREA CAROLINA CARDOSO DÍAZ</t>
  </si>
  <si>
    <t>12596212</t>
  </si>
  <si>
    <t>ALVARO ENRIQUE CASTRO MERIÑO</t>
  </si>
  <si>
    <t>PRESTAR LOS SERVICIOS DE APOYO A LA GESTIÓN EN MARCO DEL
PROYECTO DE INVESTIGACIÓN °RECONVERSIÓN LABORAL Y EDUCACIÓN VOCACIONAL EN EL “CORREDOR VIDA” DEL CESAR
Y MAGDALENA: ENFRENTANDO LA SALIDA DEL CARBÓN</t>
  </si>
  <si>
    <t>CO1.REQ.6262977</t>
  </si>
  <si>
    <t>OAG-VIN-0006-2024</t>
  </si>
  <si>
    <t>https://community.secop.gov.co/Public/Tendering/OpportunityDetail/Index?noticeUID=CO1.NTC.6028648&amp;isFromPublicArea=True&amp;isModal=False</t>
  </si>
  <si>
    <t>FABIO SILVA VALLEJO</t>
  </si>
  <si>
    <t>YASMIN ROMERO EPIAYU</t>
  </si>
  <si>
    <t>PRESTAR LOS SERVICIOS DE APOYO A LA GESTIÓN EN MARCO DEL PROYECTO DE INVESTIGACIÓN: “DE LA SIERRA NEVADA DE SANTA MARTA A SEPUR ZARCO: ESCUELA INTERCULTURAL DE JUSTICIA CONTRA LA VIOLENCIA SEXUAL Y LA VIOLENCIA BASADA EN GÉNERO EN EL MARCO DEL POSTCONFLICTO Y EL COVID 19 EN COLOMBIA”, FINANCIADO POR EL CONVENIO ESPECÍFICO ENTRE LA UNIVERSIDAD INTERNACIONAL DE ANDALUCÍA (REINO DE ESPAÑA), LA UNIVERSIDAD DEL MAGDALENA (REPÚBLICA DE COLOMBIA) Y LA UNIVERSIDAD DEL ROSARIO (REPÚBLICA DE COLOMBIA). PARA EL CUMPLIMIENTO DEL OBJETO EL CONTRATISTA SE COMPROMETE A CUMPLIR CON EL APOYO EN LAS SIGUIENTES ACTIVIDADES: 1. COORDINACIÓN ACADÉMICA DE LOS ENCUENTROS TERRITORIALES DESARROLLADOS EN EL MARCO DE LA ESCUELA INTERCULTURAL DE JUSTICIA CONTRA LA VIOLENCIA SEXUAL Y LA VIOLENCIA BASADA EN GÉNERO, EN EL MARCO DEL POSTCONFLICTO Y EL COVID 19 EN COLOMBIA. 2. APOYO PARA LA ESCRITURA DE ARTÍCULOS EN REVISTAS INDEXADAS Y PROFUCTOS DE DIVULGACIÓN CIENTÍFIC</t>
  </si>
  <si>
    <t>CO1.REQ.6138203</t>
  </si>
  <si>
    <t>OAG-VIN-0005-2024</t>
  </si>
  <si>
    <t>https://community.secop.gov.co/Public/Tendering/OpportunityDetail/Index?noticeUID=CO1.NTC.5974619&amp;isFromPublicArea=True&amp;isModal=False</t>
  </si>
  <si>
    <t>IBETH NORIEGA HERAZO</t>
  </si>
  <si>
    <t>JAIME ALFREDO POMARES BRAVO</t>
  </si>
  <si>
    <t>PRESTAR LOS SERVICIOS DE APOYO A LA GESTIÓN COMO AUXILIAR MUSEOGRAFÍA Y MONTAJE EN LA DIRECCIÓN DE PROYECCIÓN CULTURAL EN EL PROYECTO DEL PDA FORTALECIMIENTO DE LOS SERVICIOS DEL SISTEMA DE MUSEOS, ARTE Y CULTURA DE LA UNIVERSIDAD DEL MAGDALENA. PARA EL CUMPLIMIENTO DEL OBJETO EL CONTRATISTA SE COMPROMETE A CUMPLIR CON EL APOYO EN LAS SIGUIENTES ACTIVIDADES: 1. HABILITAR LAS SALAS DEL MUSEO EN EL HORARIO DE ATENCIÓN PARA EL USO ADECUADO DE LOS MEDIADORES Y LOS VISITANTES. 2. AUXILIAR EN EL MANTENIMIENTO PREVENTIVO Y/O CORRECTIVO DE LAS SALAS, ELEMENTOS MUSEOGRÁFICOS Y DEMÁS INSTALACIONES DEL SISTEMA DE MUSEOS DE LA UNIVERSIDAD. 3. AUXILIAR EN EL MONTAJE DE EXPOSICIONES PERMANENTES, TEMPORALES Y/O ITINERANTES SEGÚN LA PROGRAMACIÓN ANUAL DE LA DPC. 4. APOYO A LAS ACTIVIDADES PARA LA CONSOLIDACIÓN DE LA OFERTA CULTURAL DE LA DPC Y EL MUSEO DE ARTE DE LA UNIVERSIDAD DEL MAGDALENA. 5. APOYO TÉCNICO Y LOGÍSTICO EN TALLERES ARTÍSTICOS Y PEDAGÓGI</t>
  </si>
  <si>
    <t>CO1.REQ.6085912</t>
  </si>
  <si>
    <t>OAG-VIN-0004-2024</t>
  </si>
  <si>
    <t>https://community.secop.gov.co/Public/Tendering/OpportunityDetail/Index?noticeUID=CO1.NTC.5783204</t>
  </si>
  <si>
    <t>DIEGO ARMANDO SOLEDAD SANCHEZ</t>
  </si>
  <si>
    <t>PRESTAR LOS SERVICIOS DE APOYO A LA GESTIÓN EN EL GRUPO DE INVESTIGACIÓN SOBRE ORALIDAD, NARRATIVA AUDIOVISUAL Y CULTURA POPULAR EN EL CARIBE COLOMBIANO – ORALOTECA. PARA EL CUMPLIMIENTO DEL OBJETO LA CONTRATISTA SE COMPROMETE A APOYAR EN LAS SIGUIENTES ACTIVIDADES: 1. CLASIFICACIÓN DEL MATERIAL AUDIOVISUAL DE LA BASE DE DATOS DEL GRUPO ORALOTECA. 2. EDICIÓN DEL MATERIAL AUDIOVISUAL QUE VA A SER CARGADO EN EL REPOSITORIO DIGITAL DEL GRUPO DE INVESTIGACIÓN. 3. COORDINACIÓN DEL ESPACIO RADIAL DE ORALOTECA AL AIRE. 4. COORDINACIÓN Y ADMINISTRACIÓN DE ORALOTECA PODCAST COMO MEDIO DE DIVULGACIÓN. 5. APOYO EN LA ADMINISTRACIÓN DEL REPOSITORIO DIGITAL DEL GRUPO ORALOTECA. 6. APOYO EN LA ADMINISTRACIÓN DE LA PÁGINA WEB Y LAS REDES SOCIALES DEL GRUPO DE INVESTIGACIÓN</t>
  </si>
  <si>
    <t>CO1.REQ.5892495</t>
  </si>
  <si>
    <t>OAG-VIN-0003-2024</t>
  </si>
  <si>
    <t>https://community.secop.gov.co/Public/Tendering/OpportunityDetail/Index?noticeUID=CO1.NTC.5668465</t>
  </si>
  <si>
    <t>JUAN DIEGO MICAN GONZALEZ</t>
  </si>
  <si>
    <t>PRESTAR LOS SERVICIOS DE APOYO A LA GESTIÓN COMO CORRECTOR DE ESTILO EN EL PROGRAMA EDITORIAL DE LA UNIVERSIDAD DEL MAGDALENA.
PARA EL CUMPLIMIENTO DEL OBJETO EL CONTRATISTA SE COMPROMETE A CUMPLIR CON EL APOYO EN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</si>
  <si>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CO1.REQ.5777365</t>
  </si>
  <si>
    <t>OAG-VIN-0002-2024</t>
  </si>
  <si>
    <t>https://community.secop.gov.co/Public/Tendering/OpportunityDetail/Index?noticeUID=CO1.NTC.5562994</t>
  </si>
  <si>
    <t>ANA CAMARGO VELÁSQUEZ</t>
  </si>
  <si>
    <t>JULIO ANDRES REDONDO GOMEZ</t>
  </si>
  <si>
    <t>PRESTAR LOS SERVICIOS DE APOYO A LA GESTIÓN COMO TÉCNICO EN ASISTENCIA EN ORGANIZACIÓN DE ARCHIVOS EN LA VICERRECTORÍA DE INVESTIGACIÓN. PARA EL CUMPLIMIENTO DEL OBJETO EL CONTRATISTA SE COMPROMETE A CUMPLIR CON EL APOYO EN LAS SIGUIENTES ACTIVIDADES: 1. DIGITALIZAR Y ORGANIZAR LOS DOCUMENTOS FÍSICOS UTILIZANDO LAS AYUDAS TECNOLÓGICAS SUMINISTRADAS POR LA VICERRECTORÍA. 2. COADYUVAR CON EL CONTROL DEL PRÉSTAMO DE DOCUMENTOS A LOS FUNCIONARIOS Y CONTRATISTAS DE LA VICERRECTORÍA Y LAS PARTES INTERESADAS. 3. COADYUVAR EN LA ORGANIZACIÓN DE LOS DOCUMENTOS DE LAS ORDENES DE GASTO QUE REPOSAN EN EL ARCHIVO DIGITAL EN LA CARPETA DE EJECUCIÓN PRESUPUESTAL. 4. APOYAR CON LA ORGANIZACIÓN Y CUSTODIA DEL ARCHIVO DE GESTIÓN Y LA DEPURACIÓN DE LOS DOCUMENTOS QUE DEBEN IR CON DESTINO AL ARCHIVO CENTRAL, DE ACUERDO CON EL PROCEDIMIENTO ESTABLECIDO. 5. COADYUVAR CON LA RECEPCIÓN, CLASIFICACIÓN Y ARCHIVO DE LOS DOCUMENTOS DE CONFORMIDAD CON LAS TABLAS DE R</t>
  </si>
  <si>
    <t>CO1.REQ.5671509</t>
  </si>
  <si>
    <t>OAG-VIN-0001-2024</t>
  </si>
  <si>
    <t>https://community.secop.gov.co/Public/Tendering/OpportunityDetail/Index?noticeUID=CO1.NTC.6328497&amp;isFromPublicArea=True&amp;isModal=False</t>
  </si>
  <si>
    <t>CARLOS BERNAL QUINTERO</t>
  </si>
  <si>
    <t>SERVICIO DE CONSULTORÍA Y APOYO PARA LA IMPLEMENTACIÓN DE PROYECTOS DE DESARROLLO SOSTENIBLE EN LA REGIÓN MARINO COSTERA COLOMBIANA, CON BASE EN EL MODELO DE ECONOMÍA AZUL, EN LA CONSOLIDACIÓN, ESTRUCTURACIÓN Y PUESTA EN MARCHA DE LOS PROYECTOS ENFOCADOS AL
APROVECHAMIENTO INTEGRAL DE LOS RECURSOS, MEDIANTE EL DESARROLLO DE PROGRAMAS ACADÉMICOS, PROYECTOS DE INVESTIGACIÓN Y LA IMPLEMENTACIÓN DE PROYECTOS PRODUCTIVOS PARA EL BENEFICIO DE LAS COMUNIDADES LOCALES Y LAS INDUSTRIAS DE LA REGIÓN. EL CONTRATISTA SE COMPROMETE AL DESARROLLO DE LAS SIGUIENTES ACTIVIDADES: 1. APOYAR A LA VICERRECTORÍA DE INVESTIGACIÓN EN EL ANÁLISIS DE EXPERIENCIAS FORMATIVAS EN TORNO A LA ECONOMÍA AZUL EXISTENTES EN EL MARCO DEL CONSORCIO DE LAS UNIVERSIDADES DEL MAR (SEA-EU) Y DEL CEIMAR, PROPONIENDO UNA RUTA DE FORMACIÓN EN PREGRADOS Y POSGRADOS PARA LA UNIVERSIDAD DEL MAGDALENA, INICIANDO CON UN PREGRADO EN "ECONOMÍA AZUL". 2. ENTREGAR DOCUMENTO DE ANÁLISIS DE E</t>
  </si>
  <si>
    <t xml:space="preserve"> CO1.REQ.6434453</t>
  </si>
  <si>
    <t>OPS-VIN-0027-2024</t>
  </si>
  <si>
    <t>https://community.secop.gov.co/Public/Tendering/OpportunityDetail/Index?noticeUID=CO1.NTC.6295204</t>
  </si>
  <si>
    <t>ÑAPI ESTUDIO CREATIVO S.A.S.</t>
  </si>
  <si>
    <t>SERVICIO DE IMPRESIONES LITOGRÁFICAS DE 50 GORRAS Y 40 LAPÍCEROS, EN EL MARCO DE LA ESCUELA MÓVIL 2024 DEL PROYECTO DE INVESTIGACIÓN TITULADO: "TRAJECTS: TRANSNATIONAL CENTRE FOR JUST TRANSITIONS IN ENERGY, CLIMATE AND SUSTAINABILITY</t>
  </si>
  <si>
    <t>CO1.REQ.6406858</t>
  </si>
  <si>
    <t>OPS-VIN-0026-2024</t>
  </si>
  <si>
    <t>https://community.secop.gov.co/Public/Tendering/OpportunityDetail/Index?noticeUID=CO1.NTC.6235079</t>
  </si>
  <si>
    <t>FUNDACION PARA EL FOMENTO PROMOCION Y DIFUSION DE LA CULTURA CONEXION CULTURA</t>
  </si>
  <si>
    <t>SERVICIOS DE DIVULGACIÓN Y PROMOCIÓN DE EVENTOS INSTITUCIONALES DE CIENCIA, TECNOLOGÍA E INNOVACIÓN ABIERTOS AL PÚBLICO QUE FOMENTEN LA TRANSFERENCIA Y APROPIACIÓN SOCIAL DEL CONOCIMIENTO.</t>
  </si>
  <si>
    <t>CO1.REQ.6348084</t>
  </si>
  <si>
    <t>OPS-VIN-0025-2024</t>
  </si>
  <si>
    <t>https://community.secop.gov.co/Public/Tendering/OpportunityDetail/Index?noticeUID=CO1.NTC.6226958</t>
  </si>
  <si>
    <t xml:space="preserve">INVERSIONES CATEDRAL PLAZA SAS </t>
  </si>
  <si>
    <t>SERVICIO DE ALOJAMIENTO PARA 25 PERSONAS INVITADAS A LA ESCUELA MÓVIL 2024 QUE SE REALIZARÁ EN MARCO DEL PROYECTO DE INVESTIGACIÓN "TRAJECTS: TRANSNATIONAL CENTRE FOR JUST TRANSITIONS IN ENERGY, CLIMATE AND SUSTAINABILITY", CORRESPONDIENTE AL CONTRATO ID 57592444 DEL DAAD, CELEBRADO ENTRE ENTRE LA UNIVERSIDAD TÉCNICA DE BERLÍN ACTUANDO COMO COORDINADORA Y LA UNIVERSIDAD DEL MAGDALENA - UNIMAGDALENA.</t>
  </si>
  <si>
    <t>CO1.REQ.6334894</t>
  </si>
  <si>
    <t>OPS-VIN-0024-2024</t>
  </si>
  <si>
    <t>https://community.secop.gov.co/Public/Tendering/OpportunityDetail/Index?noticeUID=CO1.NTC.6170119</t>
  </si>
  <si>
    <t>JORGE ALFONSO APREZA FERNÁNDEZ</t>
  </si>
  <si>
    <t>KAREN LORENA ZULUAGA PEREZ</t>
  </si>
  <si>
    <t>SERVICIO DE CONFECCIONES Y DISEÑOS DE VESTUARIOS DE FANTASÍA, EN MARCO DEL “PROYECTO RENOVANDO TRADICIONES ENFOCADOS EN EL RESCATE DE VESTUARIOS FOLCLÓRICOS. UN ENFOQUE DE CREACIÓN ARTÍSTICA</t>
  </si>
  <si>
    <t>CO1.REQ.6282450</t>
  </si>
  <si>
    <t>OPS-VIN-0023-2024</t>
  </si>
  <si>
    <t>https://community.secop.gov.co/Public/Tendering/OpportunityDetail/Index?noticeUID=CO1.NTC.6167834</t>
  </si>
  <si>
    <t>ANIMATROPO SAS</t>
  </si>
  <si>
    <t>SERVICIO DE ANIMACIÓN 2D CÓMO PUEDO VOLAR, 4 MINUTOS DE DURACIÓN, INCLUYE: DISEÑO DE ANIMATIC DE 7 MINUTOS, APOYO ANIMACIÓN 2D (SOFTWARE MOHO, TOON BOOM O AFTER EFFECTS) DURACIÓN 4 MINUTOS, 4 PERSONAJES MÁXIMO, CASTING DE 4 VOCES REPARTIDAS EN: (SABIO DEL BOSQUE, NIÑA, ROBOT Y ANIMAL PEQUEÑO) 1 VOZ MASCULINA PRINCIPAL 2 MINUTOS DE DURACIÓN 1 VOZ FEMENINA PRINCIPAL 2 MINUTOS DE DURACIÓN 1 VOZ SECUNDARIA 1 MINUTO DE DURACIÓN 1 VOZ SECUNDARIA 1 MINUTO DE DURACIÓN, EDICIÓN AUDIO (VOCES, FOLLEY Y MÚSICA INCIDENTAL DE BANCOS LIBRES DE DERECHOS DE AUTOR, DE DURACIÓN 7 MINUTOS). 5 SEMANAS Y MEDIA DE PRODUCCIÓN, EN MARCO DEL PROYECTO DE INVESTIGACIÓN "KATARINA: EN EL LABERINTO EP 1", FINANCIADO POR LA 6TA CONVOCATORIA PARA APOYAR EL DESARROLLO DE TRABAJOS DE GRADO EN LOS PROGRAMAS DE PREGRADO DE LA UNIVERSIDAD DEL MAGDALENA</t>
  </si>
  <si>
    <t>CO1.REQ.6275180</t>
  </si>
  <si>
    <t>OPS-VIN-0022-2024</t>
  </si>
  <si>
    <t>https://community.secop.gov.co/Public/Tendering/OpportunityDetail/Index?noticeUID=CO1.NTC.6157246</t>
  </si>
  <si>
    <t>SERVICIO LOGÍSTICO PARA DESARROLLAR CAPACITACIONES DE RECONOCIMIENTO Y MANEJO DE PROBLEMAS FITOSANITARIOS DEL SISTEMA PRODUCTIVO DE MANGO A PRODUCTORES EN CUATRO MUNICIPIOS DEL DEPARTAMENTO DEL MAGDALENA (SANTA MARTA, CIÉNAGA, SITIONUEVO Y SAN SEBASTIÁN), EN MARCO DEL PROYECTO DE INVESTIGACIÓN "DESARROLLO DE ESTRATEGIAS DE MANEJO INTEGRADO DEL CULTIVO DE MANGO PARA INCREMENTAR LA COMPETITIVIDAD DEL SISTEMA PRODUCTIVO EN EL DEPARTAMENTO DEL MAGDALENA",
CORRESPONDIENTE AL CONVENIO DE COOPERACIÓN N° 2055-01 CELEBRADO ENTRE LA CORPORACIÓN COLOMBIANA DE INVESTIGACIÓN AGROPECUARIA-AGROSAVIA Y LA UNIVERSIDAD DEL MAGDALENA</t>
  </si>
  <si>
    <t>CO1.REQ.6269377</t>
  </si>
  <si>
    <t>OPS-VIN-0021-2024</t>
  </si>
  <si>
    <t>https://community.secop.gov.co/Public/Tendering/OpportunityDetail/Index?noticeUID=CO1.NTC.6158111</t>
  </si>
  <si>
    <t>UNIVERSIDAD DE ANTIOQUIA</t>
  </si>
  <si>
    <t>PRESTACIÓN DE SERVICIO TÉCNICO DE ANÁLISIS MOLECULARES, IDENTIFICACIÓN MOLECULAR MEDIANTE METABARCODING DE MICROORGANISMOS (HONGOS Y BACTERIAS) CON EL PROPÓSITO DE CUMPLIR CON LO ESTABLECIDO AL CONTRATO DE FINANCIAMIENTO DE RECUPERACIÓN CONTINGENTE N° 2021-1031 DE 2021 CELEBRADO ENTRE EL INSTITUTO COLOMBIANO DE CRÉDITO EDUCATIVO Y ESTUDIOS TÉCNICOS EN EL EXTERIOR PARA EL PROYECTO DE INVESTIGACIÓN "IMPACTO DE CULTIVOS INTERCALADOS SOBRE LA DINÁMICA SANITARIA Y LA SOSTENIBILIDAD PRODUCTIVA Y AMBIENTAL DE MANGO (MANGIFERA INDICA) CULTIVAR AZÚCAR, EN EL DEPARTAMENTO DEL MAGDALENA, COLOMBIA"</t>
  </si>
  <si>
    <t>CO1.REQ.6269401</t>
  </si>
  <si>
    <t>OPS-VIN-0020-2024</t>
  </si>
  <si>
    <t>https://community.secop.gov.co/Public/Tendering/OpportunityDetail/Index?noticeUID=CO1.NTC.6157326</t>
  </si>
  <si>
    <t>ETNA MERCEDES BAYONA VELÁSQUEZ</t>
  </si>
  <si>
    <t>XPRESS ESTUDIO GRAFICO Y DIGITAL S.A.</t>
  </si>
  <si>
    <t>IMPRESIÓN DEL LIBRO CAFÉ CARIBE: HISTORIA Y ECONOMÍA DE LA CAFICULTURA EN LA GRAN CUENTA DEL CARIBE, SIGLOS XVII-XXI, CORRESPONDIENTE A LA CARTA DE AUSPICIO EMITIDA POR LA CORPORACIÓN ANDINA DE FOMENTO (CAF) A LA UNIVERSIDAD DEL
MAGDALENA CON EL FIN DE APOYAR LA ORGANIZACIÓN DEL “X SEMINARIO INTERNACIONAL CONEXIONES CARIBE</t>
  </si>
  <si>
    <t>CO1.REQ.6268953</t>
  </si>
  <si>
    <t>OPS-VIN-0019-2024</t>
  </si>
  <si>
    <t>https://community.secop.gov.co/Public/Tendering/OpportunityDetail/Index?noticeUID=CO1.NTC.6128272&amp;isFromPublicArea=True&amp;isModal=False</t>
  </si>
  <si>
    <t>DURMAN COLOMBIA SAS</t>
  </si>
  <si>
    <t>SERVICIO DE INSTALACIÓN Y PUESTA EN MARCHA DEL SISTEMA DE RIEGO DE TRES (03) PARCELAS, EN MARCO DEL PROYECTO DE INVESTIGACIÓN IMPACTO DE CULTIVOS INTERCALADOS SOBRE LA DINÁMICA SANITARIA Y LA SOSTENIBILIDAD PRODUCTIVA Y AMBIENTAL DE MANGO (MANGIFERA INDICA) CULTIVAR AZÚCAR, EN EL DEPARTAMENTO DEL MAGDALENA, COLOMBIA</t>
  </si>
  <si>
    <t>CO1.REQ.6241083</t>
  </si>
  <si>
    <t>OPS-VIN-0018-2024</t>
  </si>
  <si>
    <t>https://community.secop.gov.co/Public/Tendering/OpportunityDetail/Index?noticeUID=CO1.NTC.6043435&amp;isFromPublicArea=True&amp;isModal=False</t>
  </si>
  <si>
    <t>ALEXANDER DAZA CORREDOR</t>
  </si>
  <si>
    <t xml:space="preserve">SERVICIO DE IMPRESIÓN DE MATERIAL DE DIVULGACIÓN PARA EL DESARROLLO DEL DIPLOMADO ECOS, EL CUAL SE REALIZARÁ EL DÍA 26 DE ABRIL DE 2024 EN MARCO DEL PROYECTO DE INVESTIGACIÓN "PRODUCCIÓN DE ECONOMÍA ECOLÓGICA INCLUYENTE Y SOSTENIBLE: UNA INVESTIGACIÓN PARA
DESARROLLAR ESTRATEGIAS DE EMPRENDIMIENTO SOCIAL/SOLIDARIO PARA EL ECOTURISMO EN PUEBLOVIEJO (CIÉNAGA GRANDE DE SANTA MARTA)", FINANCIADO POR EL CONVENIO ESPECIAL DE COOPERACIÓN N° 001, CELEBRADO ENTRE EL COLEGIO MAYOR NUESTRA SEÑORA DEL ROSARIO Y LA UNIVERSIDAD DEL MAGDALENA – UNIMAGDALENA </t>
  </si>
  <si>
    <t>CO1.REQ.6152824</t>
  </si>
  <si>
    <t>OPS-VIN-0017-2024</t>
  </si>
  <si>
    <t>https://community.secop.gov.co/Public/Tendering/OpportunityDetail/Index?noticeUID=CO1.NTC.6034090&amp;isFromPublicArea=True&amp;isModal=False</t>
  </si>
  <si>
    <t>BLANCA DE ORO GENES</t>
  </si>
  <si>
    <t>COLEGIO MAYOR DE NUESTRA SEÑORA DEL ROSARIO</t>
  </si>
  <si>
    <t>PRESTAR LOS SERVICIO TÉCNICO DE CITOMETRÍA DE FLUJO EN EL MARCO DEL PROYECTO TITULADO: "CARACTERIZACIÓN DE LA INMUNOPATOGÉNESIS DEBIDA A INFECCIÓN POR SARSCOV- 2 EN UNA POBLACIÓN DEL CARIBE COLOMBIANO", CORRESPONDIENTE AL CONTRATO DE FINANCIAMIENTO DE
RECUPERACIÓN CONTINGENTE N° 2021-1025 DE 2021 CELEBRADO ENTRE EL INSTITUTO COLOMBIANO DE CRÉDITO EDUCATIVO Y ESTUDIOS TÉCNICOS EN EL EXTERIOR "MARIANO OSPINA PÉREZ" - ICETEX, EL MINISTERIO DE CIENCIA, TECNOLOGÍA E INNOVACIÓN Y LA UNIVERSIDAD DEL MAGDALENA</t>
  </si>
  <si>
    <t xml:space="preserve">CO1.REQ.6144662 </t>
  </si>
  <si>
    <t>OPS-VIN-0016-2024</t>
  </si>
  <si>
    <t>https://community.secop.gov.co/Public/Tendering/OpportunityDetail/Index?noticeUID=CO1.NTC.6028619&amp;isFromPublicArea=True&amp;isModal=False</t>
  </si>
  <si>
    <t>COOPERATIVA MULTIACTIVA DE SERVICIOS TECNICOS INTEGRALES Y ENERGIAS RENOVABLES</t>
  </si>
  <si>
    <t>PRESTAR LOS SERVICIOS DE ACOMPAÑAMIENTO DE INVESTIGACIÓN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REALIZACIÓN DE SALIDAS DE CAMPO CON EL FIN DE RECOLECTAR INFORMACIÓN PRIMARIA. 2. APLICACIÓN DE ENTREVISTAS
A ACTORES CLAVES A NIVEL NACIONAL Y GLOBAL. 3. ASISTIR A LOS TALLERES Y MESAS DE TRABAJO. 4. APOYAR TALLERES PRESENCIALES Y MESAS DE TRABAJO PARA LA PROMOCIÓN DEL EMPLEO Y ANÁLISIS DE LAS ÁREAS PRIORIZADAS POR EL GOBIERNO PARA LA EMPLEABILIDAD. 5. IDENTIFICAR PERFILES LABORALES QUE REQUIERE LA INDUSTRIA PRESENTE Y PROYECTADA EN EL CESAR Y MAGDALENA. 6. IDENTIFICAR PROGRAMAS DE EDUCACIÓN VOCACIONAL Y LAS NECESIDADES DE CAPACITACIÓN EN</t>
  </si>
  <si>
    <t>CO1.REQ.6137680</t>
  </si>
  <si>
    <t>OPS-VIN-0015-2024</t>
  </si>
  <si>
    <t>https://community.secop.gov.co/Public/Tendering/OpportunityDetail/Index?noticeUID=CO1.NTC.6003405&amp;isFromPublicArea=True&amp;isModal=False</t>
  </si>
  <si>
    <t xml:space="preserve"> SERVICIO TÉCNICO DE CALIBRACIÓN Y MANTENIMIENTO PREVENTIVO DE LOS EQUIPOS BIOMÉDICOS QUE SE UTILIZAN EN EL PROCESAMIENTO DE DIVERSAS MUESTRAS QUE SE REALIZAN LABORATORIO DE BIOLOGÍA MOLECULAR DEL CENTRO DE GENÉTICA Y BIOLOGÍA MOLECULAR DE LA UNIMAGDALENA</t>
  </si>
  <si>
    <t>CO1.REQ.6107522</t>
  </si>
  <si>
    <t>OPS-VIN-0014-2024</t>
  </si>
  <si>
    <t>https://community.secop.gov.co/Public/Tendering/OpportunityDetail/Index?noticeUID=CO1.NTC.5973903&amp;isFromPublicArea=True&amp;isModal=False</t>
  </si>
  <si>
    <t>RICARDO ADRIÁN TETE MIELES</t>
  </si>
  <si>
    <t>DESING &amp; QUALITY I.C SAS</t>
  </si>
  <si>
    <t xml:space="preserve"> SERVICIO PARA EL DISEÑO, MONTAJE Y DESMONTAJE DEL STAND PARA LA PARTICIPACIÓN DE LA EDITORIAL UNIMAGDALENA, EN LA FERIA INTERNACIONAL DEL LIBRO DE BOGOTÁ - FILBO 2024. PARA FORTALECER LA VISIBILIDAD DE LAS OBRAS PRODUCIDAS POR NUESTRO SELLO,
ASÍ COMO DE LA IMAGEN INSTITUCIONAL</t>
  </si>
  <si>
    <t>CO1.REQ.6085190</t>
  </si>
  <si>
    <t>OPS-VIN-0013-2024</t>
  </si>
  <si>
    <t>https://community.secop.gov.co/Public/Tendering/OpportunityDetail/Index?noticeUID=CO1.NTC.5939716&amp;isFromPublicArea=True&amp;isModal=False</t>
  </si>
  <si>
    <t>SIGMER YAMURUK QUIROGA CÁRDENAS</t>
  </si>
  <si>
    <t>LINA  RICO MULLER</t>
  </si>
  <si>
    <t xml:space="preserve"> SERVICIO DE MANTENIMIENTO DE EQUIPOS DE BUCEO EN EL MARCO DEL PROYECTO: “EFECTO DEL POLVILLO DE CARBÓN Y LOS MICROPLÁSTICOS EN EL DESARROLLO TEMPRANO DE ORGANISMOS ARRECIFALES</t>
  </si>
  <si>
    <t>CO1.REQ.6045088</t>
  </si>
  <si>
    <t>OPS-VIN-0012-2024</t>
  </si>
  <si>
    <t>https://community.secop.gov.co/Public/Tendering/OpportunityDetail/Index?noticeUID=CO1.NTC.5933314&amp;isFromPublicArea=True&amp;isModal=False</t>
  </si>
  <si>
    <t>RICARDO TETE MIELES</t>
  </si>
  <si>
    <t xml:space="preserve"> PRESTACIÓN DE SERVICIO DE EDICIÓN, REVISIÓN DE
ESTILO, DISEÑO Y DIAGRAMACIÓN DE LA "COLECCIÓN 500 AÑOS SANTA MARTA", CON EL PROPÓSITO DE CUMPLIR
CON LO ESTABLECIDO EN EL COMPROMISO CELEBRADO ENTRE LA CORPORACIÓN ANDINA DE FOMENTO (CAF) Y LA
UNIVERSIDAD DEL MAGDALENA</t>
  </si>
  <si>
    <t>CO1.REQ.6044804</t>
  </si>
  <si>
    <t>OPS-VIN-0011-2024</t>
  </si>
  <si>
    <t>https://community.secop.gov.co/Public/Tendering/OpportunityDetail/Index?noticeUID=CO1.NTC.5920158&amp;isFromPublicArea=True&amp;isModal=False</t>
  </si>
  <si>
    <t>JOSE GREGORIO HERNANDEZ BECERRA</t>
  </si>
  <si>
    <t xml:space="preserve"> SERVICIO TRANSPORTE TERRESTRE EN VEHÍCULOS TALES COMO: BUSES, BUSETAS, VANS, CAMIONETAS O CAMPEROS, NECESARIOS PARA LA REALIZACIÓN DE ACTIVIDADES DE CIENCIA, TECNOLOGÍA, INNOVACIÓN Y EMPRENDIMIENTO</t>
  </si>
  <si>
    <t>CO1.REQ.6030850</t>
  </si>
  <si>
    <t>OPS-VIN-0010-2024</t>
  </si>
  <si>
    <t>https://community.secop.gov.co/Public/Tendering/OpportunityDetail/Index?noticeUID=CO1.NTC.5879491</t>
  </si>
  <si>
    <t>HIPERTEXTO SOCIEDAD POR ACCIONES SIMPLIFICADAS</t>
  </si>
  <si>
    <t>CONTRATACIÓN DEL SERVICIO DE DESARROLLO, ADMINISTRACIÓN Y COMERCIALIZACIÓN DE UN ECOSISTEMA DIGITAL, ED, SOBRE AMBIENTE WEB DENOMINADO “LITE SUITE NEXUS”, PARA QUE EL PROGRAMA EDITORIAL PUEDA CONTAR CON UN PORTAL Y CONJUNTO DE SOLUCIONES EN INTERNET, QUE SOPORTE LA ESTRATEGIA DIGITAL DE LA UNIVERSIDAD, CON EL LOOK &amp; FEEL, EL CATÁLOGO DE LOS PRODUCTOS EDITORIALES ELECTRÓNICOS Y OTROS MATERIALES COMPLEMENTARIOS DIGITALES Y SERVICIOS ESPECIALIZADOS, SOBRE EL SUBDOMINIO HTTPS://CATALOGO.EDITORIAL.UNIMAGDALENA.EDU.CO U OTRO SIMILAR DEFINIDO ENTRE LAS PARTES</t>
  </si>
  <si>
    <t>CO1.REQ.5991144</t>
  </si>
  <si>
    <t>OPS-VIN-0009-2024</t>
  </si>
  <si>
    <t>https://community.secop.gov.co/Public/Tendering/OpportunityDetail/Index?noticeUID=CO1.NTC.5879086</t>
  </si>
  <si>
    <t>PRESTACIÓN DE SERVICIO DE IMPRESIÓN DE TODO TIPO DE OBRAS PRODUCIDA POR LA EDITORIAL – UNIMAGDALENA</t>
  </si>
  <si>
    <t>CO1.REQ.5990699</t>
  </si>
  <si>
    <t>OPS-VIN-0008-2024</t>
  </si>
  <si>
    <t>https://community.secop.gov.co/Public/Tendering/OpportunityDetail/Index?noticeUID=CO1.NTC.5858087&amp;isFromPublicArea=True&amp;isModal=False</t>
  </si>
  <si>
    <t>CORPORACION DE FERIAS Y EXPOSICIONES SA USUARIO OPERADOR DE ZONA FRANCA</t>
  </si>
  <si>
    <t>SERVICIO DE INSTALACIÓN DE UN (01) STAND PARA LA PARTICIPACIÓN DE LA EDITORIAL DE LA UNIMAGDALENA, EN LA 36° FERIA INTERNACIONAL DEL LIBRO DE BOGOTÁ - FILBO 2024, CON LAS SIGUIENTES CARACTERÍSTICAS: STAND DE 39 M2 CON PANELEARÍA DIVISORIA DE COLOR BLANCO, TAPETE,
INVITACIONES POR ÁREA CONTRATADA: 30, CREDENCIALES DE EXPOSITOR 3, CREDENCIALES DE SERVICIO: 5, INSTALACIÓN MONOFÁSICA (CONSUMO HASTA 2 KW /110V), CONEXIÓN PARA DATAFONO + SERVICIO DE INTERNET CABLEADO, CONEXIÓN PARA DATAFONO + CLAVE ACCESO WIFI Y SONIDO DE 1 A 100 PERSONAS 1 MICRÓFONO ALÁMBRICO - CABINA ACTIVA</t>
  </si>
  <si>
    <t>CO1.REQ.5968983</t>
  </si>
  <si>
    <t>OPS-VIN-0007-2024</t>
  </si>
  <si>
    <t>https://community.secop.gov.co/Public/Tendering/OpportunityDetail/Index?noticeUID=CO1.NTC.5831673</t>
  </si>
  <si>
    <t>CARMEN CECILIA CABALLERO DOMÍNGUEZ</t>
  </si>
  <si>
    <t>XPRESS ESTUDIO GRAFICO Y
DIGITAL S.A.S</t>
  </si>
  <si>
    <t>SERVICIO DE DIAGRAMACIÓN, TRADUCCIÓN Y CORRECCIÓN DE ESTILO EN INGLES Y ESPAÑOL, CORRESPONDIENTE AL CONTRATO DE FINANCIAMIENTO DE RECUPERACIÓN CONTINGENTE N° 112721-181- 2023 CELEBRADO ENTRE FIDUCIARIA COLOMBIANA DE COMERCIO EXTERIOR S.A., FIDUCOLDEX Y LA UNIVERSIDAD DEL MAGDALENA PARA EL DESARROLLO DEL PROYECTO DE INVESTIGACIÓN TITULADO: "POSICIONAMIENTO INTERNACIONAL DE LAS REVISTAS CIENTÍFICAS DE LA UNIVERSIDAD DEL MAGDALENA"</t>
  </si>
  <si>
    <t>CO1.REQ.5941783</t>
  </si>
  <si>
    <t>OPS-VIN-0006-2024</t>
  </si>
  <si>
    <t>https://community.secop.gov.co/Public/Tendering/OpportunityDetail/Index?noticeUID=CO1.NTC.5782556</t>
  </si>
  <si>
    <t>LYDA RAQUEL CASTRO GARCIA</t>
  </si>
  <si>
    <t>A M ASESORIA Y MANTENIMIENTO LTDA</t>
  </si>
  <si>
    <t>SERVICIO DE MANTENIMIENTO PREVENTIVO DEL TERMOCICLADOR EN TIEMPO REAL DEL CENTRO DE GENÉTICA Y BIOLOGÍA MOLECULAR DE LA UNIVERSIDAD DEL MAGDALENA.</t>
  </si>
  <si>
    <t>CO1.REQ.5892204</t>
  </si>
  <si>
    <t>OPS-VIN-0005-2024</t>
  </si>
  <si>
    <t>https://community.secop.gov.co/Public/Tendering/OpportunityDetail/Index?noticeUID=CO1.NTC.5722357</t>
  </si>
  <si>
    <t>ANGELICA LILIANA SILVA FRANCO</t>
  </si>
  <si>
    <t>ASESORÍAS PROFESIONALES A SU SERVICIO S.A.S.</t>
  </si>
  <si>
    <t>PRESTACIÓN DE SERVICIO PARA LA REALIZACIÓN DE TALLER DE ELABORACIÓN DE PRODUCTOS A PARTIR DEL MANGO DE AZÚCAR (MANGIFERA INDICA), EN MARCO AL PROYECTO DE INVESTIGACIÓN TITULADO: "PILOTO PARA LA MEJORA PRODUCTIVA Y COMPETITIVA DE LA CADENA DE VALOR DEL MANGO Y SU INSERCIÓN EN MERCADOS DE MAYOR VALOR (ESPECIALIZADOS) MEDIANTE LA SOFISTICACIÓN E INNOVACIÓN DE PRODUCTOS DERIVADOS" CORRESPONDIENTE AL CONVENIO ESPECÍFICO NÚM. 6 DE COOPERACIÓN INTERINSTITUCIONAL CELEBRADO ENTRE LA CÁMARA DE COMERCIO DE SANTA MARTA PARA EL MAGDALENA Y LA UNIVERSIDAD DEL MAGDALENA</t>
  </si>
  <si>
    <t>CO1.REQ.5828826</t>
  </si>
  <si>
    <t>OPS-VIN-0004-2024</t>
  </si>
  <si>
    <t>https://community.secop.gov.co/Public/Tendering/OpportunityDetail/Index?noticeUID=CO1.NTC.5704399</t>
  </si>
  <si>
    <t>ANDREA CARDOSO DÍAZ</t>
  </si>
  <si>
    <t>CORPORACION NATURAL SIG</t>
  </si>
  <si>
    <t>PRESTAR EL SERVICIO TÉCNICO DE DISEÑO Y MONTAJE DE LA BASE DE INFORMACIÓN GEOGRÁFICA COMO INSTRUMENTO DE APOYO PARA TENER LA CARACTERIZACIÓN, INTERPRETACIÓN Y DEFINICIÓN DEL MODELO DEL TERRITORIO EN EL CORREDOR DE VIDA DEL CESAR, CONFORMADO POR LOS MUNICIPIOS - LA JAGUA DE IBIRICO, BECERRIL, CHIRIGUANÁ Y AGUSTIN CODAZZI- EN MARCO DEL PROYECTO DE INVESTIGACIÓN EXTERNO: "MODELO TERRITORIAL PARA LA RECONVERSIÓN PRODUCTIVA Y LABORAL COMO HERRAMIENTA DE PAZ EN LOS MUNICIPIOS PDET QUE INTEGRAN EL CORREDOR DE LA VIDA EN EL DEPARTAMENTO DEL CESAR"</t>
  </si>
  <si>
    <t>CO1.REQ.5812075</t>
  </si>
  <si>
    <t>OPS-VIN-0003-2024</t>
  </si>
  <si>
    <t>https://community.secop.gov.co/Public/Tendering/OpportunityDetail/Index?noticeUID=CO1.NTC.5698210</t>
  </si>
  <si>
    <t>KATHY ALEJANDRA SEGRERA ZAPATA</t>
  </si>
  <si>
    <t>SERVICIO DE ALQUILER DE MOBILIARIO PARA EL DESARROLLO DE LOS EVENTOS ORGANIZADOS POR LA DIRECCIÓN DE TRANSFERENCIA DE CONOCIMIENTO Y PROPIEDAD INTELECTUAL Y LA VICERRECTORÍA DE INVESTIGACIÓN</t>
  </si>
  <si>
    <t>CO1.REQ.5804242</t>
  </si>
  <si>
    <t>OPS-VIN-0002-2024</t>
  </si>
  <si>
    <t>https://community.secop.gov.co/Public/Tendering/OpportunityDetail/Index?noticeUID=CO1.NTC.5563108</t>
  </si>
  <si>
    <t>IMPACTA PRODUCCIONES SAS</t>
  </si>
  <si>
    <t>SERVICIO DE LOGÍSTICA NECESARIA PARA EL DESARROLLO DE LAS ACTIVIDADES DE CREACIÓN, DIVULGACIÓN ARTÍSTICA Y CULTURAL PARA LA REALIZACIÓN DEL CARNAVAL SAMARIO</t>
  </si>
  <si>
    <t>CO1.REQ.5735620</t>
  </si>
  <si>
    <t>OPS-VIN-0001-2024</t>
  </si>
  <si>
    <t>https://community.secop.gov.co/Public/Tendering/OpportunityDetail/Index?noticeUID=CO1.NTC.6296739</t>
  </si>
  <si>
    <t>DEIVIS  TOBAR RANGEL</t>
  </si>
  <si>
    <t xml:space="preserve"> PRESTAR LOS SERVICIOS PROFESIONALES ACTIVIDADES DE INVESTIGACIÓN EN MARCO DEL PROYECTO DE INVESTIGACIÓN TITULADO: XVII CONGRESO DE LA SOCIEDAD INTERNACIONAL DE ECONOMÍA ECOLÓGICA ECONOMÍAS PARA LA VIDA: ALIANZAS PARA PRACTICAR LA ECONOMÍA ECOLÓGICA EN UN MUNDO EN TRANSICIÓN” PROPICIADO POR LA SOCIEDAD INTERNACIONAL DE ECONOMÍA ECOLÓGICA. PARA EL CUMPLIMIENTO DEL OBJETO, EL CONTRATISTA SE COMPROMETE A CUMPLIR CON LAS SIGUIENTES ACTIVIDADES: 1. COORDINAR EL CIERRE ADMINISTRATIVOS Y FINANCIEROS DEL CONGRESO. 2. GESTIONAR LA COMPRA DEL COMPUTADOR HURTADO DURANTE EL DESARROLLO DEL CONGRESO. 3. APOYAR EN EL TRASLADO DE LOS RECURSOS POR CONCEPTO DE COMPRAS DE TIQUETES FINANCIADOS POR EL INSTITUTO COLOMBIANO DE CRÉDITO EDUCATIVO Y ESTUDIOS TÉCNICOS EN EL EXTERIOR – ICETEX DEL PROGRAMA EXPERTOS INTERNACIONALES, QUE DEBEN SER ENVIADOS PARA DISPONIBILIDAD DE LA OFICINA DE RELACIONES INTERNACIONALES DE LA UNIVERSIDAD DEL MAGDALENA. 4. ENTREGA DEL DOC</t>
  </si>
  <si>
    <t>CO1.REQ.6410847</t>
  </si>
  <si>
    <t>OPSP-VIN-0182-2024</t>
  </si>
  <si>
    <t>https://community.secop.gov.co/Public/Tendering/OpportunityDetail/Index?noticeUID=CO1.NTC.6295206</t>
  </si>
  <si>
    <t>FERNEY  TAVERA GALEANO</t>
  </si>
  <si>
    <t xml:space="preserve"> PRESTAR LOS SERVICIOS PROFESIONALES EN MARCO DEL PROYECTO ESTRATEGIAS DE MANEJO INTEGRADO DEL CULTIVO DE MANGO PARA INCREMENTAR LA COMPETITIVIDAD DEL SISTEMA PRODUCTIVO EN EL DEPARTAMENTO DEL MAGDALENA, CON APORTE DEL FONDO DE CIENCIA, TECNOLOGÍA E INNOVACIÓN
DEL SISTEMA GENERAL DE REGALÍAS CORRESPONDIENTE AL CONVENIO DE COOPERACIÓN N° 2055-01 CELEBRADO ENTRE LA CORPORACIÓN COLOMBIANA DE INVESTIGACIÓN AGROPECUARIA-AGROSAVIA Y LA UNIVERSIDAD DEL MAGDALENA. PARA EL CUMPLIMIENTO DEL OBJETO EL CONTRATISTA SE COMPROMETE A CUMPLIR CON LAS SIGUIENTES ACTIVIDADES: 1. APOYAR LAS ACTIVIDADES RELACIONADAS CON LA OBTENCIÓN DE PATRONES DE MANGO DESDE LA ETAPA DE GERMINACIÓN HASTA ESTABLECIMIENTO EN BOLSAS. 2. REALIZAR MANTENIMIENTO DEL MATERIAL VEGETAL ESTABLECIDO RIEGO, MANEJO
DE MALEZAS Y APLICACIÓN DE NUTRIENTES. 3. REALIZAR MONITOREO DE LAS PLÁNTULAS Y EMITIR LAS ALERTAS AL PERSONAL TÉCNICO DEL PROYECTO. 4. PREPARAR LAS MEZCLAS Y HACER LAS APLICAC</t>
  </si>
  <si>
    <t>CO1.REQ.6406087</t>
  </si>
  <si>
    <t>OPSP-VIN-0181-2024</t>
  </si>
  <si>
    <t>https://community.secop.gov.co/Public/Tendering/OpportunityDetail/Index?noticeUID=CO1.NTC.6269398</t>
  </si>
  <si>
    <t>ELIAS GREGORIO GARCÍA PEROZO</t>
  </si>
  <si>
    <t xml:space="preserve"> PRESTAR LOS SERVICIOS PROFESIONALES EN LA VICERRECTORÍA DE INVESTIGACIÓN DE LA UNIVERSIDAD DEL MAGDALENA. PARA EL CUMPLIMIENTO DEL OBJETO EL CONTRATISTA SE COMPROMETE A CUMPLIR CON LAS SIGUIENTES ACTIVIDADES: 1. APOYAR EN LA CONSOLIDACIÓN DE LA MEDICIÓN DE INICIATIVAS, METAS E INDICADORES RELACIONADOS CON LA APROPIACIÓN SOCIAL DEL CONOCIMIENTO. 2. APOYAR EL DESARROLLO DE TALLERES Y ESPACIOS DE CO-CREACIÓN CON LOS DIFERENTES SECTORES DE LA SOCIEDAD PARA LA FORMULACIÓN Y CONSOLIDACIÓN DE PROYECTOS, PROCESOS E INICIATIVAS DE APROPIACIÓN SOCIAL DE CONOCIMIENTO. 3. APOYAR EN LA GESTIÓN, EJECUCIÓN Y DESARROLLO DE PROCESOS E INICIATIVAS DE APROPIACIÓN SOCIAL DEL CONOCIMIENTO. 4. ESTABLECER LOS DIÁLOGOS PREVIOS PARA GENERAR PROCESOS, INICIATIVAS Y PRODUCTOS DE APROPIACIÓN SOCIAL DEL CONOCIMIENTO ENTRE LA UNIVERSIDAD Y LOS DIFERENTES ACTORES DEL SISTEMA DE CIENCIA, TECNOLOGÍA, INNOVACIÓN, CREACIÓN Y EMPRENDIMIENTO. 5. REALIZAR INFORMES QUE SEAN RE</t>
  </si>
  <si>
    <t>CO1.REQ.6381181</t>
  </si>
  <si>
    <t>OPSP-VIN-0180-2024</t>
  </si>
  <si>
    <t>https://community.secop.gov.co/Public/Tendering/OpportunityDetail/Index?noticeUID=CO1.NTC.6257669&amp;isFromPublicArea=True&amp;isModal=False</t>
  </si>
  <si>
    <t>JESSICA NATALIA ALVAREZ CORREA</t>
  </si>
  <si>
    <t>PRESTACIÓN DE SERVICIOS PROFESIONALES EN MARCO DEL PROYECTO DE INVESTIGACIÓN EXTERNO “MAPPING THE ARCHAEOLOGICAL PRE-COLUMBIAN HERITAGE IN SOUTH AMERICA - MAPHSA“, ACORDE AL CONVENIO: "COLLABORATION AGREEMENT” CELEBRADO ENTRE LA UNIVERSITAT
POMPEU FABRA Y LA UNIVERSIDAD DEL MAGDALENA. ACTIVIDADES: 1.
REVISAR Y REGISTAR EN LA BASE DE DATOS MAPHSA DE INFORMACIÛN ARQUEOLÛGICA DISPONIBLE PARA LOS 
DEPARTAMENTOS DEL GUAVIARE, CAQUET·, GUAINÌA, AMAZONAS, VAUPÈS, BOYAC· Y META. 2. REALIZAR AN·LISIS DE 
INFORMACIÛN PARA IDENTIFICACIÛN DE SITIOS PRIORITARIOS PARA VERIFICAR SU ESTADO DE CONSERVACIÛN Y COMPLEMENTAR SU 
DOCUMENTACIÛN EN CAMPO. 3. APOYAR LA REVISIÛN DEL DICCIONARIO CULTURAL AFFILIATION TO ERAS.</t>
  </si>
  <si>
    <t>CO1.REQ.6369068</t>
  </si>
  <si>
    <t>OPSP-VIN-0179-2024</t>
  </si>
  <si>
    <t>https://community.secop.gov.co/Public/Tendering/OpportunityDetail/Index?noticeUID=CO1.NTC.6255194&amp;isFromPublicArea=True&amp;isModal=False</t>
  </si>
  <si>
    <t>OSWAL JAVIER CANTOR GARZON</t>
  </si>
  <si>
    <t>PRESTAR LOS SERVICIOS PROFESIONALES EN MARCO DEL PROYECTO DE INVESTIGACIÓN: "PLAN DE MANEJO ARQUEOLÓGICO PARA EL CAMPUS DE LA UNIVERSIDAD DEL MAGDALENA". ACTIVIDADES: 1. EJECUCIÓN, COORDINACIÓN Y SUPERVISIÓN DE LAS ACTIVIDADES DE CAMPO RELACIONADAS CON LA IMPLEMENTACIÓN DE LA FASE DE PROSPECCIÓN EN EL POLÍGONO COLISEO R0441A200010. 2. ELABORACIÓN DEL DOCUMENTO PLAN DE MANEJO ARQUEOLÓGICO PARA EL POLÍGONO COLISEO R0441A200010 PARA RADICAR ANTE EL ICANH. 3. SUPERVISIÓN Y COORDINACIÓN TÉCNICA DEL PERSONAL ADSCRITO AL GRUPO DE ARQUEOLOGÍA ENCARGADO DE EJECUCIÓN DE LA PROSPECCIÓN EN EL POLÍGONO COLISEO R0441A200010. 4. UN (1) TALLER DE SOCIALIZACIÓN DE LAS ACTIVIDADES ARQUEOLÓGICAS DEL POLÍGONO COLISEO R0441A200010.</t>
  </si>
  <si>
    <t>CO1.REQ.6362279</t>
  </si>
  <si>
    <t>OPSP-VIN-0178-2024</t>
  </si>
  <si>
    <t>https://community.secop.gov.co/Public/Tendering/OpportunityDetail/Index?noticeUID=CO1.NTC.6243250</t>
  </si>
  <si>
    <t>LYDA CASTRO GARCIA</t>
  </si>
  <si>
    <t>ANGEL MANUEL OVIEDO MARQUEZ</t>
  </si>
  <si>
    <t>PRESTACIÓN DE SERVICIOS PROFESIONALES COMO ANALISTA DE LABORATORIO EN EL CENTRO DE GENÉTICA Y BIOLOGÍA MOLECULAR DE LA UNIVERSIDAD DEL MAGDALENA. ACTIVIDADES: 1. COADYUVAR EN EL PROCESO DE DIAGNÓSTICO MOLECULAR Y VIGILANCIA GENÓMICA DE ENFERMEDADES INFECCIOSAS, REALIZANDO LAS ACTIVIDADES DESDE LA TOMA O RECEPCIÓN DE LAS MUESTRAS, DESEMBALAJE, MARCAJE, EXTRACCIÓN DE ÁCIDOS NUCLEICOS, PREPARACIÓN DE MEZCLAS DE RT-PCR, MONTAJE DE ENSAYOS DE RT-PCR EN TIEMPO REAL Y SECUENCIACIÓN DE ÚLTIMA GENERACIÓN, HASTA LA INTERPRETACIÓN,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 PROYECTOS DE INVESTIGACIÓN Y EXTENSIÓN GESTIONADOS POR EL CENTRO DE GENÉTICA Y BIOLOGÍA MO</t>
  </si>
  <si>
    <t>CO1.REQ.6357142</t>
  </si>
  <si>
    <t>OPSP-VIN-0177-2024</t>
  </si>
  <si>
    <t>https://community.secop.gov.co/Public/Tendering/OpportunityDetail/Index?noticeUID=CO1.NTC.6250446&amp;isFromPublicArea=True&amp;isModal=False</t>
  </si>
  <si>
    <t>MÓNICA ZULBARÁN JIMÉNEZ</t>
  </si>
  <si>
    <t>JUAN JOSÉ FAJARDO FAJARDO</t>
  </si>
  <si>
    <t>PRESTAR SERVICIOS PROFESIONALES COMO ASESOR TÉCNICO DE TRANSFERENCIA DEL CONOCIMIENTO 1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COORDINAR EL DESARROLLO DE LAS ACTIVIDADES DE ENTRENAMIENTO ESPECIALIZADO DIRIGIDO A LA COMUNIDAD OBJETIVO DEL PROYECTO. 2. COORDINAR LA CAMPAÑA DE COMUNICACIÓN CON ENFOQUE EN CTEI PARA LA DIVULGACIÓN DEL PROYECTO EN CADA UNA DE SUS ETAPAS DE EJECUCIÓN. 3. ORIENTAR LA CREACIÓN DEL MAPA DE OPORTUNIDADES A TRAVÉS DE LOS EJERCICIOS DE VIGILANCIA TECNOLÓGICA E INTELIGENCIA COMPETITIVA, ASÍ COMO LAS ACTIVIDADES DE COCREACIÓN CON LA COMUNIDAD OBJETIVO DEL PROYECTO. 4. DIVULGAR LOS RESULTADOS DE INNOVACIÓN A TRAVÉS DE LA TECNOLOGÍA DESARROLLADA Y SU IMPACTO AMBIENTAL EN EL TE</t>
  </si>
  <si>
    <t>CO1.REQ.6349175</t>
  </si>
  <si>
    <t>OPSP-VIN-0176-2024</t>
  </si>
  <si>
    <t>https://community.secop.gov.co/Public/Tendering/OpportunityDetail/Index?noticeUID=CO1.NTC.6250080&amp;isFromPublicArea=True&amp;isModal=False</t>
  </si>
  <si>
    <t>LINA MARIA TABORDA GIRALDO</t>
  </si>
  <si>
    <t>PRESTAR SERVICIOS PROFESIONALES COMO ASESOR TÉCNICO DE TRANSFERENCIA DEL CONOCIMIENTO 2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COORDINAR EL DESARROLLO DE LAS ACTIVIDADES DE ENTRENAMIENTO ESPECIALIZADO DIRIGIDO A LA COMUNIDAD OBJETIVO DEL PROYECTO. 2. COORDINAR LA CAMPAÑA DE COMUNICACIÓN CON ENFOQUE EN CTEI PARA LA DIVULGACIÓN DEL PROYECTO EN CADA UNA DE SUS ETAPAS DE EJECUCIÓN. 3. ORIENTAR LA CREACIÓN DEL MAPA DE OPORTUNIDADES A TRAVÉS DE LOS EJERCICIOS DE VIGILANCIA TECNOLÓGICA E INTELIGENCIA COMPETITIVA, ASÍ COMO LAS ACTIVIDADES DE COCREACIÓN CON LA COMUNIDAD OBJETIVO DEL PROYECTO. 4. DIVULGAR LOS RESULTADOS DE INNOVACIÓN A TRAVÉS DE LA TECNOLOGÍA DESARROLLADA Y SU IMPACTO AMBIENTAL EN EL TE</t>
  </si>
  <si>
    <t>CO1.REQ.6346950</t>
  </si>
  <si>
    <t>OPSP-VIN-0175-2024</t>
  </si>
  <si>
    <t>https://community.secop.gov.co/Public/Tendering/OpportunityDetail/Index?noticeUID=CO1.NTC.6233438</t>
  </si>
  <si>
    <t>ANDRES FELIPE GRANADOS BRICEÑO</t>
  </si>
  <si>
    <t xml:space="preserve">PRESTACIÓN DE SERVICIOS PROFESIONALES EN LA DIRECCIÓN DE GESTIÓN DEL CONOCIMIENTO DE LA UNIVERSIDAD DEL MAGDALENA.   ACTIVIDADES: 1. APOYAR A LA DIRECCIÛN DE GESTIÛN DEL CONOCIMIENTO Y A LAS UNIDADES DE LA VICERRECTORÌA DE INVESTIGACIÛN DE LA UNIVERSIDAD DEL MAGDALENA EN LA FORMULACIÛN Y ESTRUCTURACIÛN DE PROYECTOS QUE SEAN PRESENTADOS EN CONVOCATORIAS EXTERNAS. 2. APOYAR A LA DIRECCIÛN DE GESTIÛN DEL CONOCIMIENTO Y A LAS UNIDADES DE LA VICERRECTORÌA DE INVESTIGACIÛN DE LA UNIVERSIDAD DEL MAGDALENA EN LA ELABORACIÛN Y REVISIÛN DE LA DOCUMENTACIÛN EXIGIDA POR LAS CONVOCATORIAS EXTERNAS TALES COMO CARTAS DE AVAL, MODELOS DE GOBERNANZA, PRESUPUESTOS Y DEM·S ANEXOS REQUERIDOS. 3. APOYAR A LA DIRECCIÛN DE GESTIÛN DEL CONOCIMIENTO Y A LAS UNIDADES DE LA VICERRECTORÌA DE INVESTIGACIÛN DE LA UNIVERSIDAD DEL MAGDALENA EN LA ELABORACIÛN DE DOCUMENTOS CON EL AN·LISIS DE LOS TÈRMINOS DE REFERENCIA DE LAS CONVOCATORIAS EXTERNAS QUE SEAN DE INTERÈS 
</t>
  </si>
  <si>
    <t>CO1.REQ.6347838</t>
  </si>
  <si>
    <t>OPSP-VIN-0174-2024</t>
  </si>
  <si>
    <t>https://community.secop.gov.co/Public/Tendering/OpportunityDetail/Index?noticeUID=CO1.NTC.6225614</t>
  </si>
  <si>
    <t>VERA TATIANA MARTINEZ BAÑOS</t>
  </si>
  <si>
    <t>PRESTAR LOS SERVICIOS PROFESIONALES EN LA DIRECCIÓN DE GESTIÓN DEL CONOCIMIENTO DE LA VICERRECTORÍA DE INVESTIGACIÓN.  ACTIVIDADES: 1. APOYAR A LA DIRECCIÓN DE GESTIÓN DEL CONOCIMIENTO EN LA ENTREGA DEL DOCUMENTO TÉCNICO, QUE INCLUYA LOS ÍTEMS DE LA MGA Y LA APROXIMACIÓN CARTOGRÁFICA DEL ÁREA AMBIENTAL ESTRATÉGICA A INTERVENIR, QUE SE PRESENTÓ A LA “CONVOCATORIA PARA EL ORDENAMIENTO ALREDEDOR DEL AGUA” DE LA ASIGNACIÓN AMBIENTAL Y EL 20% DEL MAYOR RECAUDO DEL SISTEMA GENERAL DE REGALÍAS DEL MINISTERIO DE AMBIENTE Y DESARROLLO SOSTENIBLE. 2. APOYAR A LA DIRECCIÓN DE GESTIÓN DEL CONOCIMIENTO EN LA ENTREGA DEL PRESUPUESTO DEL PROYECTO QUE SE PRESENTÓ A LA “CONVOCATORIA PARA EL ORDENAMIENTO ALREDEDOR DEL AGUA” DE LA ASIGNACIÓN AMBIENTAL Y EL 20% DEL MAYOR RECAUDO DEL SISTEMA GENERAL DE REGALÍAS DEL MINISTERIO DE AMBIENTE Y DESARROLLO SOSTENIBLE. 3. APOYAR A LA DIRECCIÓN DE GESTIÓN DEL CONOCIMIENTO EN LAS COTIZACIONES, ENTREGA DE MEMORIAS DE</t>
  </si>
  <si>
    <t>CO1.REQ.6336030</t>
  </si>
  <si>
    <t>OPSP-VIN-0173-2024</t>
  </si>
  <si>
    <t>https://community.secop.gov.co/Public/Tendering/OpportunityDetail/Index?noticeUID=CO1.NTC.6225379</t>
  </si>
  <si>
    <t>TYFFANY MARIA ACOSTA MORA</t>
  </si>
  <si>
    <t>PRESTAR LOS SERVICIOS PROFESIONALES EN LA DIRECCIÓN DE GESTIÓN DEL CONOCIMIENTO DE LA VICERRECTORÍA DE INVESTIGACIÓN.  S ACTIVIDADES: 1. APOYAR A LA DIRECCIÓN DE GESTIÓN DEL CONOCIMIENTO EN LA ENTREGA DEL DOCUMENTO TÉCNICO, QUE INCLUYA LOS ÍTEMS  DE LA MGA Y LA APROXIMACIÓN CARTOGRÁFICA DEL ÁREA AMBIENTAL ESTRATÉGICA A INTERVENIR, QUE SE PRESENTÓ A LA 
“CONVOCATORIA PARA EL ORDENAMIENTO ALREDEDOR DEL AGUA” DE LA ASIGNACIÓN AMBIENTAL Y EL 20% DEL MAYOR  RECAUDO DEL SISTEMA GENERAL DE REGALÍAS DEL MINISTERIO DE AMBIENTE Y DESARROLLO SOSTENIBLE. 2. APOYAR A LA DIRECCIÓN DE GESTIÓN DEL CONOCIMIENTO EN LA ENTREGA DEL PRESUPUESTO DEL PROYECTO QUE SE PRESENTÓ A LA “CONVOCATORIA PARA EL ORDENAMIENTO ALREDEDOR DEL AGUA” DE LA ASIGNACIÓN AMBIENTAL Y EL 20% DEL MAYOR  RECAUDO DEL SISTEMA GENERAL DE REGALÍAS DEL MINISTERIO DE AMBIENTE Y DESARROLLO SOSTENIBLE. 3. APOYAR A LA DIRECCIÓN DE GESTIÓN DEL CONOCIMIENTO EN LAS COTIZACIONES, ENTREGA DE MEMORIAS</t>
  </si>
  <si>
    <t>CO1.REQ.6335705</t>
  </si>
  <si>
    <t>OPSP-VIN-0172-2024</t>
  </si>
  <si>
    <t>https://community.secop.gov.co/Public/Tendering/OpportunityDetail/Index?noticeUID=CO1.NTC.6151864&amp;isFromPublicArea=True&amp;isModal=False</t>
  </si>
  <si>
    <t>1083041242</t>
  </si>
  <si>
    <t>CARLOS DANIEL DE LA ROSA FERNANDEZ</t>
  </si>
  <si>
    <t>PRESTACIÓN DE SERVICIOS PROFESIONALES EN MARCO DEL PROYECTO DE INVESTIGACIÓN TITULADO: “EVALUACIÓN DE UN PROTOTIPO DE TRAMPA CEBO PARA EL CONTROL DE MOSCAS DE LA FRUTA (ANASTREPHA SPP.) EN MANGO”.
PARA EL CUMPLIMIENTO DEL OBJETO EL CONTRATISTA SE COMPROMETE A CUMPLIR CON LAS SIGUIENTES ACTIVIDADES: 1) REALIZAR EL MONITOREO Y TOMA DE DATOS EN LOTE EXPERIMENTAL; 2) REALIZAR EL APOYO EN EL LABORATORIO PARA LA IDENTIFICACIÓN DE INSECTOS Y BIOENSAYOS PARA LA CARACTERIZACIÓN DE PATOGENICIDAD Y VIABILIDAD DE ENTOMOPATÓGENOS.</t>
  </si>
  <si>
    <t>CO1.REQ.6262829</t>
  </si>
  <si>
    <t>OPSP-VIN-0171-2024</t>
  </si>
  <si>
    <t>https://community.secop.gov.co/Public/Tendering/OpportunityDetail/Index?noticeUID=CO1.NTC.6128673&amp;isFromPublicArea=True&amp;isModal=False</t>
  </si>
  <si>
    <t>LYDA CASTRO GARCÍA</t>
  </si>
  <si>
    <t>MIGUEL MATEO RODRIGUEZ GARCIA</t>
  </si>
  <si>
    <t>PRESTAR LOS SERVICIOS PROFESIONALES EN EL CENTRO DE GENÉTICA Y BIOLOGÍA MOLECULAR PARA EL CUMPLIMIENTO DEL OBJETO, EL CONTRATISTA SE COMPROMETE A CUMPLIR CON LAS SIGUIENTES ACTIVIDADES: 1.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2. APOYAR A LOS ANALISTAS EN LOS PROCESOS DE LABORATORIO RELACIONADOS CON DIAGNÓSTICO MOLECULAR DE ENFERMEDADES INFECCIOSAS, VENTA DE SERVICIOS VARIOS, VIGILANCIA GENÓMICA O INVESTIGACIÓN, DESDE LA RECEPCIÓN DE LAS MUESTRAS, DESEMBALAJE, MARCAJE, EXTRACCIÓN DE ÁCIDOS NUCLEICOS, PREPARACIÓN DE MEZCLAS DE RT-PCR, MONTAJE DE ENSAYOS DE RT-PCR EN TIEMPO REAL O CONVENCIONAL, NGS, ETC. 3. APOYAR EN LA ORGANIZACIÓN DEL ARCHIVO FÍ</t>
  </si>
  <si>
    <t>CO1.REQ.6241904</t>
  </si>
  <si>
    <t>OPSP-VIN-0170-2024</t>
  </si>
  <si>
    <t>https://community.secop.gov.co/Public/Tendering/OpportunityDetail/Index?noticeUID=CO1.NTC.6127755&amp;isFromPublicArea=True&amp;isModal=False</t>
  </si>
  <si>
    <t>ALEXANDER ESTEBAN ESPINOSA VALDEZ</t>
  </si>
  <si>
    <t xml:space="preserve"> PRESTAR SERVICIOS PROFESIONALES EN MARCO DEL PROYECTO DE
INVESTIGACIÓN “PROTOTIPO PARA CONTROLAR LA MADURACIÓN DE LAS FRUTAS CLIMATÉRICAS EN FASE DE POSTCOSECHA POR
MEDIO DE ATMÓSFERA MODIFICADA”.
PARA EL CUMPLIMIENTO DEL OBJETO EL CONTRATISTA SE COMPROMETE A CUMPLIR CON EL APOYO EN LAS SIGUIENTES
ACTIVIDADES: 1. APOYAR EN EL DESARROLLO DEL PROTOTIPO. 2. ENTREGAR LOS DOCUMENTOS DEL DESARROLLO DEL PROTOTIPO:
DOCUMENTACIONES TÉCNICAS Y METODOLÓGICA. 3. EN CASO DE DESARROLLO DIGITAL EL CONTRATISTA SE COMPROMETE A
ENTREGAR LOS ARCHIVOS DIGITALES EN FORMATOS EDITABLES O, EN SU DEFECTO, EL CÓDIGO FUENTE, CÓDIGO DE
PROGRAMACIÓN O SCRIPT DEBIDAMENTE DOCUMENTADO, JUNTO CON TODAS LAS INDICACIONES QUE PERMITAN LA
INTERPRETACIÓN Y LECTURA DEL CÓDIGO FUENTE ENTREGADA. 4. REALIZAR LOS AJUSTES PERTINENTES QUE CONSIDERE EL
SUPERVISOR DEL PROTOTIPO. 5. ENTREGAR EL PROTOTIPO OBJETO DE LA PRESENTE ORDEN DENTRO DE LAS CONDICIONES
REQUERIDAS POR EL SUPERVISOR</t>
  </si>
  <si>
    <t>CO1.REQ.6235516</t>
  </si>
  <si>
    <t>OPSP-VIN-0169-2024</t>
  </si>
  <si>
    <t>https://community.secop.gov.co/Public/Tendering/OpportunityDetail/Index?noticeUID=CO1.NTC.6127926&amp;isFromPublicArea=True&amp;isModal=False</t>
  </si>
  <si>
    <t>SORAYA MARIA
DUARTE REYES</t>
  </si>
  <si>
    <t>SERGIO ARTURO VILORIA TRAVECEDO</t>
  </si>
  <si>
    <t>PRESTACIÓN DE SERVICIOS PROFESIONALES, EN MARCO DEL PROYECTO
DE INVESTIGACIÓN “RESILIENCIA AGRO-PESCADORA. CARACTERIZACIÓN DE LOS SERVICIOS ECOTURÍSTICOS EN DON JACA
(SANTA MARTA, COLOMBIA)”
PARA EL CUMPLIMIENTO DEL OBJETO EL CONTRATISTA SE COMPROMETE A CUMPLIR CON LAS SIGUIENTES ACTIVIDADES:  1. COPIA
DE LOS REGISTROS AUDIOVISUALES DEL PROYECTO 2. ACOMPAÑAR 3 DÍAS DEL TRABAJO DE CAMPO. 3. REALIZAR UN VIDEO DE
PROMOCIÓN DE 1:30 DE 3 DESTINOS DEL RECORRIDO.</t>
  </si>
  <si>
    <t>CO1.REQ.6234904</t>
  </si>
  <si>
    <t>OPSP-VIN-0168-2024</t>
  </si>
  <si>
    <t>https://community.secop.gov.co/Public/Tendering/OpportunityDetail/Index?noticeUID=CO1.NTC.6108493</t>
  </si>
  <si>
    <t>HAROLD DAVID HERNANDEZ SOLORZANO</t>
  </si>
  <si>
    <t>PRESTAR LOS SERVICIOS PROFESIONALES EN MARCO DEL PROYECTO: "PROTOTIPO PARA CONTROLAR LA MADURACIÓN DE LAS FRUTAS CLIMATÉRICAS EN FASE DE POSTCOSECHA POR MEDIO DE ATMÓSFERA MODIFICADA". PARA EL CUMPLIMIENTO DEL OBJETO EL CONTRATISTA SE COMPROMETE A CUMPLIR CON LAS SIGUIENTES ACTIVIDADES: 1. APOYAR EL DESARROLLO DEL PROTOTIPO. 2. ENTREGAR LOS DOCUMENTOS DEL DESARROLLO DEL PROTOTIPO: DOCUMENTACIONES TÉCNICAS Y METODOLÓGICA. 3. ENTREGAR LOS ARCHIVOS DIGITALES EN FORMATOS EDITABLES O, EN SU DEFECTO, EL CÓDIGO FUENTE, CÓDIGO DE PROGRAMACIÓN O SCRIPT DEBIDAMENTE DOCUMENTADO, JUNTO CON TODAS LAS INDICACIONES QUE PERMITAN LA INTERPRETACIÓN Y LECTURA DEL CÓDIGO FUENTE ENTREGADA. 4. REALIZAR LOS AJUSTES PERTINENTES QUE CONSIDERE EL SUPERVISOR DEL PROTOTIPO. 5. ENTREGAR EL PROTOTIPO OBJETO DE LA PRESENTE ORDEN DENTRO DE LAS CONDICIONES REQUERIDAS POR EL SUPERVISOR Y ACORDADAS CON EL CONTRATISTA.</t>
  </si>
  <si>
    <t>CO1.REQ.6214339</t>
  </si>
  <si>
    <t>OPSP-VIN-0167-2024</t>
  </si>
  <si>
    <t>https://community.secop.gov.co/Public/Tendering/OpportunityDetail/Index?noticeUID=CO1.NTC.6097682</t>
  </si>
  <si>
    <t>WILLINTON BARRANCO PEREZ</t>
  </si>
  <si>
    <t>MICHELLE VANESA SOTO AVENDAÑO</t>
  </si>
  <si>
    <t>PRESTAR LOS SERVICIOS PROFESIONALES, EN MARCO DEL PROYECTO “ARBORETUM DE LA UNIVERSIDAD DEL MAGDALENA, SANTA MARTA-COLOMBIA FASE 1” PARA EL CUMPLIMIENTO DEL OBJETO CONTRACTUAL, EL CONTRATISTA SE COMPROMETE AL DESARROLLO A CABALIDAD DE LAS SIGUIENTES ACTIVIDADES: 1. APOYAR EN EL SEGUIMIENTO BIOLÓGICO DE LAS ESPECIES DEL ARBORETUM. 2. IDENTIFICAR LOS EJEMPLARES A NIVEL DE FAMILIA, GÉNERO O ESPECIE PRESENTES EN EL CAMPUS DE LA UNIVERSIDAD DEL MAGDALENA QUE HACEN PARTE DEL ARBORETUM. 3. APOYAR EN LA GENERACIÓN DE BASE DE DATOS DE LAS ESPECIES DEL ARBORETUM. 4. APOYAR EN LA DEFINICIÓN DE LOS SITIOS DONDE SE ESTABLECERÁN LAS COLECCIONES. 5. APOYAR EN EL SEGUIMIENTO BIOLÓGICO DE LAS COLECCIONES DEL ARBORETUM. 6. APOYAR EN LA GENERACIÓN DE NUEVO POR MEDIO ARTÍCULOS CIENTÍFICOS Y/O CARTILLAS DIDÁCTICAS PARA LA CONSERVACIÓN DE LAS ESPECIES DEL ARBORETUM. 7. ASISTIR EN LAS ACTIVIDADES DE DIVULGACIÓN Y APROPIACIÓN SOCIAL DEL CONOCIMIENTO DEL ARBORETUM.</t>
  </si>
  <si>
    <t>CO1.REQ.6210468</t>
  </si>
  <si>
    <t>OPSP-VIN-0166-2024</t>
  </si>
  <si>
    <t>https://community.secop.gov.co/Public/Tendering/OpportunityDetail/Index?noticeUID=CO1.NTC.6090896</t>
  </si>
  <si>
    <t>YESICA TATIANA BELTRAN GOMEZ</t>
  </si>
  <si>
    <t>JAIRO JAVIER JATTIN BALCAZAR</t>
  </si>
  <si>
    <t>PRESTACIÓN DE SERVICIOS PROFESIONALES EN MARCO DEL PROYECTO DE INVESTIGACIÓN TITULADO: “HOLTER CARDIACO CON COMUNICACIÓN INALÁMBRICA, ALMACENAMIENTO EN SERVIDOR WEB Y VISUALIZACIÓN EN APLICATIVO MÓVIL”. PARA EL CUMPLIMIENTO DEL OBJETO EL CONTRATISTA SE COMPROMETE A CUMPLIR CON LAS SIGUIENTES ACTIVIDADES: 1. APOYAR EN LA REVISIÓN BIBLIOGRÁFICA; 2. ELABORAR INFORMES DE REVISIÓN; 3. REALIZAR EL SOPORTE EN LA APLICACIÓN DE LA METODOLOGÍA; 4. REALIZAR EL SOPORTE EN EL DESARROLLO DEL DISPOSITIVO HOLTER; 5. REALIZAR EL SOPORTE EN LAS VALIDACIONES DE LA APLICACIÓN MÓVIL.</t>
  </si>
  <si>
    <t>CO1.REQ.6203104</t>
  </si>
  <si>
    <t>OPSP-VIN-0165-2024</t>
  </si>
  <si>
    <t>https://community.secop.gov.co/Public/Tendering/OpportunityDetail/Index?noticeUID=CO1.NTC.6090519</t>
  </si>
  <si>
    <t>YESICA
TATIANA BELTRAN GOMEZ</t>
  </si>
  <si>
    <t>MIGUEL ANGEL MARTELO RAMIREZ</t>
  </si>
  <si>
    <t>PRESTAR LOS SERVICIOS PROFESIONALES EN MARCO DEL PROYECTO DE INVESTIGACIÓN: "HOLTER CARDIACO COMUNICACIÓN INALÁMBRICA, ALMACENAMIENTO EN SERVIDOR WEB Y VISUALIZACIÓN EN APLICATIVO MÓVIL". PARA EL CUMPLIMIENTO DEL OBJETO CONTRACTUAL, EL CONTRATISTA SE COMPROMETE AL DESARROLLO A CABALIDAD DE LAS SIGUIENTES ACTIVIDADES: 1) APOYAR LA RECOLECCIÓN DE INFORMACIÓN Y APLICACIÓN DE LA METODOLOGÍA. 2) APOYAR EL DESARROLLO DEL HARDWARE Y SOFTWARE DEL DISPOSITIVO HOLTER. 3) REALIZAR PRUEBAS DE VALIDACIÓN DEL DISPOSITIVO HOLTER. 4) REDACTAR INFORMES APOYO EN LA GESTIÓN DE LA SOLICITUD DE PATENTE.</t>
  </si>
  <si>
    <t>CO1.REQ.6203315</t>
  </si>
  <si>
    <t>OPSP-VIN-0164-2024</t>
  </si>
  <si>
    <t>https://community.secop.gov.co/Public/Tendering/OpportunityDetail/Index?noticeUID=CO1.NTC.6072887</t>
  </si>
  <si>
    <t>IBETH
ROCIO NORIEGA HERAZO</t>
  </si>
  <si>
    <t>NAYID EMILIO BRUGES IGLESIAS</t>
  </si>
  <si>
    <t>PRESTACIÓN DE SERVICIOS PROFESIONALES PARA EL FORTALECIMIENTO
DE LOS SERVICIOS DEL SISTEMA DE MUSEOS, ARTE Y CULTURA DE LA UNIVERSIDAD DEL MAGDALENA.
PARA EL CUMPLIMIENTO DEL OBJETO EL CONTRATISTA SE COMPROMETE A CUMPLIR CON LAS SIGUIENTES ACTIVIDADES: 1.
APOYAR EL PROCESO DE CREACIÓN DE LAS AGRUPACIONES MUSICALES QUE, CON BASE EN LOS DIFERENTES PROGRAMAS DE
FORMACIÓN MUSICAL DESARROLLADOS DESDE LA DIRECCIÓN DE PROYECCIÓN CULTURAL. 2. APOYAR LA CONVOCATORIA,
CONFORMACIÓN, ENSAYOS Y PRESENTACIONES DE LA ORQUESTA SINFÓNICA DE LA UNIVERSIDAD DEL MAGDALENA 3. DIRIGIR Y
ORIENTAR, EN TODOS LOS ASPECTOS TÉCNICOS EL PROCESO PEDAGÓGICO Y DE FORMACIÓN MUSICAL CORRESPONDIENTES A LOS
INSTRUMENTOS DE VIENTOS EN LOS CURSOS OFERTADOS DESDE LA DPC. 4. DISEÑAR UNA ESTRATEGIA DE APOYO AL SISTEMA
DE MUSEOS PARA EL DESARROLLO DE ACTIVIDADES CULTURALES DEL ÁREA DE LAS ARTES MUSICALES EN LAS DIFERENTES
ACTIVIDADES DE LA DIRECCIÓN DE PROYECCIÓN CULTURAL. 5. REAL</t>
  </si>
  <si>
    <t>CO1.REQ.6182795</t>
  </si>
  <si>
    <t>OPSP-VIN-0163-2024</t>
  </si>
  <si>
    <t>https://community.secop.gov.co/Public/Tendering/OpportunityDetail/Index?noticeUID=CO1.NTC.6072234</t>
  </si>
  <si>
    <t>UBALDO ENRIQUE RODRIGUEZ DE AVILA</t>
  </si>
  <si>
    <t>DAVID FELIPE VEGA VILLA</t>
  </si>
  <si>
    <t>PRESTAR LOS SERVICIOS PROFESIONALES EN MARCO DEL PROYECTO
"SISTEMA DE DETECCIÓN DE LA ATENCIÓN A PARTIR DE LA ACTIVIDAD ELÉCTRICA DEL CORAZÓN PARA EL REFUERZO
DIAGNÓSTICO Y TRATAMIENTO DEL TRASTORNO DE DÉFICIT POR ATENCIÓN CON HIPERACTIVIDAD (TDAH) Y LA
DIDÁCTICA EDUCATIVA". PARA EL CUMPLIMIENTO DEL OBJETO EL CONTRATISTA SE COMPROMETE A CUMPLIR CON LAS SIGUIENTES ACTIVIDADES: 1.
APOYAR AL INVESTIGADOR PRINCIPAL EN EL SOPORTE TÉCNICO Y/O CIENTÍFICO PARA EL DESARROLLO DE LAS ACTIVIDADES DE
LA PROPUESTA. 2. CONTRIBUIR EN LA ELABORACIÓN DE INFORMES Y PRODUCTOS.</t>
  </si>
  <si>
    <t>CO1.REQ.6182716</t>
  </si>
  <si>
    <t>OPSP-VIN-0162-2024</t>
  </si>
  <si>
    <t>https://community.secop.gov.co/Public/Tendering/OpportunityDetail/Index?noticeUID=CO1.NTC.6069387</t>
  </si>
  <si>
    <t>BEATRIZ ELENA MEDINA DIAZ</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</si>
  <si>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t>
  </si>
  <si>
    <t>CO1.REQ.6178488</t>
  </si>
  <si>
    <t>OPSP-VIN-0161-2024</t>
  </si>
  <si>
    <t>https://community.secop.gov.co/Public/Tendering/OpportunityDetail/Index?noticeUID=CO1.NTC.6069342</t>
  </si>
  <si>
    <t>JOSE FERNANDO SALGADO COMAS</t>
  </si>
  <si>
    <t>PRESTACIÓN DE SERVICIOS PROFESIONALES EN EL PROYECTO DE INVESTIGACIÓN TITULADO: "HOLTER CARDIACO CON COMUNICACIÓN INALÁMBRICA, ALMACENAMIENTO EN SERVIDOR WEB Y VISUALIZACIÓN EN APLICATIVO MÓVIL”. PARA EL CUMPLIMIENTO DEL OBJETO EL CONTRATISTA SE COMPROMETE A CUMPLIR CON LAS SIGUIENTES ACTIVIDADES: 1) REALIZAR EL SOPORTE EN LA RECOLECCIÓN DE INFORMACIÓN Y APLICACIÓN DE LA METODOLOGÍA DESARROLLO DEL HARDWARE Y SOFTWARE DEL DISPOSITIVO HOLTER. 2) REALIZAR PRUEBAS DE VALIDACIÓN DEL DISPOSITIVO HOLTER. 3) REDACTAR INFORMES. 4) APOYAR EN LA GESTIÓN DE LA SOLICITUD DE PATENTE.</t>
  </si>
  <si>
    <t>CO1.REQ.6178079</t>
  </si>
  <si>
    <t>OPSP-VIN-0160-2024</t>
  </si>
  <si>
    <t>https://community.secop.gov.co/Public/Tendering/OpportunityDetail/Index?noticeUID=CO1.NTC.6069671</t>
  </si>
  <si>
    <t>JUAN CARLOS VARGAS</t>
  </si>
  <si>
    <t>KETTY MARGARITA MOYA CASTRO</t>
  </si>
  <si>
    <t>PRESTAR LOS SERVICIOS PROFESIONALES EN LA DIRECCIÓN DE GESTIÓN DEL CONOCIMIENTO, EN MARCO DEL PROYECTO “PUEBLOS BIOSOLARES”.
PARA EL CUMPLIMIENTO DEL OBJETO CONTRACTUAL, EL CONTRATISTA SE COMPROMETE AL DESARROLLO A CABALIDAD DE LAS SIGUIENTES ACTIVIDADES: 1. CONSOLIDAR EL PRESUPUESTO. 2. CONSOLIDAR LAS MEMORIAS DE CÁLCULO. 3. REALIZAR LAS COTIZACIONES DEL PROYECTO.</t>
  </si>
  <si>
    <t>CO1.REQ.6182257</t>
  </si>
  <si>
    <t>OPSP-VIN-0159-2024</t>
  </si>
  <si>
    <t>https://community.secop.gov.co/Public/Tendering/OpportunityDetail/Index?noticeUID=CO1.NTC.6069198</t>
  </si>
  <si>
    <t>INDIRA ALEJANDRA OLIVEROS OROZCO</t>
  </si>
  <si>
    <t>PRESTAR LOS SERVICIOS PROFESIONALES EN MARCO DEL CONVENIO
ESPECÍFICO: PROYECTO TRAJECTS PROGRAMA DEL SERVICIO ALEMÁN DE INTERCAMBIO ACADÉMICO – DAAD Y EL
CORRESPONDIENTE CONTRATO ID 57592444 DEL DAAD. PARA LA EJECUCIÓN DEL PROYECTO DE INVESTIGACIÓN TITULADO:
"TRAJECTS: TRANSNATIONAL CENTRE FOR JUST TRANSITIONS IN ENERGY, CLIMATE AND SUSTAINABILITY".
PARA EL CUMPLIMIENTO DEL OBJETO, EL CONTRATISTA SE COMPROMETE A CUMPLIR CON LAS SIGUIENTES ACTIVIDADES: 1. ASISTIR
A ASPIRANTES Y SELECCIONADOS DE JUNIOR RESEARCH STAYS (JRS) Y SENIOR RESEARCH STAYS (SRS) ASÍ COMO A LA
ORGANIZACIÓN ANFITRIONA CON LOS REQUERIMIENTOS ADMINISTRATIVOS Y LOGÍSTICOS ANTES Y DURANTE SUS ESTADÍAS EN
SANTA MARTA, COLOMBIA. 2. ASISTIR SOLICITUDES LOGÍSTICAS DE CANDIDATOS DE LAS JRS Y SRS. 3. GESTIONAR
PRESUPUESTO DE TRAJECTS PARA VIÁTICOS Y REEMBOLSOS DE VIAJE. 4. GESTIONAR Y COMUNICAR OTROS EVENTOS DE LA
RED TRAJECTS, INCLUIDAS CONFERENCIAS VIRTUALES CONJUNTAS (JVL) Y D</t>
  </si>
  <si>
    <t>CO1.REQ.6178002</t>
  </si>
  <si>
    <t>OPSP-VIN-0158-2024</t>
  </si>
  <si>
    <t>https://community.secop.gov.co/Public/Tendering/ContractNoticePhases/View?PPI=CO1.PPI.31421129&amp;isFromPublicArea=True&amp;isModal=False</t>
  </si>
  <si>
    <t>UBALDO ENRIQUE RODRÍGUEZ DE ÁVILA</t>
  </si>
  <si>
    <t>EDWIN BELISARIO CALDERON AGUILERA</t>
  </si>
  <si>
    <t>PRESTAR LOS SERVICIOS PROFESIONALES EN MARCO DEL PROYECTO DE INVESTIGACIÓN: “SISTEMA DE DETECCIÓN DE LA ATENCIÓN A PARTIR DE LA ACTIVIDAD ELÉCTRICA DEL CORAZÓN PARA EL REFUERZO DIAGNÓSTICO Y TRATAMIENTO DEL TRASTORNO DE DÉFICIT POR ATENCIÓN CON HIPERACTIVIDAD (TDAH) Y LA DIDÁCTICA EDUCATIVA”. PARA EL CUMPLIMIENTO DEL OBJETO CONTRACTUAL, EL CONTRATISTA SE COMPROMETE AL DESARROLLO A CABALIDAD DE LAS SIGUIENTES ACTIVIDADES: 1) PROGRAMAR Y ENSAMBLAR EL PROTOTIPO. 2) RECOLECTAR, ORGANIZAR Y ANALIZAR DATOS CON APOYO EN MEDIACIONES TECNOLÓGICAS. 3) PARTICIPAR EN LA GENERACIÓN DE PRODUCTOS. 4) APOYAR AL INVESTIGADOR PRINCIPAL EN EL DESARROLLO DE LAS ACTIVIDADES QUE COMPONEN LA PROPUESTA.</t>
  </si>
  <si>
    <t xml:space="preserve"> CO1.REQ.6152869</t>
  </si>
  <si>
    <t>OPSP-VIN-0157-2024</t>
  </si>
  <si>
    <t>https://community.secop.gov.co/Public/Tendering/OpportunityDetail/Index?noticeUID=CO1.NTC.6043442&amp;isFromPublicArea=True&amp;isModal=False</t>
  </si>
  <si>
    <t>ALBERTO EDUARDO DUARTE FLOREZ</t>
  </si>
  <si>
    <t>PRESTAR LOS SERVICIOS PROFESIONALES EN MARCO DEL CONVENIO
ESPECÍFICO: PROYECTO TRAJECTS PROGRAMA DEL SERVICIO ALEMÁN DE INTERCAMBIO ACADÉMICO – DAAD Y EL
CORRESPONDIENTE CONTRATO ID 57592444 DEL DAAD. PARA LA EJECUCIÓN DEL PROYECTO DE INVESTIGACIÓN TITULADO:
"TRAJECTS: TRANSNATIONAL CENTRE FOR JUST TRANSITIONS IN ENERGY, CLIMATE AND SUSTAINABILITY".
PARA EL CUMPLIMIENTO DEL OBJETO, EL CONTRATISTA SE COMPROMETE A CUMPLIR CON LAS SIGUIENTES ACTIVIDADES: 1. ASISTIR
A LOS BECARIOS EN ASPECTOS ADMINISTRATIVOS Y LOGÍSTICOS DURANTE EL PERIODO ACADÉMICO 2024-I. 2. COLABORAR EN LA
COMUNICACIÓN DE EVENTOS Y ACTIVIDADES RELEVANTES PARA LOS BECARIOS. 3. FACILITAR LA PREPARACIÓN DE DOCUMENTOS
REQUERIDOS POR LA VICERRECTORÍA DE INVESTIGACIÓN Y EL CENTRO DE POSGRADOS Y FORMACIÓN CONTINUA. 4. APOYO EN EL
SEGUIMIENTO AL CUMPLIMIENTO DE REQUISITOS DEL PROYECTO TRAJECTS. 5. ASISTENCIA EN LA PREPARACIÓN DE INFORMES
DE SEGUIMIENTO ACADÉMICO Y ADMINISTRATIVO DE</t>
  </si>
  <si>
    <t>CO1.REQ.6152967</t>
  </si>
  <si>
    <t>OPSP-VIN-0156-2024</t>
  </si>
  <si>
    <t>https://community.secop.gov.co/Public/Tendering/OpportunityDetail/Index?noticeUID=CO1.NTC.6034120&amp;isFromPublicArea=True&amp;isModal=False</t>
  </si>
  <si>
    <t>REYNALDO ANTONIO RODRIGUEZ
RODRIGUEZ</t>
  </si>
  <si>
    <t>PRESTAR LOS SERVICIOS PROFESIONALES EN MARCO DEL PROYECTO "SISTEMA DE DETECCIÓN DE LA ATENCIÓN A PARTIR DE LA ACTIVIDAD ELÉCTRICA DEL CORAZÓN PARA EL REFUERZO DIAGNÓSTICO Y TRATAMIENTO DEL TRASTORNO DE DÉFICIT POR ATENCIÓN CON HIPERACTIVIDAD (TDAH) Y LA DIDÁCTICA EDUCATIVA". PARA EL CUMPLIMIENTO DEL OBJETO EL CONTRATISTA SE COMPROMETE A CUMPLIR CON LAS SIGUIENTES ACTIVIDADES: 1. PROGRAMAR Y ENSAMBLAR EL PROTOTIPO. 2. RECOLECTAR, ORGANIZAR Y ANALIZAR DATOS CON APOYO EN MEDIACIONES TECNOLÓGICAS. 3. PARTICIPAR EN LA GENERACIÓN DE PRODUCTOS. 4. APOYAR AL INVESTIGADOR PRINCIPAL EN EL DESARROLLO DE LAS ACTIVIDADES QUE COMPONEN LA PROPUESTA.</t>
  </si>
  <si>
    <t>CO1.REQ.6144896</t>
  </si>
  <si>
    <t>OPSP-VIN-0155-2024</t>
  </si>
  <si>
    <t>https://community.secop.gov.co/Public/Tendering/OpportunityDetail/Index?noticeUID=CO1.NTC.6046886&amp;isFromPublicArea=True&amp;isModal=False</t>
  </si>
  <si>
    <t>RICARDO
ADRIAN TETE MIELES</t>
  </si>
  <si>
    <t>DANIEL ALBERTO CASTRO FERREIRA</t>
  </si>
  <si>
    <t>PRESTAR LOS SERVICIOS PROFESIONALES CON EL FIN DE APOYAR LA ORGANIZACIÓN DEL “AUSPICIO: LANZAMIENTO COLECCIÓN 500 AÑOS SANTA MARTA, CORRESPONDIENTE A LA CARTA DE AUSPICIO EMITIDA POR LA CORPORACIÓN ANDINA DE FOMENTO (CAF) A LA UNIVERSIDAD DEL MAGDALENA.
PARA EL CUMPLIMIENTO DEL OBJETO EL CONTRATISTA SE COMPROMETE A CUMPLIR CON LAS SIGUIENTES ACTIVIDADES: 1. EDITAR LA OBRA LAS “TRIBUS INDÍGENAS DEL MAGDALENA” CUMPLIENDO LAS NORMAS EDITORIALES. 2. REALIZAR INVESTIGACIONES PARA CONTEXTUALIZAR Y VERIFICAR LA PRECISIÓN HISTÓRICA DEL CONTENIDO. 3. INCLUIR NOTAS AL PIE PARA ACLARAR TÉRMINOS, REFERENCIAS CULTURALES O CONCEPTOS OBSOLETOS. 4. AÑADIR NOTAS PARA EXPLICAR REFERENCIAS CULTURALES ESPECÍFICAS QUE PUEDAN NO SER FAMILIARES PARA EL LECTOR ACTUAL. 5. TRABAJAR EN LA CREACIÓN DE NOTAS
AL PIE, COMENTARIOS O INTRODUCCIONES ADICIONALES QUE ENRIQUEZCAN LA COMPRENSIÓN DEL LECTOR SOBRE EL CONTEXTO HISTÓRICO Y ACADÉMICO. 6. CONSEGUIR Y UBICAR MATERIAL</t>
  </si>
  <si>
    <t>CO1.REQ.6137510</t>
  </si>
  <si>
    <t>OPSP-VIN-0154-2024</t>
  </si>
  <si>
    <t>https://community.secop.gov.co/Public/Tendering/OpportunityDetail/Index?noticeUID=CO1.NTC.6028602&amp;isFromPublicArea=True&amp;isModal=False</t>
  </si>
  <si>
    <t>LUIS ENRIQUE TAMARA RUIZ</t>
  </si>
  <si>
    <t>PRESTACIÓN DE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ACOMPAÑAR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Y POST</t>
  </si>
  <si>
    <t>CO1.REQ.6137064</t>
  </si>
  <si>
    <t>OPSP-VIN-0153-2024</t>
  </si>
  <si>
    <t>https://community.secop.gov.co/Public/Tendering/OpportunityDetail/Index?noticeUID=CO1.NTC.6028511&amp;isFromPublicArea=True&amp;isModal=False</t>
  </si>
  <si>
    <t>ELIANA
VERGARA VASQUEZ</t>
  </si>
  <si>
    <t>MARIA JESUS GONZÁLEZ PABÓN</t>
  </si>
  <si>
    <t>PRESTAR SERVICIOS PROFESIONALES EN MARCO DEL PROYECTO DE INVESTIGACIÓN “SISTEMA BIOELECTROQUÍMICO PARA LA RECUPERACIÓN DE NUTRIENTES (NITRÓGENO Y FÓSFORO) Y REUTILIZACIÓN DE AGUA OPERADO CON MATERIALES DE BAJO COSTO UTILIZANDO VERTIMIENTOS LÍQUIDOS DE LA INDUSTRIA AGROPECUARIA”, FINANCIADO POR EL CONTRATO DE FINANCIAMIENTO DE RECUPERACIÓN CONTINGENTE N° 2021-1028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EL APOYO EN LAS SIGUIENTES ACTIVIDADES: 1. APOYAR EN LA GESTIÓN DE ACTIVIDADES DE LA ALIANZA ESTRATÉGICA ESTABLECIDA ENTRE UNIMAG, ITSA, UPC PARA LA ADECUADA EJECUCIÓN DEL PROYECTO. 2. GESTIONAR ENCUENTROS PRESENCIALES O VIRTUALES EN TEMAS DE ELECTROQUÍMICA Y MICROBIOLOGÍA. 3. APOYAR Y REALIZ</t>
  </si>
  <si>
    <t>CO1.REQ.6137455</t>
  </si>
  <si>
    <t>OPSP-VIN-0152-2024</t>
  </si>
  <si>
    <t>https://community.secop.gov.co/Public/Tendering/OpportunityDetail/Index?noticeUID=CO1.NTC.6027488&amp;isFromPublicArea=True&amp;isModal=False</t>
  </si>
  <si>
    <t>MAYKOL CAMILO DELGADO CORREAL</t>
  </si>
  <si>
    <t>PRESTAR SERVICIOS PROFESIONALES COMO ASESOR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PARAMETRIZACIÓN DE LAS VARIABLES AMBIENTALES OBJETO DE MEDICIÓN. 2. APOYAR EL DESARROLLO DE LAS ACTIVIDADES DE TRANSFERENCIA DE CONOCIMIENTO DE LA TECNOLOGÍA A LA COMUNIDAD OBJETIVO. 3. APOYAR LA DEFINICIÓN DE NUEVOS RETOS DE INVESTIGACIÓN BASADOS EN LA TECNOLOGÍA DESARROLLADA. 4.APOYAR LA DIVULGACIÓN DE RESULTADOS DE INNOVACIÓN DEL PROYECTO. 5. APOYAR LA REALIZACIÓN DE INFORMES TÉCNICOS.</t>
  </si>
  <si>
    <t>CO1.REQ.6139311</t>
  </si>
  <si>
    <t>OPSP-VIN-0151-2024</t>
  </si>
  <si>
    <t>https://community.secop.gov.co/Public/Tendering/OpportunityDetail/Index?noticeUID=CO1.NTC.6024771&amp;isFromPublicArea=True&amp;isModal=False</t>
  </si>
  <si>
    <t>ANA MARGARITA SALAS DE LA HOZ</t>
  </si>
  <si>
    <t>PRESTACIÓN DE SERVICIOS PROFESIONALES EN EL MARCO DEL PROYECTO DE INVESTIGACIÓN EXTERNO TITULADO: “DE LA SIERRA NEVADA DE SANTA MARTA A SEPUR ZARCO: ESCUELA INTERCULTURAL DE JUSTICIA CONTRA LA VIOLENCIA SEXUAL Y LA VIOLENCIA BASADA EN GÉNERO EN EL MARCO DEL POSTCONFLICTO Y EL COVID 19 EN COLOMBIA”, CORRESPONDIENTE AL CONVENIO ESPECÍFICO ENTRE LA UNIVERSIDAD INTERNACIONAL DE ANDALUCÍA (REINO DE ESPAÑA), LA UNIVERSIDAD DEL MAGDALENA (REPÚBLICA DE COLOMBIA) Y LA UNIVERSIDAD DEL ROSARIO (REPÚBLICA DE COLOMBIA). PARA EL CUMPLIMIENTO DEL OBJETO CONTRACTUAL, EL CONTRATISTA SE COMPROMETE AL DESARROLLO A CABALIDAD DE LAS SIGUIENTES ACTIVIDADES: 1. APOYO EN LA ELABORACIÓN DE RUTAS DE TRABAJO PARA EL DESARROLLO DE LAS ACTIVIDADES CORRESPONDIENTES AL COMPONENTE AUDIOVISUAL; 2. REGISTRO Y DOCUMENTACIÓN DEL MATERIAL FÍLMICO Y SONORO PARA EL DOCUMENTAL; 3. SISTEMATIZACIÓN Y SELECCIÓN DEL MATERIAL AUDIOVISUAL PARA EL PRODUCTO FINAL.</t>
  </si>
  <si>
    <t>CO1.REQ.6132164</t>
  </si>
  <si>
    <t>OPSP-VIN-0150-2024</t>
  </si>
  <si>
    <t>https://community.secop.gov.co/Public/Tendering/OpportunityDetail/Index?noticeUID=CO1.NTC.6003040&amp;isFromPublicArea=True&amp;isModal=False</t>
  </si>
  <si>
    <t>CESAR
ENRIQUE TAMARIS TURIZO</t>
  </si>
  <si>
    <t>LUIS  ALFREDO RUBIO</t>
  </si>
  <si>
    <t>PRESTACIÓN DE SERVICIOS PROFESIONALES EN EL MARCO DEL PROYECTO DE INVESTIGACIÓN EXTERNO TITULADO: “ESTADO DE CONSERVACIÓN DE LOS RECURSOS NATURALES EN LA CIÉNAGA LA RINCONADA, MAGDALENA, COLOMBIA”. PARA EL CUMPLIMIENTO DEL OBJETO CONTRACTUAL, EL CONTRATISTA SE COMPROMETE AL DESARROLLO A CABALIDAD DE LAS SIGUIENTES ACTIVIDADES: 1. IDENTIFICAR EN LA VEGETACIÓN DEL BOSQUE DE LAS PALOMAS Y DE LAS MACRÓFITAS DE LA CIÉNAGA LA RINCONADA. 2. PROCESO DE CURADURÍA DE MUESTRAS BIOLÓGICAS. 3. INGRESO DE LA INFORMACIÓN BIOLÓGICA AL SIB MEDIANTE LA PLATAFORMA DARWINCORE.</t>
  </si>
  <si>
    <t>CO1.REQ.6114668</t>
  </si>
  <si>
    <t>OPSP-VIN-0149-2024</t>
  </si>
  <si>
    <t>https://community.secop.gov.co/Public/Tendering/OpportunityDetail/Index?noticeUID=CO1.NTC.6002600&amp;isFromPublicArea=True&amp;isModal=False</t>
  </si>
  <si>
    <t>CARMEN JOHANA REYNOSO ESCORCIA</t>
  </si>
  <si>
    <t>PRESTAR LOS SERVICIOS PROFESIONALES EN MARCO DEL PROYECTO DE INVESTIGACIÓN: “SISTEMA DE DETECCIÓN DE LA ATENCIÓN A PARTIR DE LA ACTIVIDAD ELÉCTRICA DEL CORAZÓN PARA EL REFUERZO DIAGNÓSTICO Y TRATAMIENTO DEL TRASTORNO DE DÉFICIT POR ATENCIÓN CON HIPERACTIVIDAD (TDAH) Y LA DIDÁCTICA EDUCATIVA”. PARA EL CUMPLIMIENTO DEL OBJETO CONTRACTUAL, EL CONTRATISTA SE COMPROMETE AL DESARROLLO A CABALIDAD DE LAS SIGUIENTES ACTIVIDADES: 1) DESARROLLAR LAS INTERVENCIONES PSICOLÓGICAS CON LOS VOLUNTARIOS PARTICIPANTES. 2) MONITOREAR LA COMPATIBILIDAD DEL SISTEMA CON LA ACTIVIDAD CLÍNICA PSICOLÓGICA; 3) PARTICIPAR EN LA GENERACIÓN DE PRODUCTOS.</t>
  </si>
  <si>
    <t>CO1.REQ.6114703</t>
  </si>
  <si>
    <t>OPSP-VIN-0148-2024</t>
  </si>
  <si>
    <t>https://community.secop.gov.co/Public/Tendering/OpportunityDetail/Index?noticeUID=CO1.NTC.5987503&amp;isFromPublicArea=True&amp;isModal=False</t>
  </si>
  <si>
    <t>ELIANA VERGARA VASQUEZ</t>
  </si>
  <si>
    <t>LAURA CAROLINA MANTILLA ROMO</t>
  </si>
  <si>
    <t>PRESTAR SERVICIOS PROFESIONALES EN MARCO DEL PROYECTO DE INVESTIGACIÓN “SISTEMA BIOELECTROQUÍMICO PARA LA RECUPERACIÓN DE NUTRIENTES (NITRÓGENO Y FÓSFORO) Y REUTILIZACIÓN DE AGUA OPERADO CON MATERIALES DE BAJO COSTO UTILIZANDO VERTIMIENTOS LÍQUIDOS DE LA INDUSTRIA AGROPECUARIA”, FINANCIADO POR EL CONTRATO DE FINANCIAMIENTO DE RECUPERACIÓN CONTINGENTE N° 2021-1028 DE 2021 CELEBRADO ENTRE EL INSTITUTO COLOMBIANO DE CRÉDITO EDUCATIVO Y ESTUDIOS TÉCNICOS EN EL EXTERIOR "MARIANO OSPINA PÉREZ" - ICETEX, EL MINISTERIO DE CIENCIA, TECNOLOGÍA E INNOVACIÓN. PARA EL CUMPLIMIENTO DEL OBJETO EL CONTRATISTA SE COMPROMETE A CUMPLIR CON EL APOYO EN LAS SIGUIENTES ACTIVIDADES: 1. APOYAR EN LA GESTIÓN DE COMPRAS EN EL MARCO DEL PROYECTO. 2. APOYAR EN LA SISTEMATIZACIÓN DE LA INFORMACIÓN, ANÁLISIS Y ELABORACIÓN DE INFORMES. 3. PRESENTAR INFORME FINAL DE AVANCE DE EJECUCIÓN PRESUPUESTAL QUE DETALLE COMPRAS REALIZADAS E INCLUYA PRESUPUESTO EJECUTADO Y PENDIEN</t>
  </si>
  <si>
    <t>CO1.REQ.6095729</t>
  </si>
  <si>
    <t>OPSP-VIN-0147-2024</t>
  </si>
  <si>
    <t>https://community.secop.gov.co/Public/Tendering/OpportunityDetail/Index?noticeUID=CO1.NTC.5961154&amp;isFromPublicArea=True&amp;isModal=False</t>
  </si>
  <si>
    <t>LAURA CECILIA CHAVES HERRERA</t>
  </si>
  <si>
    <t>PRESTACIÓN DE SERVICIOS PROFESIONALES EN EL MARCO DEL PROYECTO DE INVESTIGACIÓN EXTERNO TITULADO: “DE LA SIERRA NEVADA DE SANTA MARTA A SEPUR ZARCO: ESCUELA INTERCULTURAL DE JUSTICIA CONTRA LA VIOLENCIA SEXUAL Y LA VIOLENCIA BASADA EN GÉNERO EN EL MARCO DEL POSTCONFLICTO Y EL COVID 19 EN COLOMBIA”, CORRESPONDIENTE AL CONVENIO ESPECÍFICO ENTRE LA UNIVERSIDAD INTERNACIONAL DE ANDALUCÍA (REINO DE ESPAÑA), LA UNIVERSIDAD DEL MAGDALENA (REPÚBLICA DE COLOMBIA) Y LA UNIVERSIDAD DEL ROSARIO (REPÚBLICA DE COLOMBIA).
PARA EL CUMPLIMIENTO DEL OBJETO CONTRACTUAL, EL CONTRATISTA SE COMPROMETE AL DESARROLLO A CABALIDAD DE LAS SIGUIENTES ACTIVIDADES: 1. APOYAR LA COORDINACIÓN ACADÉMICA DE LOS ENCUENTROS TERRITORIALES DESARROLLADOS EN EL MARCO DE LA ESCUELA INTERCULTURAL DE JUSTICIA CONTRA LA VIOLENCIA SEXUAL Y LA VIOLENCIA BASADA EN GÉNERO, EN EL MARCO DEL POSTCONFLICTO Y EL COVID 19 EN COLOMBIA. 2. APOYAR EN LA ESCRITURA DE ARTÍCULOS EN REVISTAS INDEXAD</t>
  </si>
  <si>
    <t>CO1.REQ.6072506</t>
  </si>
  <si>
    <t>OPSP-VIN-0146-2024</t>
  </si>
  <si>
    <t>https://community.secop.gov.co/Public/Tendering/OpportunityDetail/Index?noticeUID=CO1.NTC.5960184&amp;isFromPublicArea=True&amp;isModal=False</t>
  </si>
  <si>
    <t>NEYDA ESTHER CUADRO MADERO</t>
  </si>
  <si>
    <t xml:space="preserve">PRESTAR SERVICIOS PROFESIONALES EN LA DIRECCIÓN CENTRO DE INVESTIGACIÓN EN ALTO RENDIMIENTO DEPORTIVO Y ESTUDIOS BIOMÉDICOS. PARA EL CUMPLIMIENTO DEL OBJETO EL CONTRATISTA SE COMPROMETE A CUMPLIR CON EL APOYO EN LAS SIGUIENTES ACTIVIDADES Y PRODUCTOS A ENTREGAR: 1. APOYAR A SPORTSCI A CUMPLIR CON EL SISTEMA ÚNICO DE HABILITACIÓN OBLIGATORIO PARA TODOS LOS PRESTADORES Y ALCANZAR EL LOGRO DEL CONTROL DE RIESGO ASOCIADOS A LA PRESTACIÓN DE LOS SERVICIOS OFRECIDOS. 2. REALIZAR LOS SIGUIENTES MANUALES, PROGRAMAS Y/O PROTOCOLOS DE: A) SERVICIOS EN ATENCIÓN Y VALORACIÓN EN NUTRICIÓN DEPORTIVA. B) SERVICIOS EN ATENCIÓN Y VALORACIÓN EN FISIOTERAPIA Y REHABILITACIÓN DEPORTIVA. C) FORMATOS, REGISTROS E INSTRUMENTOS DERIVADOS DE CADA MANUAL. PRG, PROTOCOLO E INSTRUCTIVO. D)SOCIALIZACIÓN, DIVULGACIÓN Y CAPACITACIÓN DE CADA PROCESO Y FORMATOS. </t>
  </si>
  <si>
    <t>CO1.REQ.6072136</t>
  </si>
  <si>
    <t>OPSP-VIN-0145-2024</t>
  </si>
  <si>
    <t>https://community.secop.gov.co/Public/Tendering/OpportunityDetail/Index?noticeUID=CO1.NTC.5962129&amp;isFromPublicArea=True&amp;isModal=False</t>
  </si>
  <si>
    <t>174 / 224</t>
  </si>
  <si>
    <t>ELCY PATRICIA PRADO FAJARDO</t>
  </si>
  <si>
    <t>PRESTAR SERVICIOS PROFESIONALES COMO LÍDER ILUMINACIÓN LED INTELIGENTE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CODIRIGIR LAS ACCIONES DE PREPARACIÓN DE LA TECNOLOGÍA PARA EL CONTEXTO DE APLICACIÓN. 2. CODIRIGIR EL DISEÑO DE LAS LUMINARIAS LED INTELIGENTES BASADAS EN IOT. 3. CODIRIGIR LA TRANSFERENCIA DE CONOCIMIENTO PARA EL DESARROLLO Y PROGRAMACIÓN DE LOS COMPONENTES ELECTRÓNICOS EN LAS LUMINARIAS LED. 4. CODIRIGIR A LOS INVESTIGADORES Y MIEMBROS DEL EQUIPO DE TRABAJO VINCULADOS AL PROYECTO PARA LA IMPLEMENTACIÓN DE LA RED PILOTO DE LUMINARIAS INTELIGENTES. 5. DAR LOS LINEAMIENTOS TÉCNICOS NECESARIOS PARA EL DESARROLLO DEL ENTORNO WEB DE MONITOREO, CONTROL Y GENERACIÓN DE ALERTAS 6. DAR LOS LI</t>
  </si>
  <si>
    <t>CO1.REQ.6066322</t>
  </si>
  <si>
    <t>OPSP-VIN-0144-2024</t>
  </si>
  <si>
    <t>https://community.secop.gov.co/Public/Tendering/OpportunityDetail/Index?noticeUID=CO1.NTC.5949483&amp;isFromPublicArea=True&amp;isModal=False</t>
  </si>
  <si>
    <t>ERIX JOSE GRANADOS OSPINO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</si>
  <si>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ASISTIR A SALIDAS DE CAMPO Y APLICAR ENTREVISTAS CON EL FIN DE RECOLECTAR INFORMACIÓN PRIMARIA RESPECTO A LA SITUACIÓN ACTUAL SOCIAL, ECONÓMICA Y LABORAL A LO LARGO DEL CORREDOR VIDA CESAR - MAGDALENA. 2. APOYAR EN LOS TALLERES PRESENCIALES Y MESAS DE TRABAJO REALIZADAS DURANTE EL PROYECTO. 3. APOYAR EN LA IDENTIFICACIÓN DE PERFILES LABORALES QUE REQUIERE LA INDUSTRIA PRESENTE Y PROYECTADA EN EL CESAR Y MAGDALENA. 4. APOYAR EN LA REVISIÓN DE DIAGNÓSTICOS DE LA ECONOMÍA SOLIDARIA EN CESAR Y MAGDALENA. 5. PRODUCIR Y EDITAR EL MATERIAL AUDIOVISUAL. 6. ELABORAR CO</t>
  </si>
  <si>
    <t>CO1.REQ.6060275</t>
  </si>
  <si>
    <t>OPSP-VIN-0143-2024</t>
  </si>
  <si>
    <t>https://community.secop.gov.co/Public/Tendering/OpportunityDetail/Index?noticeUID=CO1.NTC.5949005&amp;isFromPublicArea=True&amp;isModal=False</t>
  </si>
  <si>
    <t>CRISTINA ISABEL HERNANDEZ LOZANO</t>
  </si>
  <si>
    <t>PRESTAR LOS SERVICIOS PROFESIONALES COMO BIÓLOGA EN MARCO DEL PROYECTO "OSITOS DE AGUA (TARDÍGRADA) ASOCIADOS A BRIÓFITOS Y LÍQUENES EN FRAGMENTOS DE BOSQUE SECO TROPICAL DE LOS MONTES DE MARÍA Y LA SERRANÍA DE PIOJÓ. UNA CONTRIBUCIÓN A LA BIODIVERSIDAD DE COLOMBIA". CON APORTE DE LA UNIVERSIDAD DEL ATLÁNTICO, CORRESPONDIENTE AL CONVENIO ESPECÍFICO DE COLABORACIÓN INVESTIGATIVA NO. 27122021 DE 2021, SUSCRITO ENTRE LA UNIVERSIDAD DEL ATLÁNTICO Y LA UNIVERSIDAD DEL MAGDALENA - UNIMAGDALENA, EN EL MARCO DEL CONTRATO 80740-157-2021.
PARA EL CUMPLIMIENTO DEL OBJETO EL CONTRATISTA SE COMPROMETE A CUMPLIR CON LAS SIGUIENTES ACTIVIDADES EN LA COLECCIÓN FICOLÓGICA: 1. APOYAR EN LA REVISIÓN DE MUESTRAS DE BRIÓFITOS Y LÍQUENES PARA LA EXTRACCIÓN Y MONTAJE DE TARDÍGRADOS. IDENTIFICACIÓN DE TARDÍGRADOS. 2. APOYAR LAS ACTIVIDADES MOLECULARES PARA LA OBTENCIÓN DE SECUENCIAS QUE COMPLEMENTEN LAS IDENTIFICACIONES DE LOS TARDÍGRADOS. 3. APOYAR EN LA ELABORA</t>
  </si>
  <si>
    <t>CO1.REQ.6059561</t>
  </si>
  <si>
    <t>OPSP-VIN-0142-2024</t>
  </si>
  <si>
    <t>https://community.secop.gov.co/Public/Tendering/OpportunityDetail/Index?noticeUID=CO1.NTC.5951937&amp;isFromPublicArea=True&amp;isModal=False</t>
  </si>
  <si>
    <t>IVAN ALFONSO VILLAMIL MARTINEZ</t>
  </si>
  <si>
    <t>PRESTACIÓN DE SERVICIOS PROFESIONALES EN MARCO DEL PROYECTO DE INVESTIGACIÓN “EFECTO DE LA QUÍMICA DE CARBONATOS Y LA ACIDIFICACIÓN OCEÁNICA EN LA CALCIFICACIÓN Y FECUNDIDAD DE ALGAS CORALINÁCEAS COSTROSAS DE AMBIENTES CON SURGENCIA ESTACIONAL EN EL CARIBE COLOMBIANO”, CORRESPONDIENTE AL CONTRATO DE FINANCIAMIENTO DE RECUPERACIÓN CONTINGENTE N° 2021-1032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LAS SIGUIENTES ACTIVIDADES: 1. SEGUIMIENTO Y AJUSTE DE VARIABLES EN SISTEMA DE RESERVORIO DE ALGAS CORALINAS Y EN SISTEMA EXPERIMENTAL.
(TEMPERATURA, OXÍGENO, CO2 Y PH ESCALA TOTAL, NUTRIENTES, SALINIDAD). 2. APOYO TÉCNICO EN DISEÑO Y MONTAJE DE SISTEMA DE RECIRCULACIÓN Y DISTRIBUCIÓN DE AGUA DE MAR (</t>
  </si>
  <si>
    <t>CO1.REQ.6059603</t>
  </si>
  <si>
    <t>OPSP-VIN-0141-2024</t>
  </si>
  <si>
    <t>https://community.secop.gov.co/Public/Tendering/OpportunityDetail/Index?noticeUID=CO1.NTC.5939814&amp;isFromPublicArea=True&amp;isModal=False</t>
  </si>
  <si>
    <t>ANGIE PAHOLA COLORADO MARTINEZ</t>
  </si>
  <si>
    <t>PRESTAR LOS SERVICIOS PROFESIONALES COMO BIÓLOGA EN MARCO DEL PROYECTO "EFECTO DEL POLVILLO DE CARBÓN Y LOS MICROPLÁSTICOS EN EL DESARROLLO TEMPRANO DE ORGANISMOS ARRECIFALES". CORRESPONDIENTE AL CONTRATO DE FINANCIAMIENTO DE RECUPERACIÓN CONTINGENTE
NO. 2022-0733 DE 2022 CELEBRADO CON EL INSTITUTO COLOMBIANO DE CRÉDITO EDUCATIVO Y ESTUDIOS TÉCNICOS EN EL EXTERIOR "MARIANO OSPINA PÉREZ" - ICETEX Y EL MINISTERIO DE CIENCIA, TECNOLOGÍA E INNOVACIÓN Y LA UNIVERSIDAD DEL MAGDALENA. PARA EL CUMPLIMIENTO DEL OBJETO EL CONTRATISTA SE COMPROMETE A CUMPLIR CON LAS SIGUIENTES ACTIVIDADES EN LA COLECCIÓN FICOLÓGICA: 1. APOYAR EN SALIDAS DE CAMPO. 2. RECOLECTAR Y MANEJO DE MUESTRAS PARA LA CUANTIFICACIÓN DE MICROPLÁSTICOS. 3. SEPARACIÓN DE MICROPLÁSTICOS EN LABORATORIO. 4. REALIZAR LA
CARACTERIZACIÓN Y CONTEO DE MICROPLÁSTICOS. 5. REALIZAR LA TOMA DE MICROGRAFÍAS. 6. APOYAR EN EL ANÁLISIS ESTADÍSTICO DE LOS RESULTADOS. 6. APOYAR EN LA ELABORACIÓN DE I</t>
  </si>
  <si>
    <t>CO1.REQ.6044877</t>
  </si>
  <si>
    <t>OPSP-VIN-0140-2024</t>
  </si>
  <si>
    <t>https://community.secop.gov.co/Public/Tendering/OpportunityDetail/Index?noticeUID=CO1.NTC.5950335&amp;isFromPublicArea=True&amp;isModal=False</t>
  </si>
  <si>
    <t>FREDY ARID TOVAR BERNAL</t>
  </si>
  <si>
    <t>PRESTAR SERVICIOS PROFESIONALES COMO PERSONAL DE APOYO TERRITORIAL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GESTIÓN TERRITORIAL PARA LA VINCULACIÓN DE ACTORES AL PACTO DE COMPROMISO AMBIENTAL. 2. APOYAR LA GESTIÓN TERRITORIAL PARA LA VINCULACIÓN DE ACTORES AL PACTO DE COMPROMISO AMBIENTAL 3. APOYAR LA GESTIÓN TERRITORIAL Y DE ALIADOS EN EL DESARROLLO DE LAS ACTIVIDADES RELACIONADAS CON EL DESARROLLO TECNOLÓGICO Y LA INNOVACIÓN. 4. APOYAR LA PARAMETRIZACIÓN DE LAS VARIABLES AMBIENTALES Y CLIMÁTICAS OBJETO DE MEDICIÓN. 5. APOYAR EL DESARROLLO DE LAS ACTIVIDADES DE TRANSFERENCIA DE CONOCIMIENTO DE LA TECNOLOGÍA A LA COMUNIDAD OBJETIVO. 6. APOYAR LA DEFINICIÓN DE NUEVOS RETOS DE INVESTIGAC</t>
  </si>
  <si>
    <t>CO1.REQ.6061505</t>
  </si>
  <si>
    <t>OPSP-VIN-0139-2024</t>
  </si>
  <si>
    <t>https://community.secop.gov.co/Public/Tendering/OpportunityDetail/Index?noticeUID=CO1.NTC.5949688&amp;isFromPublicArea=True&amp;isModal=False</t>
  </si>
  <si>
    <t>CARLOS EDUARDO CABAS MERIÑO</t>
  </si>
  <si>
    <t>SERVICIOS PROFESIONALES COMO LÍDER INTERNET DE LAS COSAS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DIRECCIÓN DE LAS ACCIONES DE PREPARACIÓN DE LA TECNOLOGÍA PARA EL CONTEXTO DE APLICACIÓN. 2. APOYAR EN LA DIRECCIÓN DEL DISEÑO DE LAS LUMINARIAS LED INTELIGENTES BASADAS EN IOT. 3. APOYAR EN LA DIRECCIÓN DE LA TRANSFERENCIA DE CONOCIMIENTO PARA EL DESARROLLO Y PROGRAMACIÓN DE LOS COMPONENTES ELECTRÓNICOS DE LA RED IOT. 4. APOYAR EN LA DIRECCIÓN DE LOS INVESTIGADORES Y MIEMBROS DEL EQUIPO DE TRABAJO VINCULADOS AL PROYECTO PARA LA IMPLEMENTACIÓN DE LA RED PILOTO DE LUMINARIAS INTELIGENTES BASADAS EN IOT. 5. DAR LOS LINEAMIENTOS TÉCNICOS NECESARIOS PARA EL DESARROLLO DEL ENTORNO WEB DE MON</t>
  </si>
  <si>
    <t>CO1.REQ.6061182</t>
  </si>
  <si>
    <t>OPSP-VIN-0138-2024</t>
  </si>
  <si>
    <t>https://community.secop.gov.co/Public/Tendering/OpportunityDetail/Index?noticeUID=CO1.NTC.5933035&amp;isFromPublicArea=True&amp;isModal=False</t>
  </si>
  <si>
    <t>MONICA LASTENIA ZULBARAN JIMENEZ</t>
  </si>
  <si>
    <t xml:space="preserve">JULIETH  OSORIO </t>
  </si>
  <si>
    <t xml:space="preserve">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 </t>
  </si>
  <si>
    <t xml:space="preserve"> CO1.REQ.6043255</t>
  </si>
  <si>
    <t>OPSP-VIN-0137-2024</t>
  </si>
  <si>
    <t>https://community.secop.gov.co/Public/Tendering/OpportunityDetail/Index?noticeUID=CO1.NTC.5918389&amp;isFromPublicArea=True&amp;isModal=False</t>
  </si>
  <si>
    <t>ROCÍO DEL
PILAR GARCÍA URUEÑA</t>
  </si>
  <si>
    <t>DAVID ENRIQUE LOPEZ ALFARO</t>
  </si>
  <si>
    <t>PRESTAR LOS SERVICIOS PROFESIONALES EN MARCO DEL PROYECTO TITULADO: "GESTIÓN PARA LA CONSERVACIÓN DE LAS ESPECIES DE ACROPORA BASADA EN SU IMPORTANCIA COMO HÁBITAT PARA LA PESCA, EN EL TRABAJO COMUNITARIO Y LA EDUCACIÓN", CORRESPONDIENTE AL CONTRATO DE FINANCIAMIENTO DE RECUPERACIÓN CONTINGENTE N° 2021-1026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LAS SIGUIENTES ACTIVIDADES: 1. DISEÑAR EL PLAN DE TRABAJO PARA LOS TALLERES, ESTABLECIENDO LOS OBJETIVOS ESPECÍFICOS Y LAS ACTIVIDADES A REALIZAR. 2. DISEÑAR LOS TALLERES IDENTIFICANDO LOS TEMAS A TRATAR Y LAS METODOLOGÍAS A UTILIZAR. 3. SUPERVISAR EL TRABAJO EN LOS TALLERES Y BRINDAR ORIENTACIÓN Y RETROALIMENTACIÓN. 4. COORDINAR CON LOS LÍDERES DE</t>
  </si>
  <si>
    <t>CO1.REQ.6029630</t>
  </si>
  <si>
    <t>OPSP-VIN-0136-2024</t>
  </si>
  <si>
    <t>https://community.secop.gov.co/Public/Tendering/OpportunityDetail/Index?noticeUID=CO1.NTC.5915215</t>
  </si>
  <si>
    <t>VICTOR MANUEL FLOREZ DIAZ</t>
  </si>
  <si>
    <t>PRESTAR SERVICIOS PROFESIONALES EN EL CENTRO DE INVESTIGACIÓN EN ALTO RENDIMIENTO DEPORTIVO Y ESTUDIOS BIOMÉDICOS. PARA EL CUMPLIMIENTO DEL OBJETO EL CONTRATISTA SE COMPROMETE A CUMPLIR CON EL APOYO EN LAS SIGUIENTES ACTIVIDADES: 1. APOYAR DESDE SU ROL PROFESIONAL EN LA CONSECUCIÓN DE LOS OBJETIVOS DEL CENTRO DE INVESTIGACIÓN EN ALTO RENDIMIENTO DEPORTIVO Y ESTUDIOS BIOMÉDICOS DE LA UNIVERSIDAD DEL MAGDALENA. 2. APOYAR EN LOS PROCESOS DE ATENCIÓN, AGENDAMIENTO DE CONSULTAS SOLICITADOS POR LOS CLIENTES DEL CENTRO. 3. APOYAR EN LA PARTICIPACIÓN DE EVENTOS QUE PROGRAME EL CENTRO DE INVESTIGACIÓN EN ALTO RENDIMIENTO DEPORTIVO Y ESTUDIOS BIOMÉDICOS DE LA UNIVERSIDAD DEL MAGDALENA, FUERA DEL ÁREA HABITUAL DE LA PRESTACIÓN DEL SERVICIO. 4. COOPERAR EN LA SUPERVISIÓN, USO OPORTUNO Y RESPONSABLE DE LOS EQUIPOS, INSUMOS Y SOFTWARE DEL CENTRO DE INVESTIGACIÓN EN ALTO RENDIMIENTO DEPORTIVO Y ESTUDIOS BIOMÉDICOS DE LA UNIVERSIDAD DEL MAGDALENA. 5. COOP</t>
  </si>
  <si>
    <t>CO1.REQ.6025687</t>
  </si>
  <si>
    <t>OPSP-VIN-0135-2024</t>
  </si>
  <si>
    <t>https://community.secop.gov.co/Public/Tendering/OpportunityDetail/Index?noticeUID=CO1.NTC.5915066</t>
  </si>
  <si>
    <t>ALVARO DE JESUS ORTIZ PADILLA</t>
  </si>
  <si>
    <t>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</si>
  <si>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CO1.REQ.6025960</t>
  </si>
  <si>
    <t>OPSP-VIN-0134-2024</t>
  </si>
  <si>
    <t>https://community.secop.gov.co/Public/Tendering/OpportunityDetail/Index?noticeUID=CO1.NTC.5889297</t>
  </si>
  <si>
    <t>LUIS JOSE CASTRILLO FERNANDEZ</t>
  </si>
  <si>
    <t>PRESTAR SERVICIOS PROFESIONALES COMO ASESOR TÉCNICO - DESARROLLO DE SOFTWARE EN EL PROYECTO BPIN 2023000100072 - “IMPLEMENTACIÓN DE UNA PLATAFORMA DE DATOS ABIERTOS BASADA EN AIOT PARA EL ANÁLISIS Y GESTIÓN DE RIESGOS AMBIENTALES Y CLIMÁTICOS EN EL 1. REALIZAR EL LEVANTAMIENTO Y ANÁLISIS DE REQUISITOS DEL SOFTWARE. 2. COORDINAR EL DISEÑO DE INTERFACES DEL SISTEMA. 3. DEFINIR LA ARQUITECTURA DEL SISTEMA. 4. COORDINAR EL DESARROLLO DE ALGORITMOS DE INTELIGENCIA ARTIFICIAL PARA EL ANÁLISIS DE LAS VARIABLES AMBIENTALES Y CLIMÁTICAS. 5. COORDINAR LAS ACCIONES PARA EL DESARROLLO DE LA PLATAFORMA WEB DE AUTOMATIZACIÓN DEL ANÁLISIS DE LAS VARIABLES AMBIENTALES Y CLIMÁTICAS. 6. COORDINAR EL DESARROLLO DE LA INTERFAZ PARA VISUALIZACIÓN DE RESULTADOS DE LA PLATAFORMA.</t>
  </si>
  <si>
    <t>CO1.REQ.5999663</t>
  </si>
  <si>
    <t>OPSP-VIN-0133-2024</t>
  </si>
  <si>
    <t>https://community.secop.gov.co/Public/Tendering/OpportunityDetail/Index?noticeUID=CO1.NTC.5890546</t>
  </si>
  <si>
    <t>DIEGO ANDRES RESTREPO LEAL</t>
  </si>
  <si>
    <t>PRESTAR SERVICIOS PROFESIONALES COMO ASESOR TÉCNICO INTELIGENCIA ARTIFICIAL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CONFIGURAR LOS SERVICIOS COGNITIVOS Y DE BÚSQUEDA. 2. DEFINIR Y ANALIZAR LAS VARIABLES A EXTRAER. 3. CONSTRUIR EL BACKEND PARA PROCESAMIENTO DE INFORMACIÓN Y USO DE INTELIGENCIA ARTIFICIAL. 4. CONSTRUIR EL BACKEND PARA CONSULTA. 5. CONSTRUIR EL ALGORITMO DE IDENTIFICACIÓN. 6. DESARROLLAR LOS ALGORITMOS DE INTELIGENCIA ARTIFICIAL CON TÉCNICAS DE VISIÓN ARTIFICIAL Y MACHINE LEARNING.</t>
  </si>
  <si>
    <t>CO1.REQ.6001568</t>
  </si>
  <si>
    <t>OPSP-VIN-0132-2024</t>
  </si>
  <si>
    <t>https://community.secop.gov.co/Public/Tendering/OpportunityDetail/Index?noticeUID=CO1.NTC.5890418</t>
  </si>
  <si>
    <t>ALFREDO  CALDERA GUZMAN</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</si>
  <si>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EL DESARROLLO DE LAS ACTIVIDADES DE TRANSFERENCIA DE CONOCIMIENTO DE LA TECNOLOGÍA A LA COMUNIDAD OBJETIVO. 2. APOYAR LA DIVULGACIÓN DE RESULTADOS DE INNOVACIÓN DEL PROYECTO. 3. APOYAR LA REALIZACIÓN DE INFORMES TÉCNICOS. 4. GESTIONAR LA DOCUMENTACIÓN DE LAS ACTIVIDADES TÉCNICAS Y CIENTÍFICAS DEL PROYECTO.</t>
  </si>
  <si>
    <t>CO1.REQ.6001548</t>
  </si>
  <si>
    <t>OPSP-VIN-0131-2024</t>
  </si>
  <si>
    <t>https://community.secop.gov.co/Public/Tendering/OpportunityDetail/Index?noticeUID=CO1.NTC.5889436</t>
  </si>
  <si>
    <t>PAULA ANDREA JIMENEZ ARISMENDY</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</si>
  <si>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PARAMETRIZACIÓN DE LAS VARIABLES AMBIENTALES Y CLIMÁTICAS OBJETO DE MEDICIÓN. 2. APOYAR EL DESARROLLO DE ACTIVIDADES DE TRANSFERENCIA DE CONOCIMIENTO DE LA TECNOLOGÍA A LA COMUNIDAD OBJETO. 3. APOYAR LA DEFINICIÓN DE NUEVOS RETOS DE INVESTIGACIÓN BASADOS EN LA TECNOLOGÍA DESARROLLADA. 4. APOYAR LA DIVULGACIÓN DE RESULTADO DE INNOVACIÓN DEL PROYECTO. 5. APOYAR LA REALIZACIÓN DE INFORMES TÉCNICOS. 6. GESTIONAR LA DOCUMENTACIÓN DE LAS ACTIVIDADES TÉCNICAS Y CIENTÍFICAS DEL PROYECTO.</t>
  </si>
  <si>
    <t>CO1.REQ.6000886</t>
  </si>
  <si>
    <t>OPSP-VIN-0130-2024</t>
  </si>
  <si>
    <t>https://community.secop.gov.co/Public/Tendering/OpportunityDetail/Index?noticeUID=CO1.NTC.5889313</t>
  </si>
  <si>
    <t>JASNEY  MOTTA PEREZ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</si>
  <si>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EL DESARROLLO DE LAS ACTIVIDADES DE TRANSFERENCIA DE CONOCIMIENTO DE LA TECNOLOGÍA A LA COMUNIDAD OBJETIVO. 2. APOYAR LA DIVULGACIÓN DE RESULTADOS DE INNOVACIÓN DEL PROYECTO. 3. APOYAR LA REALIZACIÓN DE INFORMES TÉCNICOS. 4. APOYAR LA DOCUMENTACIÓN DE LAS ACTIVIDADES TÉCNICAS Y CIENTÍFICAS DEL PROYECTO. 5. APOYAR LA GESTIÓN DE ALIADOS EN EL DESARROLLO DE LAS ACTIVIDADES RELACIONADAS CON LA TRANSFERENCIA DE CONOCIMIENTO Y TECNOLOGÍA. 6. APOYAR LA GESTIÓN DE ALIADOS EN EL DESARROLLO DE LAS ACTIVIDADES RELACIONADAS CON LA COMUNICACIÓN DE RESULTADOS CON ENFOQUE EN CIENCIA TECNOLOGÍA Y S</t>
  </si>
  <si>
    <t>CO1.REQ.6000217</t>
  </si>
  <si>
    <t>OPSP-VIN-0129-2024</t>
  </si>
  <si>
    <t>https://community.secop.gov.co/Public/Tendering/OpportunityDetail/Index?noticeUID=CO1.NTC.5880333</t>
  </si>
  <si>
    <t>JESSICA ROCIO MORALES  RAMBAUT</t>
  </si>
  <si>
    <t>PRESTAR LOS SERVICIOS PROFESIONALES EN MARCO DEL AUSPICIO: LANZAMIENTO COLECCIÓN 500 AÑOS SANTA MARTA. PARA EL CUMPLIMIENTO DEL OBJETO EL CONTRATISTA SE COMPROMETE A CUMPLIR CON LAS SIGUIENTES ACTIVIDADES: DIGITALIZACIÓN DE DOS OBRAS ESTUDIO SOBRE LAS TRIBUS INDÍGENAS DEL MAGDALENA Y FLORESTA DE LA SANTA IGLESIA CATEDRAL DE LA CIUDAD DE SANTA MARTA.</t>
  </si>
  <si>
    <t>CO1.REQ.5992102</t>
  </si>
  <si>
    <t>OPSP-VIN-0128-2024</t>
  </si>
  <si>
    <t>https://community.secop.gov.co/Public/Tendering/OpportunityDetail/Index?noticeUID=CO1.NTC.5873025</t>
  </si>
  <si>
    <t>ADRIANO GUERRA</t>
  </si>
  <si>
    <t>JOSE BELTRAN MAESTRE NAVARRO</t>
  </si>
  <si>
    <t>PRESTAR LOS SERVICIOS PROFESIONALES EN LA DIRECCIÓN DE GESTIÓN DEL CONOCIMIENTO DE LA VICERRECTORÍA DE INVESTIGACIÓN. PARA EL CUMPLIMIENTO DEL OBJETO EL CONTRATISTA SE COMPROMETE A CUMPLIR CON LAS SIGUIENTES ACTIVIDADES: 1. APOYAR LA REALIZACIÓN DE UN PROGRAMA RADIAL SEMANAL Y DE COMUNICACIÓN ESTRATÉGICA DE LA UNIVERSIDAD DEL MAGDALENA EN EL MARCO DE LOS 500 AÑOS DE SANTA MARTA. 2. APOYAR LA COMUNICACIÓN DE LA DIRECCIÓN DE CULTURA. 3. APOYAR LA REALIZACIÓN DE PODCAST. PRODUCTOS PARA ENTREGAR: A. GUIONES DE ENTREVISTAS Y EVIDENCIAS SOBRE LA REALIZACIÓN DE LOS PROGRAMAS RADIALES SEMANALES. B. EVIDENCIAS SOBRE LOS PRODUCTOS PUBLICITARIOS Y DE COMUNICACIÓN ESTRATÉGICA DE LA DIRECCIÓN DE CULTURA. C. 5 (CINCO) PODCAST COMO PRODUCTOS RESULTANTES DE CADA UNA DE LAS ENTREVISTAS.</t>
  </si>
  <si>
    <t>CO1.REQ.5983472</t>
  </si>
  <si>
    <t>OPSP-VIN-0127-2024</t>
  </si>
  <si>
    <t>https://community.secop.gov.co/Public/Tendering/OpportunityDetail/Index?noticeUID=CO1.NTC.5856160&amp;isFromPublicArea=True&amp;isModal=False</t>
  </si>
  <si>
    <t>ANDREA CAROLINA JIMENEZ PEREZ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</si>
  <si>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DEFINICIÓN DE NUEVOS RETOS DE INVESTIGACIÓN BASADOS EN LA TECNOLOGÍA DESARROLLADA. 2. APOYAR LA DIVULGACIÓN DE RESULTADOS DE INNOVACIÓN DEL PROYECTO 3. APOYAR LA REALIZACIÓN DE INFORMES TÉCNICOS. 4. GESTIONAR LA DOCUMENTACIÓN DE LAS ACTIVIDADES TÉCNICAS Y CIENTÍFICAS DEL PROYECTO. 5. APOYAR LA PARAMETRIZACIÓN DE LAS VARIABLES AMBIENTALES Y CLIMÁTICAS OBJETO DE MEDICIÓN. 6. APOYAR EL DISEÑO DEL SISTEMA DE COMUNICACIÓN INALÁMBRICA UTILIZANDO LA TECNOLOGÍA LORA. 7. APOYAR LA TRANSMISIÓN DE INFORMACIÓN DE VARIOS SENSORES A TRAVÉS DE DIFERENTES PROTOCOLOS A UNA COMPUTADORA CENTRAL. 8.</t>
  </si>
  <si>
    <t>CO1.REQ.5967226</t>
  </si>
  <si>
    <t>OPSP-VIN-0126-2024</t>
  </si>
  <si>
    <t>https://community.secop.gov.co/Public/Tendering/OpportunityDetail/Index?noticeUID=CO1.NTC.5856324&amp;isFromPublicArea=True&amp;isModal=False</t>
  </si>
  <si>
    <t>PRESTAR SERVICIOS PROFESIONALES COMO PERSONAL DE APOYO TERRITORIAL EN EL PROYECTO BPIN 2023000100072 - “IMPLEMENTACIÓN DE UNA PLATAFORMA DE DATOS ABIERTOS BASADA EN AIOT PARA EL ANÁLISIS Y GESTIÓN DE RIESGOS AMBIENTALES Y CLIMÁTICOS EN EL CORREDOR MINERO DE LOS MUNICIPIOS LA JAGUA DE IBIRICO, ALBANIA, ALGARROBO”, REALIZANDO LAS SIGUIENTES ACTIVIDADES: 1. APOYAR LA REALIZACIÓN DE INFORMES TÉCNICOS DEL PROYECTO. 2. APOYAR LA GESTIÓN DE ALIADOS Y LA DOCUMENTACIÓN DE LAS ACTIVIDADES TÉCNICAS Y CIENTÍFICAS DEL PROYECTO. 3. APOYAR LA GESTIÓN TERRITORIAL Y DE ALIADOS EN EL DESARROLLO DE LAS ACTIVIDADES RELACIONADAS CON EL DESARROLLO TECNOLÓGICO Y LA INNOVACIÓN. 4. APOYAR LA GESTIÓN TERRITORIAL Y DE ALIADOS EN EL DESARROLLO DE LAS ACTIVIDADES RELACIONADAS CON EL ENTRENAMIENTO ESPECIALIZADO. 5. APOYAR LA GESTIÓN TERRITORIAL Y DE ALIADOS EN EL DESARROLLO DE LAS ACTIVIDADES RELACIONADAS CON LA TRANSFERENCIA DE CONOCIMIENTO Y TECNOLOGÍA. 6. APOYAR LA</t>
  </si>
  <si>
    <t>CO1.REQ.5966498</t>
  </si>
  <si>
    <t>OPSP-VIN-0125-2024</t>
  </si>
  <si>
    <t>https://community.secop.gov.co/Public/Tendering/OpportunityDetail/Index?noticeUID=CO1.NTC.5847902</t>
  </si>
  <si>
    <t>DEWAR ENRIQUE LOPEZ MORGAN</t>
  </si>
  <si>
    <t>MARA PAOLA OLMEDO ESPINOZA</t>
  </si>
  <si>
    <t xml:space="preserve">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PRESTAR SERVICIOS DE ASESORÍA CONTABLE A LA UNIVERSIDAD DEL MAGDALENA PARA LA EJECUCIÓN DE LOS PROCESOS ADECUADOS Y PERTINENTES QUE PERMITAN LA REVISIÓN, ANÁLISIS Y DEPURACIÓN CONTABLE, MEDIANTE ELIMINACIÓN O INCORPORACIÓN DE LAS CIFRAS Y DEMÁS DATOS CONTENIDOS EN LOS ESTADOS FINANCIEROS, INFORMES Y REPORTES CONTABLES EN EL COMPONENTE DE LOS "RECURSOS ADMINISTRADOS" DE LA VICERRECTORÍA DE INVESTIGACIÓN, DE TAL FORMA QUE ÉSTOS CUMPLAN CON LAS CARACTERÍSTICAS CUALITATIVAS DE RELEVANCIA Y REPRESENTACIÓN FIEL DE QUE TRATA EL MARCO NORMATIVO CONTABLE VIGENTE PARA </t>
  </si>
  <si>
    <t>CO1.REQ.5955636</t>
  </si>
  <si>
    <t>OPSP-VIN-0124-2024</t>
  </si>
  <si>
    <t>https://community.secop.gov.co/Public/Tendering/OpportunityDetail/Index?noticeUID=CO1.NTC.5839454</t>
  </si>
  <si>
    <t>RASINE RAVELO MENDÉZ</t>
  </si>
  <si>
    <t>ANA MARIA CUDRIS CARRANZA</t>
  </si>
  <si>
    <t>PRESTAR LOS SERVICIOS PROFESIONALES EN LA DIRECCIÓN DE GESTIÓN DEL CONOCIMIENTO DE LA VICERRECTORÍA DE INVESTIGACIÓN. PARA EL CUMPLIMIENTO DEL OBJETO EL CONTRATISTA SE COMPROMETE A CUMPLIR CON LAS SIGUIENTES ACTIVIDADES: 1. APOYAR EN LA BÚSQUEDA DE INFORMACIÓN SECUNDARIA ASOCIADAS A LAS TEMÁTICAS QUE SE ABORDARAN EN LA FORMULACIÓN DE PROYECTO. 2. APOYAR EN LA REVISIÓN DE LA LITERATURA QUE SOPORTE LA CONSTRUCCIÓN DE LA PROPUESTA DE INVESTIGACIÓN A PRESENTAR EN LA CONVOCATORIA DE MINCIENCIAS. 3. SOPORTAR LA CONSTRUCCIÓN DE DOCUMENTOS TÉCNICOS Y CONCEPTUALES PARA LA CONSTRUCCIÓN DE LA PROPUESTA DE INVESTIGACIÓN ENTRE ELLOS: EL MARCO CONCEPTUAL, LA ESTRUCTURACIÓN DEL PROBLEMA, EL ANÁLISIS DE ALTERNATIVAS, ENTRE OTROS. 4. APOYAR Y SOPORTAR LOS PROCESOS DE CONVOCATORIA Y REUNIONES TÉCNICAS DEL EQUIPO DE TRABAJO EN EL MARCO DE LA FORMULACIÓN DEL PROYECTO. 5. DAR SOPORTE EN EL RELACIONAMIENTO CON ENTIDADES, ORGANIZACIONES E INSTITUCIONES PARA MAT</t>
  </si>
  <si>
    <t>CO1.REQ.5950148</t>
  </si>
  <si>
    <t>OPSP-VIN-0123-2024</t>
  </si>
  <si>
    <t>https://community.secop.gov.co/Public/Tendering/OpportunityDetail/Index?noticeUID=CO1.NTC.5839964</t>
  </si>
  <si>
    <t>MIGUEL ANGEL JIMENEZ JACQUIN</t>
  </si>
  <si>
    <t xml:space="preserve">PRESTAR LOS SERVICIOS PROFESIONALES EN MARCO DEL PROYECTO DE INVESTIGACIÓN EXTERNO: "PRODUCCIÓN DE ECONOMÍA ECOLÓGICA INCLUYENTE Y SOSTENIBLE: UNA INVESTIGACIÓN PARA DESARROLLAR ESTRATEGIAS DE EMPRENDIMIENTO SOCIAL/SOLIDARIO PARA EL ECOTURISMO EN PUEBLO VIEJO (CIÉNAGA GRANDE DE SANTA MARTA), MAGDALENA", CORRESPONDIENTE AL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PUEBLOVIEJO (CIÉNAGA GRANDE DE SANTA MARTA). MAGDALENA. 2. APOYO ESPECÍFICO AL LÍDER DEL HILO 4, DE ACUERDO CON LO SOLICITADO POR EL LÍDER Y </t>
  </si>
  <si>
    <t>CO1.REQ.5950369</t>
  </si>
  <si>
    <t>OPSP-VIN-0122-2024</t>
  </si>
  <si>
    <t>https://community.secop.gov.co/Public/Tendering/OpportunityDetail/Index?noticeUID=CO1.NTC.5831706&amp;isFromPublicArea=True&amp;isModal=False</t>
  </si>
  <si>
    <t>CARMEN
CECILIA CABALLERO DOMÍNGUEZ</t>
  </si>
  <si>
    <t>YILMAR DANIEL POLO ALTUVE</t>
  </si>
  <si>
    <t>VINCULACIÓN DE PERSONAL POR ORDEN DE PRESTACIÓN DE SERVICIOS PROFESIONALES PARA EL FORTALECIMIENTO DE LAS REVISTAS CIENTÍFICAS DE LA UNIVERSIDAD DEL MAGDALENA, CORRESPONDIENTE AL CONTRATO DE FINANCIAMIENTO DE RECUPERACIÓN CONTINGENTE N° 112721-181- 2023 CELEBRADO ENTRE EL FONDO FRANCISCO JOSÉ DE CALDAS Y LA UNIVERSIDAD DEL MAGDALENA PARA EL CUMPLIMIENTO DEL OBJETO EL CONTRATISTA SE COMPROMETE A CUMPLIR CON LAS SIGUIENTES ACTIVIDADES DE ASISTENCIA EDITORIAL A REVISTAS: 1) REALIZAR LA BÚSQUEDA DE AUTORES, EVALUADORES Y PROMOCIÓN DE LOS ARTÍCULOS EN REDES SOCIALES Y ACADÉMICAS. 2) ACTUALIZAR LAS BASES DE DATOS. 3) PUBLICAR LAS EDICIONES EN EL OJS DE LAS REVISTAS Y DEMÁS ACTIVIDADES RELACIONADAS CON LAS REVISTAS CIENTÍFICAS. 4) APOYAR A LA COORDINACIÓN DEL PROYECTO.</t>
  </si>
  <si>
    <t>CO1.REQ.5941885</t>
  </si>
  <si>
    <t>OPSP-VIN-0121-2024</t>
  </si>
  <si>
    <t>https://community.secop.gov.co/Public/Tendering/OpportunityDetail/Index?noticeUID=CO1.NTC.5820731</t>
  </si>
  <si>
    <t>CARLOS MIGUEL RODRIGUEZ MORENO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</si>
  <si>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ELABORAR GUÍA DE ENTREVISTAS SEMIESTRUCTURADAS PARA LA RECOLECCIÓN DE INFORMACIÓN PRIMARIA. 4. PROCESAR Y ANALIZAR LA INFORMACIÓN PRIMARIA.</t>
  </si>
  <si>
    <t>CO1.REQ.5930653</t>
  </si>
  <si>
    <t>OPSP-VIN-0120-2024</t>
  </si>
  <si>
    <t>https://community.secop.gov.co/Public/Tendering/OpportunityDetail/Index?noticeUID=CO1.NTC.5820621</t>
  </si>
  <si>
    <t>MARIA  PAZ  MONTENEGRO BARRANCO</t>
  </si>
  <si>
    <t>VINCULACIÓN DE PERSONAL POR ORDEN DE PRESTACIÓN DE SERVICIOS PROFESIONALES DE APOYO PARA EL FORTALECIMIENTO DE LAS REVISTAS CIENTÍFICAS DE LA UNIVERSIDAD DEL MAGDALENA, CORRESPONDIENTE AL CONTRATO DE FINANCIAMIENTO DE RECUPERACIÓN CONTINGENTE N° 112721-181- 2023 CELEBRADO ENTRE EL FONDO FRANCISCO JOSÉ DE CALDAS Y LA UNIVERSIDAD DEL MAGDALENA PARA EL DESARROLLO DEL PROYECTO DE INVESTIGACIÓN TITULADO: "POSICIONAMIENTO INTERNACIONAL DE LAS REVISTAS CIENTÍFICAS DE LA UNIVERSIDAD DEL MAGDALENA”. PARA EL CUMPLIMIENTO DEL OBJETO EL CONTRATISTA SE COMPROMETE A CUMPLIR CON LAS SIGUIENTES ACTIVIDADES: ASISTENCIA EDITORIAL A REVISTAS: 1) BÚSQUEDA DE AUTORES, EVALUADORES Y PROMOCIÓN DE LOS ARTÍCULOS EN REDES SOCIALES Y ACADÉMICAS. 2) ACTUALIZACIÓN DE LAS BASES DE DATOS. 3) PUBLICACIÓN DE LAS EDICIONES EN EL OJS DE LAS REVISTAS Y DEMÁS ACTIVIDADES RELACIONADAS CON LAS REVISTAS CIENTÍFICAS. 4) APOYAR A LA COORDINACIÓN DEL PROYECTO EN LO RELACIONADO CON</t>
  </si>
  <si>
    <t>CO1.REQ.5924141</t>
  </si>
  <si>
    <t>OPSP-VIN-0119-2024</t>
  </si>
  <si>
    <t>https://community.secop.gov.co/Public/Tendering/OpportunityDetail/Index?noticeUID=CO1.NTC.5820392</t>
  </si>
  <si>
    <t>ROCIÓ DEL PILAR GARCÍA URUEÑA</t>
  </si>
  <si>
    <t>ELIANA MARGARITA PINEDA MUNIVE</t>
  </si>
  <si>
    <t>PRESTAR LOS SERVICIOS PROFESIONALES EN MARCO DEL PROYECTO DE INVESTIGACIÓN EXTERNO: EFECTO DE LA QUÍMICA DE CARBONATOS Y LA ACIDIFICACIÓN OCEÁNICA EN LA CALCIFICACIÓN Y FECUNDIDAD DE ALGAS CORALINÁCEAS COSTROSAS DE AMBIENTES CON SURGENCIA ESTACIONAL EN EL CARIBE COLOMBIANO. EL CONTRATISTA SE COMPROMETE A 1. APOYAR LOS PROCESOS ADMINISTRATIVOS Y DE GESTIÓN EN LAS COTIZACIONES RESPECTIVAS A LAS EMPRESAS EN LOS MATERIALES Y REACTIVOS. 2. COORDINAR CON LAS ENTIDADES ALIADAS EN LOS PROYECTOS LA GESTIÓN PARA APOYAR EN LOS TALLERES DE APROPIACIÓN SOCIAL DEL CONOCIMIENTO. 3. ELABORAR LA PROGRAMACIÓN Y CRONOGRAMA DE SEGUIMIENTO DETALLADO DE LOS PROYECTOS CON RELACIÓN A PERMISOS, INFORMES, ACTUALIZACIONES DE CVLAC DEL GRUPO, LEGALIZACIONES</t>
  </si>
  <si>
    <t>CO1.REQ.5923586</t>
  </si>
  <si>
    <t>OPSP-VIN-0118-2024</t>
  </si>
  <si>
    <t>https://community.secop.gov.co/Public/Tendering/OpportunityDetail/Index?noticeUID=CO1.NTC.5820402</t>
  </si>
  <si>
    <t>FANNY TATIANA GONZALEZ GAVIRIA</t>
  </si>
  <si>
    <t>PRESTAR LOS SERVICIOS PROFESIONALES EN MARCO DEL PROYECTO "POSICIONAMIENTO INTERNACIONAL DE LAS REVISTAS CIENTÍFICAS DE LA UNIVERSIDAD DEL MAGDALENA", CORRESPONDIENTE AL CONTRATO DE FINANCIAMIENTO DE RECUPERACIÓN CONTINGENTE N° 112721-181- 2023 CELEBRADO ENTRE EL FONDO FRANCISCO JOSÉ DE CALDAS Y LA UNIVERSIDAD DEL MAGDALENA. PARA EL CUMPLIMIENTO DEL OBJETO EL CONTRATISTA SE COMPROMETE A CUMPLIR CON LAS SIGUIENTES ACTIVIDADES: 1. REALIZAR LA BÚSQUEDA DE AUTORES, EVALUADORES Y PROMOCIÓN DE LOS ARTÍCULOS EN REDES SOCIALES Y ACADÉMICAS. 2. ACTUALIZAR LAS BASES DE DATOS. 3. REALIZAR LA PUBLICACIÓN DE LAS EDICIONES EN EL OJS DE LAS REVISTAS Y DEMÁS ACTIVIDADES RELACIONADAS CON LAS REVISTAS CIENTÍFICAS. 4. APOYAR A LA COORDINACIÓN DEL PROYECTO.</t>
  </si>
  <si>
    <t>CO1.REQ.5923536</t>
  </si>
  <si>
    <t>OPSP-VIN-0117-2024</t>
  </si>
  <si>
    <t>https://community.secop.gov.co/Public/Tendering/OpportunityDetail/Index?noticeUID=CO1.NTC.5799530</t>
  </si>
  <si>
    <t>JANWAR YESID MORENO CORTES</t>
  </si>
  <si>
    <t>PRESTAR LOS SERVICIOS PROFESIONALES EN LA DIRECCIÓN DE GESTIÓN DEL CONOCIMIENTO DE LA VICERRECTORÍA DE INVESTIGACIÓN. PARA EL CUMPLIMIENTO DEL OBJETO EL CONTRATISTA SE COMPROMETE A CUMPLIR CON LAS SIGUIENTES ACTIVIDADES: 1. BUSCAR INFORMACIÓN EN BASES DE DATOS, REPOSITORIOS INSTITUCIONALES, ENTIDADES MULTILATERALES, ENTRE OTRAS, ASOCIADAS A LOS SISTEMAS DE AGUA SUBTERRÁNEAS. 2. ANALIZAR Y PROCESAR LA INFORMACIÓN PRODUCTO DE LA REVISIÓN BIBLIOGRÁFICA, LA CUAL INCLUYE ANTECEDENTES, MODELOS, METODOLOGÍAS Y TEORÍAS PARA EL MANEJO INTEGRADO DE AGUAS SUBTERRÁNEAS. 3. REDACTAR LA PROPUESTA DE INVESTIGACIÓN SOBRE EL MANEJO INTEGRAL DE AGUAS SUBTERRÁNEAS EN COLOMBIA, EN LA CUAL SE DEBE HACER: - IDENTIFICAR Y DESCRIBIR DEL PROBLEMA, DESCRIBIR EL PROBLEMA Y LA SITUACIÓN EXISTENTE, MAGNITUD ACTUAL DEL PROBLEMA INDICADORES DE REFERENCIA. – CONSTRUIR EL ÁRBOL DE PROBLEMAS, ANTECEDENTES, JUSTIFICACIÓN Y ARTICULACIÓN DEL PROYECTO EN ATENCIÓN A LA(S)DEMAN</t>
  </si>
  <si>
    <t>CO1.REQ.5909233</t>
  </si>
  <si>
    <t>OPSP-VIN-0116-2024</t>
  </si>
  <si>
    <t>https://community.secop.gov.co/Public/Tendering/OpportunityDetail/Index?noticeUID=CO1.NTC.5791740&amp;isFromPublicArea=True&amp;isModal=False</t>
  </si>
  <si>
    <t>WENDY LORAYNE LOPEZ PICON</t>
  </si>
  <si>
    <t>PRESTAR LOS SERVICIOS PROFESIONALES EN LA EDITORIAL UNIMAGDALENA. PARA EL CUMPLIMIENTO DEL OBJETO, EL CONTRATISTA SE COMPROMETE A CUMPLIR CON LAS SIGUIENTES ACTIVIDADES: 1. APOYAR EN LA PLANEACIÓN DE LOS EVENTOS ACADÉMICOS, CULTURALES Y ARTÍSTICOS EN LAS CUALES PARTICIPE Y/O REALICE LA EDITORIAL UNIMAGDALENA. 2. APOYAR EN LA PLANEACIÓN, ORGANIZACIÓN Y DESARROLLO DE LAS FERIAS DEL LIBRO EN LAS CUALES PARTICIPE Y/O REALICE LA EDITORIAL UNIMAGDALENA. 3. VELAR POR LA REALIZACIÓN DEL MATERIAL PUBLICITARIO QUE SE REQUIERA PARA LOS EVENTOS O FERIAS DEL LIBRO EN LAS CUALES PARTICIPE Y/O REALICE LA EDITORIAL UNIMAGDALENA Y PARA LA DIVULGACIÓN DE LAS NOVEDADES EDITORIALES. 4. ENTREGAR LA INFORMACIÓN REQUERIDA DE LOS RESULTADOS Y ACTIVIDADES REALIZADAS DE LOS EVENTOS O FERIAS DEL LIBRO EN LAS CUALES PARTICIPE Y/O REALICE LA EDITORIAL UNIMAGDALENA. 5. APOYAR EN EL PROCESO DE EDICIÓN DE LA SECCIÓN DE EVENTOS DE LA REVISTA ENTRE TEXTOS. 6. APOYAR EL PR</t>
  </si>
  <si>
    <t>CO1.REQ.5900986</t>
  </si>
  <si>
    <t>OPSP-VIN-0115-2024</t>
  </si>
  <si>
    <t>https://community.secop.gov.co/Public/Tendering/OpportunityDetail/Index?noticeUID=CO1.NTC.5783280</t>
  </si>
  <si>
    <t>CARLOS ARTURO RODRIGUEZ CABRERA</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</si>
  <si>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REALIZAR EL SEGUIMIENTO A LOS MOVIMIENTOS DE SOLICITUDES DE ADICIÓN EXPEDIDOS O GENERADOS POR LA VICERRECTORÍA DE INVESTIGACIÓN Y QUE SE ENVÍAN AL GRUPO DE PRESUPUESTO PARA TRAMITE DE INCORPORACIÓN DE RECURSOS. 2. REALIZAR EL SEGUIMIENTO A LOS MOVIMIENTOS DE SOLICITUDES DE TRASLADOS PRESUPUESTALES QUE GENERA LA VICERRECTORÍA DE INVESTIGACIÓN Y QUE SON EMITIDOS AL GRUPO DE PRESUPUESTO PARA CRÉDITOS Y CONTRA CRÉDITO EN PROYECTOS DE PLAN DE ACCIÓN DE FONDO DE INVESTIGACIÓN. 3. REALIZAR EL SEGUIMIENTO A LOS MOVIMIENTOS DE SOLICITUDES DE TRASLADOS PRESUPUESTALE</t>
  </si>
  <si>
    <t>CO1.REQ.5892897</t>
  </si>
  <si>
    <t>OPSP-VIN-0114-2024</t>
  </si>
  <si>
    <t>https://community.secop.gov.co/Public/Tendering/OpportunityDetail/Index?noticeUID=CO1.NTC.5785028</t>
  </si>
  <si>
    <t>PRESTAR LOS SERVICIOS PROFESIONALES EN LA VICERRECTORÍA DE INVESTIGACIÓN DE LA UNIVERSIDAD DEL MAGDALENA. PARA EL CUMPLIMIENTO DEL OBJETO EL CONTRATISTA SE COMPROMETE A CUMPLIR CON LAS SIGUIENTES ACTIVIDADES: 1. APOYAR LA PLANEACIÓN DE TALLERES, CONVERSATORIOS, CHARLAS Y CICLOS DE CONFERENCIAS DE FORMACIÓN SOCIOHISTÓRICA Y PATRIMONIAL CON DIFERENTES INVITADOS AFINES A LA CULTURA, HUMANIDADES Y CIENCIAS SOCIALES. 2. APOYAR A LAS ACTIVIDADES CULTURALES QUE SE REALIZAN EN CONJUNTO CON OTRAS DEPENDENCIAS A TRAVÉS DEL SISTEMA DE MUSEOS Y LA DIRECCIÓN CULTURAL. 3. APOYAR EL DESARROLLO DE INVESTIGACIONES HISTÓRICAS QUE SOPORTEN LOS CONTENIDOS PARA EXPOSICIONES ITINERANTES VINCULADAS AL ÁREA DE LA DIRECCIÓN CULTURAL. 4. APOYAR EL DISEÑO DE ESTRATEGIAS DE APROPIACIÓN SOCIAL DE CONOCIMIENTOS CULTURALES DE LA CIUDAD A TRAVÉS DE DIFUSIÓN DE INFORMACIÓN POR PLATAFORMAS DIGITALES Y REDES SOCIALES. 5. APOYAR LA PLANEACIÓN, DISEÑO Y EJECUCIÓN DE RUTAS MU</t>
  </si>
  <si>
    <t>CO1.REQ.5894925</t>
  </si>
  <si>
    <t>OPSP-VIN-0113-2024</t>
  </si>
  <si>
    <t>https://community.secop.gov.co/Public/Tendering/OpportunityDetail/Index?noticeUID=CO1.NTC.5784401</t>
  </si>
  <si>
    <t xml:space="preserve">PRESTACIÓN DE SERVICIOS PROFESIONALES EN LA DIRECCIÓN DE GESTIÓN DEL CONOCIMIENTO DE LA UNIVERSIDAD DEL MAGDALENA. PARA EL CUMPLIMIENTO DEL OBJETO EL CONTRATISTA SE COMPROMETE A CUMPLIR CON LAS SIGUIENTES ACTIVIDADES: 1.APOYAR LA ELABORACIÓN DEL DOCUMENTO TÉCNICO DEL PROYECTO QUE SE PRESENTARÁ A LA "CONVOCATORIA PARA LA CONSERVACIÓN DE ÁREAS AMBIENTALES ESTRATÉGICAS Y GESTIÓN AMBIENTAL EN MUNICIPIOS MENORES DE 50.000 HABITANTES". 2. APOYAR LA ELABORACIÓN DEL PRESUPUESTO DE ACUERDO CON EL MONTO QUE SE SOLICITE EN LA CONVOCATORIA. 3. APOYAR EN LA RECOPILACIÓN Y ELABORACIÓN DE LOS DOCUMENTOS SOPORTE O ANEXOS PARA PRESENTACIÓN DEL PROYECTO. 4. APOYAR LA RECOLECCIÓN DE COTIZACIONES COMO SOPORTE DEL PRESUPUESTO. 5. ASISTIR A LAS REUNIONES QUE SEAN REQUERIDAS POR EL SUPERVISOR PARA EL CUMPLIMIENTO DEL OBJETO DEL CONTRATO. </t>
  </si>
  <si>
    <t>CO1.REQ.5894066</t>
  </si>
  <si>
    <t>OPSP-VIN-0112-2024</t>
  </si>
  <si>
    <t>https://community.secop.gov.co/Public/Tendering/OpportunityDetail/Index?noticeUID=CO1.NTC.5783828</t>
  </si>
  <si>
    <t>TONY RICARDO NARVAEZ PEREZ</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</si>
  <si>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CENTRO DE INNOVACIÓN Y EMPRENDIMIENTO EN LA ATENCIÓN DE REQUERIMIENTOS DE LA COMUNIDAD UNIMAGDALENA Y DE LOS PÚBLICOS DE INTERÉS DEL CIE PARA LA REALIZACIÓN DE ACTIVIDADES RELACIONADAS CON EMP</t>
  </si>
  <si>
    <t>CO1.REQ.5893518</t>
  </si>
  <si>
    <t>OPSP-VIN-0111-2024</t>
  </si>
  <si>
    <t>https://community.secop.gov.co/Public/Tendering/OpportunityDetail/Index?noticeUID=CO1.NTC.5783523</t>
  </si>
  <si>
    <t>ANDERSON STIVEN PEREZ FONTALVO</t>
  </si>
  <si>
    <t>CO1.REQ.5893089</t>
  </si>
  <si>
    <t>OPSP-VIN-0110-2024</t>
  </si>
  <si>
    <t>https://community.secop.gov.co/Public/Tendering/OpportunityDetail/Index?noticeUID=CO1.NTC.5766142</t>
  </si>
  <si>
    <t>MARÍA A. NEGRITTO CHEBEL</t>
  </si>
  <si>
    <t>ROSANA  LONDOÑO GONZALEZ</t>
  </si>
  <si>
    <t>PRESTACIÓN DE SERVICIOS PROFESIONALES EN MARCO DEL PROYECTO DE INVESTIGACIÓN “OSITOS DE AGUA (TARDIGRADA) ASOCIADOS A BRIÓFITOS Y LÍQUENES EN FRAGMENTOS DE BOSQUE SECO TROPICAL DE LOS MONTES DE MARÍA Y LA SERRANÍA DE PIOJÓ. UNA CONTRIBUCIÓN A LA BIODIVERSIDAD DE COLOMBIA”, CORRESPONDIENTE AL CONVENIO ESPECÍFICO DE COLABORACIÓN INVESTIGATIVA NO. 27122021 DE 2021 SUSCRITO CON LA UNIVERSIDAD DEL ATLÁNTICO CÓDIGO 111685270531. EN EL MARCO DEL CONTRATO 80740-157- 2021. PARA EL CUMPLIMIENTO DEL OBJETO EL CONTRATISTA SE COMPROMETE A CUMPLIR CON LAS SIGUIENTES ACTIVIDADES: 1. COORDINAR ACTIVIDADES DE LABORATORIO. 2. IDENTIFICAR TARDÍGRADOS. 3. ANALIZAR RESULTADOS. 4. APOYAR EN LA ELABORACIÓN DE INFORMES Y MANUSCRITOS CIENTÍFICOS. 5. COORDINAR PERSONAL Y ACTIVIDADES. 6. GESTIONAR PROCESOS ADMINISTRATIVOS. 7. ORGANIZAR Y REALIZAR EL DEPÓSITO DE ESPECÍMENES EN COLECCIÓN. 8. REALIZAR EL SEGUIMIENTO DE LAS ACTIVIDADES DE JOVEN INVESTIGADOR. 9. COORDIN</t>
  </si>
  <si>
    <t>CO1.REQ.5876001</t>
  </si>
  <si>
    <t>OPSP-VIN-0109-2024</t>
  </si>
  <si>
    <t>https://community.secop.gov.co/Public/Tendering/OpportunityDetail/Index?noticeUID=CO1.NTC.5765738</t>
  </si>
  <si>
    <t>CARLOS CALIXTO ARIAS  REDONDO</t>
  </si>
  <si>
    <t>PRESTACIÓN DE SERVICIOS PROFESIONALES EN LA DIRECCIÓN DE TRANSFERENCIA DE CONOCIMIENTO Y PROPIEDAD INTELECTUAL. PARA EL CUMPLIMIENTO DEL OBJETO EL CONTRATISTA SE COMPROMETE A CUMPLIR CON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3.APOYAR A LA VICERRECTORIA DE INVESTIGACIÓN EN LA DIAGRAMACIÓN DE DOCUMENTOS, FOLLETOS E INFOGRAFÍAS FÍSICAS Y/O DIGITALES SEGÚN SEA NECESARIO. 4. APOYAR EN EL DISEÑO GRÁFICO DE LAS CONVOCATORIAS FONCIENCIAS (BANNER/PORTADA)</t>
  </si>
  <si>
    <t>CO1.REQ.5875502</t>
  </si>
  <si>
    <t>OPSP-VIN-0108-2024</t>
  </si>
  <si>
    <t>https://community.secop.gov.co/Public/Tendering/OpportunityDetail/Index?noticeUID=CO1.NTC.5765049</t>
  </si>
  <si>
    <t>LUZ HELENA MOJICA LOPEZ</t>
  </si>
  <si>
    <t>PRESTAR LOS SERVICIOS PROFESIONALES EN MARCO DEL PROYECTO DE INVESTIGACIÓN EXTERNO “CALIDAD DEL AGUA Y RECONOCIMIENTO BIOLÓGICO PORTUARIO DE REFERENCIA PARA LA GESTIÓN DE AGUAS DE LASTRE”, ACORDE AL CONTRATO DE FINANCIAMIENTO DE RECUPERACIÓN CONTINGENTE NO. 2021-1024 DE 2021 CELEBRADO CON EL INSTITUTO COLOMBIANO DE CRÉDITO EDUCATIVO Y ESTUDIOS TÉCNICOS EN EL EXTERIOR "MARIANO OSPINA PEREZ" - ICETEX Y EL MINISTERIO DE CIENCIA, TECNOLOGÍA E INNOVACIÓN. PARA EL CUMPLIMIENTO DEL OBJETO EL CONTRATISTA SE COMPROMETE A CUMPLIR CON LAS SIGUIENTES ACTIVIDADES: 1. REALIZAR SERVICIOS TÉCNICOS PARA EL ANÁLISIS DE ZOOPLANCTON MARINO. 2. REALIZAR EL ASESORAMIENTO METODOLÓGICO PARA LA IDENTIFICACIÓN DE MUESTRAS DE ZOOPLANCTON MARINO. 3. ELABORAR INFORMES DE ANÁLISIS DE ZOOPLANCTON.</t>
  </si>
  <si>
    <t>CO1.REQ.5874642</t>
  </si>
  <si>
    <t>OPSP-VIN-0107-2024</t>
  </si>
  <si>
    <t>https://community.secop.gov.co/Public/Tendering/OpportunityDetail/Index?noticeUID=CO1.NTC.5764831</t>
  </si>
  <si>
    <t>DARIO  VEGA DIAZ</t>
  </si>
  <si>
    <t>PRESTACIÓN DE SERVICIOS PROFESIONALES EN MARCO DEL PROYECTO DE INVESTIGACIÓN "CALIDAD DEL AGUA Y RECONOCIMIENTO BIOLÓGICO PORTUARIO DE REFERENCIA PARA LA GESTIÓN DE AGUAS DE LASTRE", FINANCIADO MEDIANTE EL CONTRATO DE FINANCIAMIENTO DE RECUPERACIÓN CONTINGENTE N° 2021-1024 DE 2021 CELEBRADO ENTRE EL INSTITUTO COLOMBIANO DE CRÉDITO EDUCATIVO Y ESTUDIOS TÉCNICOS EN EL EXTERIOR "MARIANO OSPINA PÉREZ" - ICETEX, EL MINISTERIO DE CIENCIA, TECNOLOGÍA E INNOVACIÓN Y LA UNIMAGDALENA. PARA EL CUMPLIMIENTO DEL OBJETO EL CONTRATISTA SE COMPROMETE A CUMPLIR CON LAS SIGUIENTES ACTIVIDADES: 1. REALIZAR SERVICIOS TÉCNICOS DE ASESORAMIENTO EN EL ANÁLISIS DE MUESTRAS DE FITOPLANCTON. 2. REALIZAR LA DESCRIPCIÓN CUALITATIVA Y CUANTITATIVA DE MUESTRAS DE LAS ESTACIONES DE MUESTREO DE AGUA PARA FITOPLANCTON 3. ELABORAR LOS INFORMES TÉCNICOS DE ANÁLISIS DE FITOPLANCTON</t>
  </si>
  <si>
    <t>CO1.REQ.5866959</t>
  </si>
  <si>
    <t>OPSP-VIN-0106-2024</t>
  </si>
  <si>
    <t>https://community.secop.gov.co/Public/Tendering/OpportunityDetail/Index?noticeUID=CO1.NTC.5764950</t>
  </si>
  <si>
    <t>SIGMER QUIROGA</t>
  </si>
  <si>
    <t>Luciani Andrea Pertuz Mendez</t>
  </si>
  <si>
    <t>PRESTACIÓN DE SERVICIOS PROFESIONALES EN EL MARCO DEL PROYECTO DE INVESTIGACIÓN EXTERNO TITULADO: “OSITOS DE AGUA (TARDIGRADA) ASOCIADOS A BRIÓFITOS Y LÍQUENES EN FRAGMENTOS DE BOSQUE SECO TROPICAL DE LOS MONTES DE MARÍA Y LA SERRANÍA DE PIOJÓ. UNA CONTRIBUCIÓN A LA BIODIVERSIDAD DE COLOMBIA”, CORRESPONDIENTE AL CONVENIO ESPECÍFICO DE COLABORACIÓN INVESTIGATIVA NO. 27122021 DE 2021, SUSCRITO ENTRE LA UNIVERSIDAD DEL ATLÁNTICO Y LA UNIVERSIDAD DEL MAGDALENA – UNIMAGDALENA.
PARA EL CUMPLIMIENTO DEL OBJETO CONTRACTUAL, EL CONTRATISTA SE COMPROMETE AL DESARROLLO A CABALIDAD DE LAS SIGUIENTES ACTIVIDADES: 1. APOYO EN LA REVISIÓN DE MUESTRAS DE BRIÓFITOS, LÍQUENES Y HOJARASCA PARA LA EXTRACCIÓN, MONTAJE DE TARDÍGRADOS. 2. IDENTIFICACIÓN DE TARDÍGRADOS, ANÁLISIS DE RESULTADOS, APOYO EN LA ELABORACIÓN DE INFORMES Y MANUSCRITOS CIENTÍFICOS. 3. ACTUALIZACIÓN Y DEPURACIÓN DE BASES DE DATOS DARWINCORE CON LOS ESPECÍMENES RECOLECTADOS E IDENTIFICADOS.</t>
  </si>
  <si>
    <t>CO1.REQ.5866290</t>
  </si>
  <si>
    <t>OPSP-VIN-0105-2024</t>
  </si>
  <si>
    <t>https://community.secop.gov.co/Public/Tendering/OpportunityDetail/Index?noticeUID=CO1.NTC.5764944</t>
  </si>
  <si>
    <t>LUIS ALBERTO RUEDA SOLANO</t>
  </si>
  <si>
    <t>IMAEL  VARGAS MONTENEGRO</t>
  </si>
  <si>
    <t>PRESTAR LOS SERVICIOS PROFESIONALES EN EL MARCO DEL PROYECTO DE INVESTIGACIÓN EXTERNO TITULADO “PROGRAMA DE INVESTIGACIÓN EN COMPORTAMIENTO POBLACIONAL, ECOLOGÍA E HISTORIA NATURAL DE FAUNA SILVESTRE. - CONSTRUCCIÓN SEGUNDA CALZADA TRONCAL DEL CARIBE, TRAMO PEAJE DE TASAJERA – YE DE CIÉNAGA”, ACORDE AL CONTRATO DE PRESTACIÓN DE SERVICIOS 20230035 SUSCRITO ENTRE MINCIVIL S.A Y LA UNIVERSIDAD DEL MAGDALENA. PARA EL CUMPLIMIENTO DEL OBJETO EL CONTRATISTA SE COMPROMETE A CUMPLIR CON LAS SIGUIENTES ACTIVIDADES: 1. APOYAR EN LA PLANIFICACIÓN, ORGANIZACIÓN Y SUPERVISIÓN DE LOS ESTUDIOS Y SALIDAS DE CAMPO RELACIONADOS CON LA ESPECIE DE RÓBALO (CENTROPOMUS UNDECIMALIS) EN EL ÁREA DE INFLUENCIA DEL PROYECTO. 2. APOYAR EN EL ANÁLISIS DE MUESTRAS Y GENERACIÓN DE DATOS Y LA ENTREGA DE INFORMES MENSUALES, TRIMESTRALES Y FINAL DE LOS DIFERENTES COMPONENTES DEL PROYECTO. 3. BRINDAR APOYO EN LA GESTIÓN ADMINISTRATIVA DEL PROYECTO, ASEGURANDO EL CUMPLIMIEN</t>
  </si>
  <si>
    <t>CO1.REQ.5865861</t>
  </si>
  <si>
    <t>OPSP-VIN-0104-2024</t>
  </si>
  <si>
    <t>https://community.secop.gov.co/Public/Tendering/OpportunityDetail/Index?noticeUID=CO1.NTC.5763852</t>
  </si>
  <si>
    <t>ADRIANO ISRAEL GUERRA</t>
  </si>
  <si>
    <t>WILLIAN JOSE HERNANDEZ OSPINO</t>
  </si>
  <si>
    <t>PRESTAR LOS SERVICIOS PROFESIONALES EN LA DIRECCIÓN DE GESTIÓN DEL CONOCIMIENTO. PARA EL CUMPLIMIENTO DEL OBJETO EL CONTRATISTA SE COMPROMETE A CUMPLIR CON LAS SIGUIENTES ACTIVIDADES: 1. REALIZAR UN BALANCE DE FUENTES DOCUMENTALES HISTÓRICAS SOBRE SANTA MARTA DURANTE EL PERÍODO COLONIAL PARA EL LABORATORIO DE INVESTIGACIONES EN HISTORIA Y PATRIMONIO</t>
  </si>
  <si>
    <t>CO1.REQ.5865688</t>
  </si>
  <si>
    <t>OPSP-VIN-0103-2024</t>
  </si>
  <si>
    <t>https://community.secop.gov.co/Public/Tendering/OpportunityDetail/Index?noticeUID=CO1.NTC.5722353</t>
  </si>
  <si>
    <t>SHESTER JESUS CAMPO SIERRA</t>
  </si>
  <si>
    <t>PRESTAR LOS SERVICIOS PROFESIONALES EN EL CENTRO DE INNOVACIÓN Y EMPRENDIMIENTO PARA LA FORMULACIÓN DE PROYECTOS. PARA EL CUMPLIMIENTO DEL OBJETO EL CONTRATISTA SE COMPROMETE A CUMPLIR CON LAS SIGUIENTES ACTIVIDADES: 1. APOYAR A LA DIRECCIÓN DEL CENTRO DE INNOVACIÓN Y EMPRENDIMIENTO- CIE EN LA ELABORACIÓN Y RECOLECCIÓN DE DOCUMENTOS REQUERIDOS EN CONVOCATORIAS PARA LA PRESENTACIÓN DE PROYECTOS RELACIONADAS CON EL FOMENTO Y FORTALECIMIENTO DE PROCESOS DE INNOVACIÓN Y EMPRENDIMIENTO, ASÍ COMO APOYAR EL CUMPLIMIENTO DE REQUISITOS DOCUMENTAL, ADMINISTRATIVO Y CONTRACTUAL REQUERIDOS PARA SU EJECUCIÓN FINANCIERA POR PARTE DE LOS ENTES COOPERANTES. 2. APOYAR A LA DIRECCIÓN DEL CIE EN LA BÚSQUEDA DE CONVOCATORIAS Y FUENTES DE FINANCIACIÓN NACIONAL O INTERNACIONAL PARA LA PRESENTACIÓN DE PROPUESTAS Y/O PROYECTOS QUE DERIVEN IMPACTOS EN EL ÁMBITO DE LA INNOVACIÓN Y EL EMPRENDIMIENTO. 3. APOYAR A LA DIRECCIÓN DEL CIE EN LA FORMULACIÓN, DISEÑO Y PRESE</t>
  </si>
  <si>
    <t>CO1.REQ.5828566</t>
  </si>
  <si>
    <t>OPSP-VIN-0102-2024</t>
  </si>
  <si>
    <t>https://community.secop.gov.co/Public/Tendering/OpportunityDetail/Index?noticeUID=CO1.NTC.5704663</t>
  </si>
  <si>
    <t>JUAN CARLOS MONROY RODRIGUEZ</t>
  </si>
  <si>
    <t>PRESTAR LOS SERVICIOS PROFESIONALES EN LA DIRECCIÓN DE TRANSFERENCIA DEL CONOCIMIENTO Y PROPIEDAD INTELECTUAL DE UNIMAGDALENA. PARA EL CUMPLIMIENTO DEL OBJETO EL CONTRATISTA SE COMPROMETE A CUMPLIR CON LAS SIGUIENTES ACTIVIDADES: 1. REALIZAR CAPACITACIONES EN TEMAS RELACIONADOS CON PROPIEDAD INTELECTUAL DE ACUERDO CON LOS DIFERENTES TIPOS DE OBRAS O INVENCIONES A MIEMBRO DE LA COMUNIDAD UNIVERSITARIA Y PÚBLICO DE INTERÉS DE LA DIRECCIÓN DE TRANSFERENCIA DE CONOCIMIENTO Y PROPIEDAD INTELECTUAL Y EL CENTRO DE INNOVACIÓN Y EMPRENDIMIENTO. 2. BRINDAR APOYO A DE LA DIRECCIÓN DE TRANSFERENCIA DE CONOCIMIENTO Y PROPIEDAD INTELECTUAL Y EL CENTRO DE INNOVACIÓN Y EMPRENDIMIENTO EN LOS PROCESOS DE IDENTIFICACIÓN, REGISTRO Y PROTECCIÓN DE LOS ACTIVOS INTANGIBLES QUE REALIZAN
LOS MIEMBROS DE LA COMUNIDAD UNIVERSITARIA Y PÚBLICO DE INTERÉS DE AMBAS DEPENDENCIAS ANTE LAS ENTIDADES COMPETENTES. 3. BRINDAR ORIENTACIONES A LOS MIEMBROS DE LA COMUNIDAD UNIV</t>
  </si>
  <si>
    <t>CO1.REQ.5812108</t>
  </si>
  <si>
    <t>OPSP-VIN-0101-2024</t>
  </si>
  <si>
    <t>https://community.secop.gov.co/Public/Tendering/OpportunityDetail/Index?noticeUID=CO1.NTC.5697536</t>
  </si>
  <si>
    <t>ERASMO DE JESUS VARGAS CASALINS</t>
  </si>
  <si>
    <t>PRESTAR LOS SERVICIOS PROFESIONALES EN LA VICERRECTORÍA DE INVESTIGACIÓN DE LA UNIVERSIDAD DEL MAGDALENA. PARA EL CUMPLIMIENTO DEL OBJETO EL CONTRATISTA SE COMPROMETE A CUMPLIR CON LAS SIGUIENTES ACTIVIDADES: 1. DISEÑAR, ORGANIZAR Y EJECUTAR EL PROCESO DE CREACIÓN DE LAS AGRUPACIONES MUSICALES QUE, CON BASE EN LOS DIFERENTES PROGRAMAS DE FORMACIÓN MUSICAL DESARROLLADOS DESDE LA DIRECCIÓN DE PROYECCIÓN CULTURAL. 2. DIRIGIR LA CONVOCATORIA Y CONFORMACIÓN DE LA ORQUESTA SINFÓNICA DE LA UNIVERSIDAD DEL MAGDALENA. 3. PRESENTAR UNA PROPUESTA ARTÍSTICA Y MUSICAL PARA LA ORQUESTA SINFÓNICA COMO RESPONSABLE DE LA DIRECCIÓN MUSICAL DE LA ORQUESTA. 4. DIRIGIR Y ORIENTAR, EN TODOS LOS ASPECTOS TÉCNICOS EL PROCESO PEDAGÓGICO Y DE FORMACIÓN MUSICAL. 5. DISEÑAR UNA ESTRATEGIA DE APOYO AL SISTEMA DE MUSEOS PARA EL DESARROLLO DE ACTIVIDADES CULTURALES DEL ÁREA DE LAS ARTES MUSICALES EN LAS DIFERENTES COMUNAS DEL DISTRITO Y EL DEPARTAMENTO DEL MAGDALENA. 6</t>
  </si>
  <si>
    <t>CO1.REQ.5806121</t>
  </si>
  <si>
    <t>OPSP-VIN-0100-2024</t>
  </si>
  <si>
    <t>https://community.secop.gov.co/Public/Tendering/OpportunityDetail/Index?noticeUID=CO1.NTC.5688030&amp;isFromPublicArea=True&amp;isModal=False</t>
  </si>
  <si>
    <t>JORGE ENRIQUE ELÍAS CARO</t>
  </si>
  <si>
    <t>KEISY PAOLA MIRANDA ALVAREZ</t>
  </si>
  <si>
    <t xml:space="preserve">PRESTAR LOS SERVICIOS PROFESIONALES EN LA VICERRECTORÍA DE INVESTIGACIÓN. PARA EL CUMPLIMIENTO DEL OBJETO EL CONTRATISTA SE COMPROMETE A CUMPLIR CON LAS SIGUIENTES ACTIVIDADES: 1. APOYAR EN LOS DIFERENTES TRÁMITES ADMINISTRATIVOS PREPARATIVOS PARA EL INICIO DEL PROYECTO DE INVERSIÓN BPIN 2023000100072: "IMPLEMENTACIÓN DE UNA PLATAFORMA DE DATOS ABIERTOS BASADA EN AIOT PARA EL ANÁLISIS Y GESTIÓN DE RIESGOS AMBIENTALES Y CLIMÁTICOS EN EL CORREDOR MINERO DE LOS MUNICIPIOS LA JAGUA DE IBÍRICO, ALBANIA, ALGARROBO". 2. APOYAR EN LAS SOLICITUDES Y SEGUIMIENTO A LOS TRÁMITES FINANCIEROS NECESARIOS PARA DAR INICIO AL PROYECTO BPIN 2023000100072. 3. APOYAR EN LA SOLICITUD Y VERIFICACIÓN DE DOCUMENTOS PARA LA CONTRATACIÓN DEL PERSONAL QUE SE VINCULARÁ AL PROYECTO. 4. APOYAR A LA VICERRECTORÍA EN LO REFERENTE A REUNIONES
ESTRATÉGICAS Y DE GESTIÓN ADMINISTRATIVA (DE PRESUPUESTO), RELACIONADAS CON EL INICIO DEL PROYECTO. </t>
  </si>
  <si>
    <t>CO1.REQ.5797030</t>
  </si>
  <si>
    <t>OPSP-VIN-0099-2024</t>
  </si>
  <si>
    <t>https://community.secop.gov.co/Public/Tendering/OpportunityDetail/Index?noticeUID=CO1.NTC.5688156&amp;isFromPublicArea=True&amp;isModal=False</t>
  </si>
  <si>
    <t>LINA MARÍA GARCÍA  GONZÁLEZ</t>
  </si>
  <si>
    <t xml:space="preserve">PRESTAR LOS SERVICIOS PROFESIONALES EN LA DIRECCIÓN DE TRANSFERENCIA DE CONOCIMIENTO Y PROPIEDAD INTELECTUAL DE LA VICERRECTORÍA DE INVESTIGACIÓN. PARA EL CUMPLIMIENTO DEL OBJETO EL CONTRATISTA SE COMPROMETE A CUMPLIR CON LAS SIGUIENTES ACTIVIDADES:
1. BRINDAR APOYO EN EL DISEÑO, IDENTIDAD GRÁFICA Y DESARROLLO DE IMÁGENES PARA EVENTOS PRESENCIALES O VIRTUALES REALIZADOS POR LA VICERRECTORÍA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VICERRECTORÍA DE INVESTIGACIÓN EN LA DIAGRAMACIÓN DE DOCUMENTOS, FOLLETOS E INFOGRAFÍAS FÍSICAS Y/O DIGITALES SEGÚN SEA NECESARIO. 4. APOYAR EN LA EDICIÓN DE CONTENIDO AUDIOVISUAL PARA LAS REDES SOCIALES DE LA VICERRECTORÍA DE INVESTIGACIÓN Y SUS </t>
  </si>
  <si>
    <t xml:space="preserve"> CO1.REQ.5793346</t>
  </si>
  <si>
    <t>OPSP-VIN-0098-2024</t>
  </si>
  <si>
    <t>https://community.secop.gov.co/Public/Tendering/OpportunityDetail/Index?noticeUID=CO1.NTC.5675709</t>
  </si>
  <si>
    <t>MARIA JOSÉ CASTILLO VIANA</t>
  </si>
  <si>
    <t>PRESTACIÓN DE SERVICIOS PROFESIONALES COMO PERSONAL DE APOYO DE TERRITORIAL EN EL MARCO DE LA EJECUCIÓN DEL PROYECTO DE INVERSIÓN: “IMPLEMENTACIÓN DE UNA PLATAFORMA DE DATOS ABIERTOS BASADA EN AIOT PARA EL ANÁLISIS Y GESTIÓN DE RIESGOS AMBIENTALES Y CLIMÁTICOS EN EL CORREDOR MINERO DE LOS MUNICIPIOS LA JAGUA DE IBIRICO ALBANIA ALGARROBO”, IDENTIFICADO CON EL BPIN 2023000100072, APROBADO POR EL ARTÍCULO 31 DEL ACUERDO OCAD NO. 33 DEL 16 DE AGOSTO DE 2023.
PARA EL CUMPLIMIENTO DEL OBJETO CONTRACTUAL, EL CONTRATISTA SE COMPROMETE AL DESARROLLO A CABALIDAD DE LAS SIGUIENTES ACTIVIDADES: 1. APOYAR LA GESTIÓN TERRITORIAL Y DE ALIADOS EN EL DESARROLLO DE LAS ACTIVIDADES RELACIONADAS CON EL DESARROLLO TECNOLÓGICO Y LA INNOVACIÓN. 2. APOYAR LA GESTIÓN TERRITORIAL Y DE ALIADOS EN EL DESARROLLO DE LAS ACTIVIDADES RELACIONADAS CON EL ENTRENAMIENTO ESPECIALIZADO. 3. APOYAR LA GESTIÓN TERRITORIAL Y DE ALIADOS EN EL DESARROLLO DE LAS ACTIVIDADES RELACION</t>
  </si>
  <si>
    <t>CO1.REQ.5781212</t>
  </si>
  <si>
    <t>OPSP-VIN-0097-2024</t>
  </si>
  <si>
    <t>https://community.secop.gov.co/Public/Tendering/OpportunityDetail/Index?noticeUID=CO1.NTC.5674921</t>
  </si>
  <si>
    <t>SEBASTIAN DE HOYOS VEGA</t>
  </si>
  <si>
    <t>PRESTAR SERVICIOS PROFESIONALES EN LA DIRECCIÓN DE TRANSFERENCIA DE CONOCIMIENTO Y PROPIEDAD INTELECTUAL. PARA EL CUMPLIMIENTO DEL OBJETO EL CONTRATISTA SE COMPROMETE A CUMPLIR CON EL APOYO EN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VICERRECTORIA DE INVESTIGACIÓN EN LA DIAGRAMACIÓN DE DOCUMENTOS, FOLLETOS E INFOGRAFÍAS FÍSICAS Y/O DIGITALES SEGÚN SEA NECESARIO. 4. APOYAR EN EL DISEÑO GRÁFICO DE LAS CONVOCATORIAS FONCIENCIAS (BANNER/PORTADA).</t>
  </si>
  <si>
    <t>CO1.REQ.5780509</t>
  </si>
  <si>
    <t>OPSP-VIN-0096-2024</t>
  </si>
  <si>
    <t>https://community.secop.gov.co/Public/Tendering/OpportunityDetail/Index?noticeUID=CO1.NTC.5666544</t>
  </si>
  <si>
    <t>PRESTAR LOS SERVICIOS PROFESIONALES EN LA DIRECCIÓN DE GESTIÓN DEL CONOCIMIENTO. PARA EL CUMPLIMIENTO DEL OBJETO EL CONTRATISTA SE COMPROMETE A CUMPLIR CON LAS SIGUIENTES ACTIVIDADES: 1. ASESORAR A LA VICERRECTORÍA DE INVESTIGACIÓN, LA DIRECCIÓN DE GESTIÓN DEL CONOCIMIENTO Y A LOS LÍDERES DE PROYECTOS EN EL CUMPLIMIENTO DE LOS REQUISITOS DE LAS CONVOCATORIAS NACIONALES VIGENTES. 2. ASESORAR A LA VICERRECTORÍA DE INVESTIGACIÓN, LA DIRECCIÓN DE GESTIÓN DEL CONOCIMIENTO Y A LOS LÍDERES DE PROYECTOS EN LA ELABORACIÓN DEL DOCUMENTO TÉCNICO, PRESUPUESTO Y CERTIFICACIONES, ASÍ COMO LOS AJUSTES, CORRECCIONES Y SUBSANACIONES QUE SEAN REQUERIDOS EN LAS CONVOCATORIAS NACIONALES VIGENTES. 3. BRINDAR APOYO A LA DIRECCIÓN DE GESTIÓN DEL CONOCIMIENTO EN LAS TRANSFERENCIAS DE LOS PROYECTOS DE INVERSIÓN NACIONAL DE LAS CONVOCATORIAS VIGENTES QUE LO REQUIERAN. 4. ASISTIR A LAS REUNIONES Y MESAS TÉCNICAS A LOS CUALES SEA CONVOCADO. 5. ELABORAR ANÁLISIS Y PRE</t>
  </si>
  <si>
    <t>CO1.REQ.5774640</t>
  </si>
  <si>
    <t>OPSP-VIN-0095-2024</t>
  </si>
  <si>
    <t>https://community.secop.gov.co/Public/Tendering/OpportunityDetail/Index?noticeUID=CO1.NTC.5668326</t>
  </si>
  <si>
    <t xml:space="preserve">ROSANA  CASTRO </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</si>
  <si>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ELABORAR LOS INFORMES INTERMEDIOS Y FINALES DEL PROYECTO DE INVESTIGACIÓN. 3. APOYAR EN CARGUE DE DOCUMENTOS SOLICITADOS EN LA PLATAFORMA FORD FLUXX. 4. APOYAR EN LA REVISIÓN DE ASPECTOS DE ENTREGA DE LOS TÍTULOS MINEROS DE LA EMPRESA PRODECO (SITUACIÓN ACTUAL DE LA EMPRESA, ACTIVIDADES DE CIERRE Y CUMPLIMIENTO DE RESPONSABILIDADES). 5. APOYAR EN EL ANÁLISIS DE LOS CIERRES MINEROS A NIVEL GLOBAL: ANALIZAR SUS PROCESOS DE TRANSICIÓN ENERGÉTICA, JUSTA, RECONVERSIÓN LABORAL Y PRODUCTIVA. 6</t>
  </si>
  <si>
    <t>CO1.REQ.5772075</t>
  </si>
  <si>
    <t>OPSP-VIN-0094-2024</t>
  </si>
  <si>
    <t>https://community.secop.gov.co/Public/Tendering/OpportunityDetail/Index?noticeUID=CO1.NTC.5667227</t>
  </si>
  <si>
    <t>MÓNICA LASTENIA ZULBARÁN JIMÉNEZ</t>
  </si>
  <si>
    <t>JAHIR ALFONSO BERRIO SIERRA</t>
  </si>
  <si>
    <t>PRESTAR LOS SERVICIOS PROFESIONALES EN LA DIRECCIÓN DE GESTIÓN DEL CONOCIMIENTO EN LA VICERRECTORÍA DE INVESTIGACIÓN. PARA EL CUMPLIMIENTO DEL OBJETO, EL CONTRATISTA SE COMPROMETE A CUMPLIR CON LAS SIGUIENTES ACTIVIDADES: 1. APOYAR EN LA SOCIALIZACIÓN DEL PROYECTO CON COMUNIDADES DEL ÁREA DE INFLUENCIA EN EL MARCO DE LA CONVOCATORIA “CONSERVACIÓN DE ÁREAS AMBIENTALES ESTRATÉGICAS Y GESTIÓN AMBIENTAL EN MUNICIPIOS MENORES A 50.000 HABITANTES” Y “CONVOCATORIA PARA EL ORDENAMIENTO ALREDEDOR DEL AGUA” DE REGALÍAS AMBIENTE. 2. CONSOLIDAR Y ANALIZAR LOS DOCUMENTOS BASE PARA LA ELABORACIÓN DEL PROYECTO QUE SE PRESENTARÁ A LA "CONVOCATORIA PARA LA CONSERVACIÓN DE ÁREAS AMBIENTALES ESTRATÉGICAS PARA EL ORDENAMIENTO ALREDEDOR DEL AGUA Y LA JUSTICIA AMBIENTAL”. 3. APOYAR LA ELABORACIÓN DEL DOCUMENTO TÉCNICO DEL PROYECTO SIGUIENDO ESTRUCTURA DE MARCO LÓGICO Y MGA. 4. ELABORAR LA INFORMACIÓN CARTOGRÁFICA SEGÚN TÉRMINOS DE REFERENCIA DE LA "CONVOCATORIA</t>
  </si>
  <si>
    <t>CO1.REQ.5772106</t>
  </si>
  <si>
    <t>OPSP-VIN-0093-2024</t>
  </si>
  <si>
    <t>https://community.secop.gov.co/Public/Tendering/OpportunityDetail/Index?noticeUID=CO1.NTC.5667218</t>
  </si>
  <si>
    <t>DIEGO LEONARDO ROBAYO ALVARADO</t>
  </si>
  <si>
    <t>PRESTAR LOS SERVICIOS PROFESIONALES EN LA DIRECCIÓN DE GESTIÓN DEL CONOCIMIENTO DE LA VICERRECTORÍA DE INVESTIGACIÓN. EL CONTRATISTA SE COMPROMETE A 1. APOYAR LA RECOLECCIÓN, CONSOLIDACIÓN Y ANÁLISIS DE LOS DOCUMENTOS BASES PARA LA ELABORACIÓN DEL PROYECTO QUE SE PRESENTARÁ A LA CONSERVACIÓN DE ÁREAS AMBIENTALES ESTRATÉGICAS Y GESTIÓN AMBIENTAL EN MUNICIPIOS MENORES A 50.000 HABITANTES. 2. APOYAR LA ELABORACIÓN DEL DOCUMENTO TÉCNICO DEL PROYECTO SIGUIENDO ESTRUCTURA DE MARCO LÓGICO Y MGA QUE SE PRESENTARÁ A LA CONSERVACIÓN DE ÁREAS AMBIENTALES ESTRATÉGICAS Y GESTIÓN AMBIENTAL EN MUNICIPIOS MENORES A 50.000 HABITANTES. 3. APOYAR LA ELABORACIÓN DEL PRESUPUESTO DE ACUERDO CON EL MONTO QUE SE SOLICITE EN LA CONVOCATORIA CONSERVACIÓN DE ÁREAS AMBIENTALES ESTRATÉGICAS Y GESTIÓN AMBIENTAL EN MUNICIPIOS MENORES A 50.000 HABITANTES. 4. APOYAR LA RECOPILACIÓN Y ELABORACIÓN DE LOS DOCUMENTOS SOPORTE O ANEXOS PARA PRESENTACIÓN DEL PROYECTO A LA CONSER</t>
  </si>
  <si>
    <t>CO1.REQ.5771636</t>
  </si>
  <si>
    <t>OPSP-VIN-0092-2024</t>
  </si>
  <si>
    <t>https://community.secop.gov.co/Public/Tendering/OpportunityDetail/Index?noticeUID=CO1.NTC.5658633</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</si>
  <si>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ESTABLECER LOS DIÁLOGOS PREVIOS PARA GENERAR PROCESOS, INICIATIVAS Y PRODUCTOS DE APROPIACIÓN SOCIAL DEL CONOCIMIENTO ENTRE LA UNIVERSIDAD Y LOS DIFERENTES ACTORES DEL SISTEMA DE CIENCIA, TECNOLOGÍA, INNOVACIÓN, CREACIÓN Y EMPRENDIMIENTO. 3. APOYAR EL DESARROLLO DE TALLERES Y ESPACIOS DE CO-CREACIÓN CON LOS DIFERENTES SECTORES DE LA SOCIEDAD PARA LA FORMULACIÓN Y CONSOLIDACIÓN DE PROYECTOS, PROCESOS E INICIATIVAS DE APROPIACIÓN SOCIAL DE CONOCIMIENTO 4. REALIZAR INFORMES QUE SEAN RESULTADOS DE LOS TALLERES, CAPACITACIONES Y ESPACIOS DE CO- CREACIÓN PARA GENERAR APROPIACIÓN SOCIAL DEL CONOCIMIENTO. 5. APOYAR EN LA CONSOL</t>
  </si>
  <si>
    <t>CO1.REQ.5767713</t>
  </si>
  <si>
    <t>OPSP-VIN-0091-2024</t>
  </si>
  <si>
    <t>https://community.secop.gov.co/Public/Tendering/OpportunityDetail/Index?noticeUID=CO1.NTC.5658123</t>
  </si>
  <si>
    <t>LYDA RAQUEL CASTRO GARCÍA - LAIONELL POLO ALVARADO</t>
  </si>
  <si>
    <t>52389076 - 1082851808</t>
  </si>
  <si>
    <t>GINA SOFIA MORENO CRESPO</t>
  </si>
  <si>
    <t>PRESTAR LOS SERVICIOS PROFESIONALES COMO LÍDER DE CALIDAD DEL CENTRO DE GENÉTICA Y BILOGÍA MOLECULAR. EL CONTRATISTA SE COMPROMETE A 1. COADYUVAR EN LA GESTIÓN PARA LA HABILITACIÓN DE SERVICIOS QUE SE OFERTEN EN EL CENTRO DE GENÉTICA Y REALIZAR SEGUIMIENTO A LOS SERVICIOS HABILITADOS. 2. COADYUVAR EN LA CAPACITACIÓN PERMANENTE DEL PERSONAL Y EL PUNTO DE TOMA DE MUESTRA EN BIOSEGURIDAD Y EN LOS PROCESOS DEL SISTEMA DE GESTIÓN DE LA CALIDAD DEL LABORATORIO. 3. COADYUVAR Y ASISTIR AL COORDINADOR(A) DEL CENTRO DE GENÉTICA Y BIOLOGÍA MOLECULAR EN EL DISEÑO, ELABORACIÓN DE POLÍTICAS, PROCEDIMIENTOS, PROTOCOLOS, MANUALES, GUÍAS, FORMATOS Y DEMÁS DOCUMENTOS QUE SE DEFINAN DENTRO DEL ALCANCE TÉCNICO PARA EL CUMPLIMIENTO DE LOS ESTÁNDARES DE CALIDAD, ASÍ COMO A LA IMPLEMENTACIÓN Y CUMPLIMIENTO DE NORMAS TÉCNICAS Y ESTÁNDARES DE CALIDAD EN LA RED DEPARTAMENTAL. 4. ORGANIZAR EL ARCHIVO FÍSICO Y DIGITAL DEL CENTRO Y APOYAR EN EL BUEN USO Y MANTENIMIENT</t>
  </si>
  <si>
    <t>CO1.REQ.5765844</t>
  </si>
  <si>
    <t>OPSP-VIN-0090-2024</t>
  </si>
  <si>
    <t>https://community.secop.gov.co/Public/Tendering/OpportunityDetail/Index?noticeUID=CO1.NTC.5647843</t>
  </si>
  <si>
    <t>VICTOR ALFONSO NUÑEZ SANCHEZ</t>
  </si>
  <si>
    <t>PRESTACIÓN DE SERVICIOS PROFESIONALES EN MARCO DEL PROYECTO DE INVESTIGACIÓN "PRODUCCIÓN DE ECONOMÍA ECOLÓGICA, INCLUYENTE Y SOSTENIBLE: UNA INVESTIGACIÓN PARA DESARROLLAR ESTRATEGIAS DE EMPRENDIMIENTO SOCIAL/SOLIDARIO PARA EL ECOTURISMO EN PUEBLO VIEJO (CIÉNAGA GRANDE DE SANTA MARTA) - BPIN 2020000100569", FINANCIADO POR EL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 VIEJO (CIÉNAGA GRANDE DE SANTA MARTA). MAGDALENA”. 2. APOYO ESPECÍFICO AL LÍDER LOCAL DEL HILO 6, DE ACUERDO CON LO SOLICITADO POR</t>
  </si>
  <si>
    <t>CO1.REQ.5757319</t>
  </si>
  <si>
    <t>OPSP-VIN-0089-2024</t>
  </si>
  <si>
    <t>https://community.secop.gov.co/Public/Tendering/OpportunityDetail/Index?noticeUID=CO1.NTC.5649608</t>
  </si>
  <si>
    <t>PEDRO MIGUEL PIMIENTA MOJICA</t>
  </si>
  <si>
    <t xml:space="preserve">PRESTAR LOS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t>
  </si>
  <si>
    <t>CO1.REQ.5758593</t>
  </si>
  <si>
    <t>OPSP-VIN-0088-2024</t>
  </si>
  <si>
    <t>https://community.secop.gov.co/Public/Tendering/OpportunityDetail/Index?noticeUID=CO1.NTC.5648112</t>
  </si>
  <si>
    <t>DANIEL GÓMEZ LÓPEZ</t>
  </si>
  <si>
    <t>GERSON JAHIR ANGARITA ESPITIA</t>
  </si>
  <si>
    <t>PRESTAR LOS SERVICIOS PROFESIONALES EN EL FUNCIONAMIENTO DEL OBSERVATORIO DE DDHH DEL CARIBE COLOMBIANO. PARA EL CUMPLIMIENTO DEL OBJETO EL CONTRATISTA SE COMPROMETE A CUMPLIR A ENTREGAR EL SIGUIENTE PRODUCTO: FICHA DE CARACTERIZACIÓN DE LA POBLACIÓN PARTICIPANTE EN EL MARCO DEL PROYECTO.</t>
  </si>
  <si>
    <t>CO1.REQ.5754651</t>
  </si>
  <si>
    <t>OPSP-VIN-0087-2024</t>
  </si>
  <si>
    <t>https://community.secop.gov.co/Public/Tendering/OpportunityDetail/Index?noticeUID=CO1.NTC.5627305</t>
  </si>
  <si>
    <t>IVAN DARIO CRUZ DAZA</t>
  </si>
  <si>
    <t>PRESTAR LOS SERVICIOS PROFESIONALES EN EL FUNCIONAMIENTO DEL OBSERVATORIO DE DDHH DEL CARIBE COLOMBIANO. PARA EL CUMPLIMIENTO DEL OBJETO EL CONTRATISTA SE COMPROMETE A ENTREGAR LOS SIGUIENTES PRODUCTOS: 1. DOCUMENTO ESTADÍSTICO SOBRE LAS VÍCTIMAS DE CONFLICTO ARMADO EN COLOMBIA-MAGDALENA 2016-2022 UN ESCENARIO DE VIOLACIÓN A LOS DERECHOS HUMANOS Y DE LAS VÍCTIMAS. 2. DOCUMENTO ESTADÍSTICO DE LA CARACTERIZACIÓN VICTIMAS EN LOS CORREGIMIENTOS DE BONDA Y CHIBOLO EN EL MARCO DEL CONFLICTO ARMADO 2023.</t>
  </si>
  <si>
    <t>CO1.REQ.5734856</t>
  </si>
  <si>
    <t>OPSP-VIN-0086-2024</t>
  </si>
  <si>
    <t>https://community.secop.gov.co/Public/Tendering/OpportunityDetail/Index?noticeUID=CO1.NTC.5620396</t>
  </si>
  <si>
    <t xml:space="preserve">DIVA   PIAMBA  </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</si>
  <si>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1.090 PÁGINAS</t>
  </si>
  <si>
    <t>CO1.REQ.5730273</t>
  </si>
  <si>
    <t>OPSP-VIN-0085-2024</t>
  </si>
  <si>
    <t>https://community.secop.gov.co/Public/Tendering/OpportunityDetail/Index?noticeUID=CO1.NTC.5620501</t>
  </si>
  <si>
    <t>MARIANA  BETANCUR GOMEZ</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</si>
  <si>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</si>
  <si>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CO1.REQ.5729656</t>
  </si>
  <si>
    <t>OPSP-VIN-0084-2024</t>
  </si>
  <si>
    <t>https://community.secop.gov.co/Public/Tendering/OpportunityDetail/Index?noticeUID=CO1.NTC.5619343</t>
  </si>
  <si>
    <t>DAVID MAURICIO GARCIA GUETTE</t>
  </si>
  <si>
    <t>PRESTAR LOS SERVICIOS PROFESIONALES EN EL FUNCIONAMIENTO DEL OBSERVATORIO DE DDHH DEL CARIBE COLOMBIANO. PARA EL CUMPLIMIENTO DEL OBJETO EL CONTRATISTA SE COMPROMETE A ENTREGAR LOS SIGUIENTES PRODUCTOS: 1. DOCUMENTO DE MAPA DE ACTORES UNIFICADO DE LOS MUNICIPIOS DE CHIBOLO Y SANTA MARTA EN PERIODO DEL POST ACUERDO DE LA HABANA. 2. DOCUMENTO CON LA RECONSTRUCCIÓN DEL CONTEXTO TERRITORIAL DE LOS MUNICIPIOS DE CHIBOLO Y SANTA MARTA EN EL PERIODO DEL POSACUERDO DE LA HABANA.</t>
  </si>
  <si>
    <t>CO1.REQ.5728750</t>
  </si>
  <si>
    <t>OPSP-VIN-0083-2024</t>
  </si>
  <si>
    <t>https://community.secop.gov.co/Public/Tendering/OpportunityDetail/Index?noticeUID=CO1.NTC.5616782</t>
  </si>
  <si>
    <t xml:space="preserve">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t>
  </si>
  <si>
    <t>CO1.REQ.5726192</t>
  </si>
  <si>
    <t>OPSP-VIN-0082-2024</t>
  </si>
  <si>
    <t>https://community.secop.gov.co/Public/Tendering/OpportunityDetail/Index?noticeUID=CO1.NTC.5611205</t>
  </si>
  <si>
    <t>LILIBET DEL CARMEN RUEDA SALAS</t>
  </si>
  <si>
    <t>PRESTAR LOS SERVICIOS PROFESIONALES EN EL CENTRO DE INNOVACIÓN Y EMPRENDIMIENTO CIE. PARA EL CUMPLIMIENTO DEL OBJETO EL CONTRATISTA SE COMPROMETE A CUMPLIR CON LAS SIGUIENTES ACTIVIDADES: 1. BRINDAR SOPORTE A LA DIRECCIÓN DEL CENTRO DE INNOVACIÓN Y EMPRENDIMIENTO- CIE, EN EL DISEÑO METODOLÓGICO Y EJECUCIÓN DE ACTIVIDADES DE FOMENTO Y FORTALECIMIENTO DE PROCESOS Y PRODUCTOS DE INNOVACIÓN EN SUS DIVERSAS FORMAS. 2. BRINDAR SOPORTE A LA DIRECCIÓN DEL CENTRO DE INNOVACIÓN Y EMPRENDIMIENTO EN LA ELABORACIÓN DE DOCUMENTOS CONCEPTUALES, INFORMES, COMUNICACIONES, RECOPILACIÓN, ACTUALIZACIÓN Y SEGUIMIENTO DE INDICADORES DEL POA Y RELACIONADOS CON PROYECTOS, INICIATIVAS, VENTAS DE SERVICIOS Y ACTIVIDADES REALIZADAS POR EL CIE. 3. BRINDAR MENTORÍAS Y HACER SEGUIMIENTO A LAS ACTIVIDADES RELACIONADAS CON LA PROMOCIÓN, DESARROLLO, EVALUACIÓN Y FINALIZACIÓN DE LAS PRÁCTICAS DE INNOVACIÓN Y EMPRENDIMIENTO. 4. BRINDAR SOPORTE Y APOYO LOGÍSTICO A LA DIRECC</t>
  </si>
  <si>
    <t>CO1.REQ.5717307</t>
  </si>
  <si>
    <t>OPSP-VIN-0081-2024</t>
  </si>
  <si>
    <t>https://community.secop.gov.co/Public/Tendering/OpportunityDetail/Index?noticeUID=CO1.NTC.5610042</t>
  </si>
  <si>
    <t>DANIELA PAOLA SALINAS PINEDO</t>
  </si>
  <si>
    <t>PRESTAR LOS SERVICIOS PROFESIONALES COMO INGENIERA INDUSTRIAL EN LA DIRECCIÓN DE TRANSFERENCIA DEL CONOCIMIENTO Y PROPIEDAD INTELECTUAL. PARA EL CUMPLIMIENTO DEL OBJETO, EL CONTRATISTA SE COMPROMETE A CUMPLIR CON LAS SIGUIENTES ACTIVIDADES: 1.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APOYAR EN EL DISEÑO, EJECUCIÓN Y REGISTRO DE PROCESOS DE MEDICIÓN Y EVALUACIÓN DE CAPACIDADES, IDENTIFICACIÓN DE NECESIDADES Y DE OPORTUNIDADES PARA ACTIVIDADES DE INVESTIGACIÓN, CREACIÓN, INNOVACIÓN Y EMPRENDIMIENTO. 3. APOYAR EN EL DISEÑO Y LA CONSTRUCCIÓN DE PLANES Y AGENDAS DE INVESTIGACIÓN, CREACIÓN, INNOVACIÓN Y EMPRENDIMIENTO DE LA UNIVERSIDAD DEL MAGDALENA. 4. APOYAR LA RECOPILACIÓN Y ANÁLISIS DE INFORMACIÓN DE AU</t>
  </si>
  <si>
    <t>CO1.REQ.5717017</t>
  </si>
  <si>
    <t>OPSP-VIN-0080-2024</t>
  </si>
  <si>
    <t>https://community.secop.gov.co/Public/Tendering/OpportunityDetail/Index?noticeUID=CO1.NTC.5599998</t>
  </si>
  <si>
    <t>CESAR ENRIQUE POLO CASTRO</t>
  </si>
  <si>
    <t>IVAN ENRIQUE HERNANDEZ PELAEZ</t>
  </si>
  <si>
    <t>PRESTAR LOS SERVICIOS PROFESIONALES COMO INGENIERO DE SISTEMAS EN LA VICERRECTORÍA DE INVESTIGACIÓN. PARA EL CUMPLIMIENTO DEL OBJETO EL CONTRATISTA SE COMPROMETE A CUMPLIR CON LAS SIGUIENTES ACTIVIDADES: 1. APOYAR EN EL DESARROLLO DE COMPONENTES SOFTWARE EN TECNOLOGÍAS NETCORE, JAVASCRIPT, ANGULAR, HACIENDO USO DE PATRONES DE DISEÑO. 2. APOYAR EN EL PROCESO DE OPTIMIZACIÓN DE SENTENCIAS SQL EN SQL SERVER. 3. CAPACITAR A LOS USUARIOS EN EL USO DEL SISTEMA DE SOFTWARE DE LA VICERRECTORÍA DE INVESTIGACIÓN. 4. APOYAR LA REALIZACIÓN DE COPIAS DE SEGURIDAD DEL SISTEMA DE SOFTWARE. 5. APOYAR CON LA IDENTIFICACIÓN DE LOS RIESGOS E IMPLEMENTACIÓN DE CONTROLES EN LOS SISTEMAS DE INFORMACIÓN DE LA VICERRECTORÍA DE INVESTIGACIÓN. 6. APOYAR CON LA IDENTIFICACIÓN DE LAS CORRECCIONES DE FUNCIONALIDADES DEL SISTEMA DE SOFTWARE Y REALIZAR LOS AJUSTES CORRESPONDIENTES. 7. CAPACITAR EN TÉCNICAS DE TRANSFERENCIA DE CONOCIMIENTO DE LOS SISTEMAS DE INFORMACIÓN</t>
  </si>
  <si>
    <t>CO1.REQ.5710210</t>
  </si>
  <si>
    <t>OPSP-VIN-0079-2024</t>
  </si>
  <si>
    <t>https://community.secop.gov.co/Public/Tendering/OpportunityDetail/Index?noticeUID=CO1.NTC.5590619</t>
  </si>
  <si>
    <t>LAURA VANESSA PERDOMO LOPEZ</t>
  </si>
  <si>
    <t>CO1.REQ.5699955</t>
  </si>
  <si>
    <t>OPSP-VIN-0078-2024</t>
  </si>
  <si>
    <t>https://community.secop.gov.co/Public/Tendering/OpportunityDetail/Index?noticeUID=CO1.NTC.5590887</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</si>
  <si>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</si>
  <si>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CO1.REQ.5700456</t>
  </si>
  <si>
    <t>OPSP-VIN-0077-2024</t>
  </si>
  <si>
    <t>https://community.secop.gov.co/Public/Tendering/OpportunityDetail/Index?noticeUID=CO1.NTC.5577011</t>
  </si>
  <si>
    <t>ANDREA
CARDOSO DÍAZ</t>
  </si>
  <si>
    <t>DANIA LISBETH GUZMAN BELEÑO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</si>
  <si>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TALLERES PRESENCIALES Y MESAS DE TRABAJO P</t>
  </si>
  <si>
    <t>CO1.REQ.5686017</t>
  </si>
  <si>
    <t>OPSP-VIN-0076-2024</t>
  </si>
  <si>
    <t>https://community.secop.gov.co/Public/Tendering/OpportunityDetail/Index?noticeUID=CO1.NTC.5576344</t>
  </si>
  <si>
    <t>ANGELA MARIA RUEDA QUINTO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</si>
  <si>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APOYAR EN LAS SALIDAS DE CAMPO Y APLICAR ENTREVISTAS CON EL FIN DE RECOLECTAR INFORMACIÓN PRIMARIA RESPECTO A LA SITUACIÓN ACTUAL SOCIAL, ECONÓMICA Y LABORAL A LO LARGO DEL CORREDOR VIDA CESAR - MAGDALENA. 4. APOYAR EN LA LO</t>
  </si>
  <si>
    <t>CO1.REQ.5685465</t>
  </si>
  <si>
    <t>OPSP-VIN-0075-2024</t>
  </si>
  <si>
    <t>https://community.secop.gov.co/Public/Tendering/OpportunityDetail/Index?noticeUID=CO1.NTC.5576563</t>
  </si>
  <si>
    <t>ALEJANDRA MARGARITA BALLESTAS CASAS</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</si>
  <si>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t>
  </si>
  <si>
    <t>CO1.REQ.5684995</t>
  </si>
  <si>
    <t>OPSP-VIN-0074-2024</t>
  </si>
  <si>
    <t>https://community.secop.gov.co/Public/Tendering/OpportunityDetail/Index?noticeUID=CO1.NTC.5576234</t>
  </si>
  <si>
    <t>ANGÉLICA LILIANA SILVA FRANCO</t>
  </si>
  <si>
    <t>JORGE SAUL VALDEBLANQUEZ DIAZ</t>
  </si>
  <si>
    <t>PRESTAR LOS SERVICIOS PROFESIONALES EN MARCO AL CONVENIO ESPECÍFICO NÚM. 6 DE COOPERACIÓN INTERINSTITUCIONAL CELEBRADO ENTRE LA CÁMARA DE COMERCIO DE SANTA MARTA PARA EL MAGDALENA Y LA UNIVERSIDAD DEL MAGDALENA EN MARCO AL PROYECTO DE INVESTIGACIÓN TITULADO:
"PILOTO PARA LA MEJORA PRODUCTIVA Y COMPETITIVA DE LA CADENA DE VALOR DEL MANGO Y SU INSERCIÓN EN MERCADOS DE MAYOR VALOR (ESPECIALIZADOS) MEDIANTE LA SOFISTICACIÓN E INNOVACIÓN DE PRODUCTOS DERIVADOS". PARA EL CUMPLIMIENTO DEL OBJETO EL CONTRATISTA SE COMPROMETE A CUMPLIR CON LAS SIGUIENTES ACTIVIDADES: 1. CONSOLIDAR LAS CONDICIONES DE CALIDAD Y TRAZABILIDAD DEL PRODUCTO A TRAVÉS DE UN ESTUDIO DE MODELOS DE ORGANIZACIÓN Y ABASTECIMIENTO PRODUCTIVO PARA SECTORES AGROPECUARIOS. EL ESTUDIO DEBE INCLUIR EL DISEÑO DEL MODELO DE ACOMPAÑAMIENTO TÉCNICO A PRODUCTORES Y PROTOCOLOS PACTADOS CON LAS REDES DE PROVEEDORES (PRODUCTORES / ASOCIACIONES). 2. REALIZAR UN TALLER O MESA DE TRABAJO CON L</t>
  </si>
  <si>
    <t>CO1.REQ.5684756</t>
  </si>
  <si>
    <t>OPSP-VIN-0073-2024</t>
  </si>
  <si>
    <t>https://community.secop.gov.co/Public/Tendering/OpportunityDetail/Index?noticeUID=CO1.NTC.5576161</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</si>
  <si>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</si>
  <si>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CO1.REQ.5684447</t>
  </si>
  <si>
    <t>OPSP-VIN-0072-2024</t>
  </si>
  <si>
    <t>https://community.secop.gov.co/Public/Tendering/OpportunityDetail/Index?noticeUID=CO1.NTC.5576053</t>
  </si>
  <si>
    <t>JEANNIE CAROLINA SANCHEZ MENDOZA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</si>
  <si>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EN LOS TALLE</t>
  </si>
  <si>
    <t>CO1.REQ.5684899</t>
  </si>
  <si>
    <t>OPSP-VIN-0071-2024</t>
  </si>
  <si>
    <t>https://community.secop.gov.co/Public/Tendering/OpportunityDetail/Index?noticeUID=CO1.NTC.5576222</t>
  </si>
  <si>
    <t>PRESTACIÓN DE SERVICIOS PROFESIONALES COMO ANALISTA DE LABORATORIO EN EL CENTRO DE GENÉTICA Y BIOLOGÍA MOLECULAR DE LA UNIVERSIDAD DEL MAGDALENA. PARA EL CUMPLIMIENTO DEL OBJETO EL CONTRATISTA SE COMPROMETE A CUMPLIR CON LAS SIGUIENTES ACTIVIDADES: 1.
COADYUVAR EN EL PROCESO DE DIAGNÓSTICO MOLECULAR Y VIGILANCIA GENÓMICA DE ENFERMEDADES INFECCIOSAS, REALIZANDO LAS ACTIVIDADES DESDE LA TOMA O RECEPCIÓN DE LAS MUESTRAS, DESEMBALAJE, MARCAJE, EXTRACCIÓN DE ÁCIDOS NUCLEICOS, PREPARACIÓN DE MEZCLAS DE RT-PCR, MONTAJE DE ENSAYOS DE RT-PCR EN TIEMPO REAL Y SECUENCIACIÓN DE ÚLTIMA GENERACIÓN, HASTA LA INTERPRETACIÓN,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t>
  </si>
  <si>
    <t>CO1.REQ.5684870</t>
  </si>
  <si>
    <t>OPSP-VIN-0070-2024</t>
  </si>
  <si>
    <t>https://community.secop.gov.co/Public/Tendering/OpportunityDetail/Index?noticeUID=CO1.NTC.5576311</t>
  </si>
  <si>
    <t>ADALBERTO  DUICA BARRERA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</si>
  <si>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GESTIONAR LAS ACTIVIDADES ADMINISTRATIVAS Y FINANCIERAS DERIVADAS DEL PROYECTO DE INVESTIGACIÓN. 3. ELABORAR LOS INFORMES FINANCIEROS INTERMEDIO Y FINAL CORRESPONDIENTE A LA EJECUCIÓN DE LOS RECURSOS DEL PROYECTO DE INVESTIGACIÓN CON SUS RESPECTIVOS ANEXOS. 4. APOYAR EN LAS AUDITORIAS PERIÓDICAS QUE REALIZARÁ LA FUNDACIÓN FORD. 5. COADYUVAR Y
PREPARAR CONTENIDOS TEÓRICOS PARA LOS ENCUENTROS VIRTUALES Y PRESENCIALES DEL PROYECTO. 6. MONITOREAR EL CUMPLIMIENTO DE LAS ÓRDENES Y RESOLUCIONES</t>
  </si>
  <si>
    <t>CO1.REQ.5684848</t>
  </si>
  <si>
    <t>OPSP-VIN-0069-2024</t>
  </si>
  <si>
    <t>https://community.secop.gov.co/Public/Tendering/OpportunityDetail/Index?noticeUID=CO1.NTC.5562668</t>
  </si>
  <si>
    <t>KATHERINE JULIETH ASENCIO DOMINGUEZ</t>
  </si>
  <si>
    <t>PRESTAR LOS SERVICIOS PROFESIONALES EN EL CENTRO DE INNOVACIÓN Y EMPRENDIMIENTO DE LA VICERRECTORÍA DE INVESTIGACIÓN DE LA UNIVERSIDAD DEL MAGDALENA. PARA EL CUMPLIMIENTO DEL OBJETO, EL CONTRATISTA SE COMPROMETE A CUMPLIR CON LAS SIGUIENTES ACTIVIDADES: 1. APOYAR A LA DIRECCIÓN DEL CENTRO DE INNOVACIÓN Y EMPRENDIMIENTO- CIE EN LA ELABORACIÓN Y RECOLECCIÓN DE DOCUMENTOS REQUERIDOS EN CONVOCATORIAS, CONVENIOS O PROYECTOS RELACIONADAS CON EL FOMENTO Y FORTALECIMIENTO DE PROCESOS DE INNOVACIÓN Y EMPRENDIMIENTO, ASÍ COMO APOYAR EL CUMPLIMIENTO DE REQUISITOS DOCUMENTAL, ADMINISTRATIVO Y CONTRACTUAL REQUERIDOS PARA SU EJECUCIÓN FINANCIERA. 2. APOYAR A LA DIRECCIÓN DEL CIE EN LA REVISIÓN DE LOS PRESUPUESTOS, SOLICITUDES DE CDP, PÓLIZAS Y OTROS PROCESOS ADMINISTRATIVOS DE LAS PROPUESTAS /PROYECTOS EN LAS CUALES PARTICIPA EL CIE. 3. BRINDAR APOYO A LA DIRECCIÓN DEL CIE EN EL DILIGENCIAMIENTO, INSCRIPCIÓN Y ACTUALIZACIÓN DE LOS PROYECTOS EN EL SISTE</t>
  </si>
  <si>
    <t>CO1.REQ.5671468</t>
  </si>
  <si>
    <t>OPSP-VIN-0068-2024</t>
  </si>
  <si>
    <t>https://community.secop.gov.co/Public/Tendering/OpportunityDetail/Index?noticeUID=CO1.NTC.5562776</t>
  </si>
  <si>
    <t>JUAN CARLOS NARVÁEZ BARANDICA</t>
  </si>
  <si>
    <t>MIRLE PATRICIA CABARCAS JIMENEZ</t>
  </si>
  <si>
    <t>PRESTAR LOS SERVICIOS PROFESIONALES COMO BIÓLOGA EN EL CENTRO DE COLECCIONES CIENTÍFICAS DE LA UNIVERSIDAD DEL MAGDALENA. PARA EL CUMPLIMIENTO DEL OBJETO EL CONTRATISTA SE COMPROMETE A CUMPLIR CON LAS SIGUIENTES ACTIVIDADES EN LA COLECCIÓN FICOLÓGICA: 1. ASISTIR EN LAS ACTIVIDADES (PROCEDIMIENTOS Y TAREAS RELACIONADAS CON EL MANTENIMIENTO FÍSICO DE LOS ESPECÍMENES DEPOSITADOS EN LA COLECCIÓN FICOLÓGICA "GERMÁN BULA MEYER". 2. ORGANIZAR Y ETIQUETAR EL MATERIAL DE MACROALGAS QUE REPOSA EN LA COLECCIÓN FICOLÓGICA "GERMÁN BULA MEYER". 3. IDENTIFICAR TAXONÓMICAMENTE LOS ESPECÍMENES DE LOS DIFERENTES GRUPOS DE MACROALGAS ESCOGIDOS. 4. ASISTIR Y ACTUALIZAR LA BASE DE DATOS “DARWIN CORE” COMO INSUMO PRIMARIO DE LAS LABORES DE BIOINFORMÁTICA QUE SE REALIZAN EN LA COLECCIÓN FICOLÓGICA "GERMÁN BULA MEYER". 5. APOYAR EN EL REGISTRO DE LA COLECCIÓN FICOLÓGICA "GERMÁN BULA MEYER" EN EL SISTEMA DE INFORMACIÓN DE LA BIODIVERSIDAD DE COLOMBIA (SIB COLOMBI</t>
  </si>
  <si>
    <t>CO1.REQ.5671430</t>
  </si>
  <si>
    <t>OPSP-VIN-0067-2024</t>
  </si>
  <si>
    <t>https://community.secop.gov.co/Public/Tendering/OpportunityDetail/Index?noticeUID=CO1.NTC.5562687</t>
  </si>
  <si>
    <t xml:space="preserve">AMANDA  BERBEN </t>
  </si>
  <si>
    <t>PRESTAR LOS SERVICIOS PROFESIONALES COMO BIÓLOGA EN EL CENTRO DE COLECCIONES CIENTÍFICAS DE LA UNIVERSIDAD DEL MAGDALENA. PARA EL CUMPLIMIENTO DEL OBJETO EL CONTRATISTA SE COMPROMETE A CUMPLIR CON LAS SIGUIENTES ACTIVIDADES EN LA COLECCIÓN DE INVERTEBRADOS: 1. APOYAR EN LOS PROCEDIMIENTOS CURATORIALES DE LOS EJEMPLARES DEPOSITADOS EN LAS COLECCIONES DE INVERTEBRADOS MARINOS (MEIOFAUNA, MESOFAUNA Y MACROFAUNA), COLECCIONES DE INVERTEBRADOS DULCEACUÍCOLAS Y TERRESTRES NO INSECTOS (ARACNOLÓGICA, TARDÍGRADOS, ENTRE OTRAS). 2. APOYAR EN LA ORGANIZACIÓN E IDENTIFICACIÓN DEL MATERIAL DEPOSITADO EN LA COLECCIÓN DE INVERTEBRADOS NO INSECTOS, A NIVEL DE PHYLUM ASÍ COMO DE FAMILIA EN GRUPOS DE INVERTEBRADOS NO INSECTOS ESCOGIDOS. 3. ACTUALIZAR LA INFORMACIÓN DE LAS DIFERENTES BASES DE DATOS (DARWIN CORE) DE LAS COLECCIONES DE INVERTEBRADOS NO INSECTOS. 4. APOYAR EN EL REGISTRO DE LOS DIFERENTES GRUPOS BIOLÓGICOS QUE CONFORMAN LAS COLECCIONES DE INVE</t>
  </si>
  <si>
    <t>CO1.REQ.5671089</t>
  </si>
  <si>
    <t>OPSP-VIN-0066-2024</t>
  </si>
  <si>
    <t>https://community.secop.gov.co/Public/Tendering/OpportunityDetail/Index?noticeUID=CO1.NTC.5562964</t>
  </si>
  <si>
    <t>MARIA  PAULA SOSSA</t>
  </si>
  <si>
    <t>PRESTAR LOS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BRINDAR</t>
  </si>
  <si>
    <t>CO1.REQ.5670796</t>
  </si>
  <si>
    <t>OPSP-VIN-0065-2024</t>
  </si>
  <si>
    <t>https://community.secop.gov.co/Public/Tendering/OpportunityDetail/Index?noticeUID=CO1.NTC.5565292</t>
  </si>
  <si>
    <t>KAREN  CUAO ALVARADO</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</si>
  <si>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OPERATIVA Y LOGÍSTICAMENTE EN EL DESARROLLO DE LOS DIFERENTES EVENTOS DE CTEI QUE SE REALICEN DE MANERA VIRTUAL O PRESENCIAL POR PARTE DE LA VICERRECTORÍA DE INVESTIGACIÓN Y/O SUS UNIDADES. 2. APOYAR EN LAS ACTIVIDADES DE DIVULGACIÓN DE LOS EVENTOS DE CTEI QUE SE PRODUZCAN POR MEDIOS VIRTUALES Y/O DE MODO PRESENCIAL CON AUSPICIO DE LA VICERRECTORÍA DE INVESTIGACIÓN. 3. BRINDAR APOYO CON LA ARTICULACIÓN ENTRE LA VICERRECTORÍA DE INVESTIGACIÓN, SUS DIRECCIONES Y LA DIRECCIÓN DE COMUNICACIONES, PARA EL CUBRIMIENTO DE MEDIOS Y LA GENERACIÓN DE NOTICIAS DE LAS ACTIVIDADES QUE EN ELLA SE DESARROLLEN DE MANERA VIRTUAL Y/O PRESENCIAL. 4. APOYAR EN EL SEGUIMIENTO DE LA REDACCIÓN DE BOLETINES </t>
  </si>
  <si>
    <t>CO1.REQ.5674418</t>
  </si>
  <si>
    <t>OPSP-VIN-0064-2024</t>
  </si>
  <si>
    <t>https://community.secop.gov.co/Public/Tendering/OpportunityDetail/Index?noticeUID=CO1.NTC.5562959</t>
  </si>
  <si>
    <t>FABIAN ANDRES MARTINEZ GUERRERO</t>
  </si>
  <si>
    <t>CO1.REQ.5671018</t>
  </si>
  <si>
    <t>OPSP-VIN-0063-2024</t>
  </si>
  <si>
    <t>https://community.secop.gov.co/Public/Tendering/OpportunityDetail/Index?noticeUID=CO1.NTC.5565740</t>
  </si>
  <si>
    <t>JAIME ANTONIO MENDOZA DEL CASTILLO</t>
  </si>
  <si>
    <t>PRESTAR LOS SERVICIOS PROFESIONALES EN EL CENTRO DE INNOVACIÓN Y EMPRENDIMIENTO. PARA EL CUMPLIMIENTO DEL OBJETO EL CONTRATISTA SE COMPROMETE A CUMPLIR CON LAS SIGUIENTES ACTIVIDADES: 1. BRINDAR SOPORTE A LA DIRECCIÓN DEL CENTRO DE INNOVACIÓN Y EMPRENDIMIENTO- CIE, EN EL DISEÑO METODOLÓGICO Y REALIZACIÓN DE ACTIVIDADES DE FOMENTO Y FORTALECIMIENTO DE LA MENTALIDAD EMPRENDEDORA EN SUS DIVERSAS FORMAS. 2. BRINDAR SOPORTE A LA DIRECCIÓN DEL CIE EN LA ELABORACIÓN DE DOCUMENTOS CONCEPTUALES, INFORMES, COMUNICACIONES, RECOPILACIÓN, ACTUALIZACIÓN Y SEGUIMIENTO DE INDICADORES RELACIONADOS CON LAS ACTIVIDADES REALIZADAS POR EL CENTRO. 3. BRINDAR MENTORÍAS Y HACER SEGUIMIENTO A LAS ACTIVIDADES DE ACOMPAÑAMIENTO REALIZADO POR EL EQUIPO DEL CIE EN LO RELACIONADO A LA PROMOCIÓN, DESARROLLO, EVALUACIÓN Y FINALIZACIÓN DE LAS PRÁCTICAS DE INNOVACIÓN Y EMPRENDIMIENTO. 4. BRINDAR SOPORTE Y APOYO LOGÍSTICO A LA DIRECCIÓN DEL CIE EN EL FORTALECIMIENTO DE LAS</t>
  </si>
  <si>
    <t>CO1.REQ.5674165</t>
  </si>
  <si>
    <t>OPSP-VIN-0062-2024</t>
  </si>
  <si>
    <t>https://community.secop.gov.co/Public/Tendering/OpportunityDetail/Index?noticeUID=CO1.NTC.5565434</t>
  </si>
  <si>
    <t>ELÍAS GREGORIO GARCÍA PEROZO</t>
  </si>
  <si>
    <t>LEIDY MAECHA</t>
  </si>
  <si>
    <t>PRESTACIÓN DE SERVICIOS PROFESIONALES EN LA VICERRECTORÍA DE INVESTIGACIÓN DE LA UNIVERSIDAD DEL MAGDALENA. PARA EL CUMPLIMIENTO DEL OBJETO EL CONTRATISTA SE COMPROMETE A CUMPLIR CON LAS SIGUIENTES ACTIVIDADES: 1. COADYUDAR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t>
  </si>
  <si>
    <t>CO1.REQ.5673879</t>
  </si>
  <si>
    <t>OPSP-VIN-0061-2024</t>
  </si>
  <si>
    <t>https://community.secop.gov.co/Public/Tendering/OpportunityDetail/Index?noticeUID=CO1.NTC.5564596</t>
  </si>
  <si>
    <t>WILHELM LONDOÑO DIAZ</t>
  </si>
  <si>
    <t>MARIA FERNANDA MOZO RODRIGUEZ</t>
  </si>
  <si>
    <t>PRESTAR LOS SERVICIOS PROFESIONALES COMO ANTROPÓLOGA EN LA COLECCIÓN ARQUEOLÓGICA ADSCRITA AL CENTRO DE COLECCIONES CIENTÍFICAS DE LA UNIVERSIDAD DEL MAGDALENA. PARA EL CUMPLIMIENTO DEL OBJETO EL CONTRATISTA SE COMPROMETE A CUMPLIR CON LAS SIGUIENTES ACTIVIDADES: 1.
ASISTENCIA A LOS PROCESOS DE INVENTARIO DE LA COLECCIÓN. 2. ASISTENCIA Y PARTICIPACIÓN EN EL PROCESO DE RESTAURACIÓN DE 60 PIEZAS ARQUEOLÓGICAS. 3. ENTREGA DE UN INFORME SOBRE LA RELACIÓN DE BIENES MUEBLES REGISTRADOS ANTE EL ICANH Y BIENES EXISTENTES EN EL INVENTARIO. 4. APOYO A LAS ACTIVIDADES DE DIVULGACIÓN Y DEMÁS DEL SISTEMA DE COLECCIONES CIENTÍFICAS DE LA UNIVERSIDAD DEL MAGDALENA</t>
  </si>
  <si>
    <t>CO1.REQ.5673376</t>
  </si>
  <si>
    <t>OPSP-VIN-0060-2024</t>
  </si>
  <si>
    <t>https://community.secop.gov.co/Public/Tendering/OpportunityDetail/Index?noticeUID=CO1.NTC.5563439</t>
  </si>
  <si>
    <t>EMIRA ISABEL GARCIA AVENDAÑO</t>
  </si>
  <si>
    <t xml:space="preserve">PRESTAR LOS SERVICIOS PROFESIONALES COMO BIÓLOGA EN EL CENTRO DE COLECCIONES CIENTÍFICAS PARA EL CUMPLIMIENTO DEL OBJETO, EL CONTRATISTA SE COMPROMETE A CUMPLIR CON LAS SIGUIENTES ACTIVIDADES EN LA COLECCIÓN ENTOMOLÓGICA: 1. ASISTIR EN LA ORGANIZACIÓN, ETIQUETADO, SEPARACIÓN, MONTAJE Y CONSERVACIÓN DE LOS EJEMPLARES BIOLÓGICOS DEPOSITADOS EN LA COLECCIÓN ENTOMOLÓGICA. 2. ORGANIZAR Y RATIFICAR TAXONÓMICAMENTE (A NIVEL DE FAMILIA) LOS EJEMPLARES DE LA COLECCIÓN ENTOMOLÓGICA. 3. IDENTIFICAR LOS EJEMPLARES ESCOGIDOS A NIVEL DE
FAMILIA, GÉNERO O ESPECIE. 4. ACTUALIZAR, DEPURAR Y ORGANIZAR LA BASE DE DATOS DARWIN CORE DE LA COLECCIÓN ENTOMOLÓGICA. 5. APOYAR EN LA PUBLICACIÓN DE LOS REGISTROS DE LA COLECCIÓN ENTOMOLÓGICA EN EL SISTEMA DE BIODIVERSIDAD DE COLOMBIA (SIB COLOMBIA). 6. ASISTIR A LAS COLECCIONES BIOLÓGICAS EN LAS ACTIVIDADES DE DIVULGACIÓN Y APROPIACIÓN SOCIAL DEL CONOCIMIENTO. 7. APOYAR EN LA GENERACIÓN DE RESPUESTAS Y/O DOCUMENTOS </t>
  </si>
  <si>
    <t>CO1.REQ.5672214</t>
  </si>
  <si>
    <t>OPSP-VIN-0059-2024</t>
  </si>
  <si>
    <t>AURA MARIA MENA DELACRUZ</t>
  </si>
  <si>
    <t>PRESTAR LOS SERVICIOS PROFESIONALES EN EL CENTRO DE INNOVACIÓN Y EMPRENDIMIENTO DE LA VICERRECTORÍA DE INVESTIGACIÓN DE LA UNIVERSIDAD DEL MAGDALENA. PARA EL CUMPLIMIENTO DEL OBJETO, EL CONTRATISTA SE COMPROMETE A CUMPLIR CON LAS SIGUIENTES ACTIVIDADES: 1.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2. BRINDAR SOPORTE A LA DIRECCIÓN DEL CIE EN EL DESARROLLO DE MENTORÍAS Y SEGUIMIENTO A LA EJECUCIÓN DE LAS PRÁCTICAS DE INNOVACIÓN Y EMPRENDIMIENTOS DE CREACIÓN ARTÍSTICA, CULTURAL Y DE INDUSTRIAS CREATIVAS. 3. BRINDAR APOYO LOGÍSTICO Y SOPORTE A LA DIRECCIÓN DEL CIE EN LA IDENTIFICACIÓN Y EJECUCIÓN DE PROGRAMAS Y PROYECTOS, ASÍ COMO VENTA DE SERVICIOS QUE FORTALEZCAN LAS INICIATIVAS DE CREACIÓN ARTÍSTICA, CULTURA</t>
  </si>
  <si>
    <t>CO1.REQ.5671811</t>
  </si>
  <si>
    <t>OPSP-VIN-0058-2024</t>
  </si>
  <si>
    <t>https://community.secop.gov.co/Public/Tendering/OpportunityDetail/Index?noticeUID=CO1.NTC.5563007</t>
  </si>
  <si>
    <t>KEDUIN RAFAEL FERNANDEZ MONTENEGRO</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</si>
  <si>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O EN LA ATENCIÓN DE REQUERIMIENTOS DE LA COMUNIDAD UNIMAGDALENA Y DE LOS PÚBLICOS DE INTERÉS PARA LA REALIZACIÓN DE ACTIVIDADES RELACIONADAS CON EMPRENDIMIENTO E INNOVACIÓN. 4. BRINDAR SOP</t>
  </si>
  <si>
    <t>CO1.REQ.5671625</t>
  </si>
  <si>
    <t>OPSP-VIN-0057-2024</t>
  </si>
  <si>
    <t>https://community.secop.gov.co/Public/Tendering/OpportunityDetail/Index?noticeUID=CO1.NTC.5565115</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</si>
  <si>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</si>
  <si>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CO1.REQ.5670981</t>
  </si>
  <si>
    <t>OPSP-VIN-0056-2024</t>
  </si>
  <si>
    <t>https://community.secop.gov.co/Public/Tendering/OpportunityDetail/Index?noticeUID=CO1.NTC.5564773</t>
  </si>
  <si>
    <t>JULIE P. VILORIA PORTO</t>
  </si>
  <si>
    <t>PRESTAR LOS SERVICIOS PROFESIONALES EN LA DIRECCIÓN DE TRANSFERENCIA DE CONOCIMIENTO Y PROPIEDAD INTELECTUAL DE LA VICERRECTORÍA DE INVESTIGACIÓN. PARA EL CUMPLIMIENTO DEL OBJETO EL CONTRATISTA SE COMPROMETE A CUMPLIR CON LAS SIGUIENTES ACTIVIDADES: 1. APOYAR LOS EJERCICIOS DE BÚSQUEDA Y ANÁLISIS DE INFORMACIÓN TECNOLÓGICA EN BASES DE DATOS DE PROPIEDAD INTELECTUAL. 2. APOYAR EN EL DISEÑO E IMPLEMENTACIÓN DE ESTRATEGIAS (BOLETINES TECNOLÓGICOS, CAPSULAS) PARA LA DIVULGACIÓN DE LA PROPIEDAD INTELECTUAL. 3. BRINDAR SOPORTE CON LA IDENTIFICACIÓN Y RASTREO DE OPORTUNIDADES (CONVOCATORIAS, CURSOS, TALLERES, ENTRE OTROS) EN MATERIA DE CIENCIA, TECNOLOGÍA, INNOVACIÓN, ARTE Y CULTURA, ASÍ COMO TAMBIÉN CON LA PUBLICACIÓN DE LAS MISMAS EN EL BUSCADOR DE OPORTUNIDADES CO-LAB. 4. COADYUVAR EN LA CONSTRUCCIÓN DEL INVENTARIO DE PRODUCCIÓN CIENTÍFICA DE LA COMUNIDAD UNIMAGDALENA. 5. APOYAR EN EL PROCESO DE AUTOEVALUACIÓN DE LA DIRECCIÓN DE TRANSFERENCIA</t>
  </si>
  <si>
    <t>CO1.REQ.5670946</t>
  </si>
  <si>
    <t>OPSP-VIN-0055-2024</t>
  </si>
  <si>
    <t>https://community.secop.gov.co/Public/Tendering/OpportunityDetail/Index?noticeUID=CO1.NTC.5564563</t>
  </si>
  <si>
    <t>YEISON RENE DIAZ ARIAS</t>
  </si>
  <si>
    <t>PRESTAR LOS SERVICIOS PROFESIONALES EN LA DIRECCIÓN DE TRANSFERENCIA DE CONOCIMIENTO Y PROPIEDAD INTELECTUAL DE LA VICERRECTORÍA DE INVESTIGACIÓN. PARA EL CUMPLIMIENTO DEL OBJETO EL CONTRATISTA SE COMPROMETE A CUMPLIR CON LAS SIGUIENTES ACTIVIDADES: 1. APOYAR A LA DIRECCIÓN DE TRANSFERENCIA DE CONOCIMIENTO Y PROPIEDAD INTELECTUAL EN LOS PROCESOS DE REGISTRO ANTE LA DIRECCIÓN NACIONAL DE DERECHOS DE AUTOR (DNDA). 2. APOYAR LA ASESORÍA A LA COMUNIDAD UNIVERSITARIA PARA LA SUSCRIPCIÓN DE LOS DIFERENTES CONTRATOS DE CESIÓN DE DERECHOS PATRIMONIALES. 3. APOYAR A LA DIRECCIÓN DURANTE LA SUSCRIPCIÓN Y SEGUIMIENTO DE CONVENIOS CON INSTITUCIONES Y ENTIDADES PÚBLICAS Y PRIVADAS, Y LA COMUNIDAD PARA LA TRANSFERENCIA DE CONOCIMIENTO Y TECNOLOGÍAS PRODUCTO DE LAS INVESTIGACIONES. 4. APOYAR EN EL SEGUIMIENTO Y ACTUALIZACIÓN DE PROCEDIMIENTOS, GUIAS Y DOCUMENTACIÓN RELACIONADA CON EL SISTEMA DE CALIDAD PARA LA DIRECCIÓN DE TRANSFERENCIA DEL CONOCIMIENTO</t>
  </si>
  <si>
    <t>CO1.REQ.5670916</t>
  </si>
  <si>
    <t>OPSP-VIN-0054-2024</t>
  </si>
  <si>
    <t>https://community.secop.gov.co/Public/Tendering/OpportunityDetail/Index?noticeUID=CO1.NTC.5564711</t>
  </si>
  <si>
    <t>JENTHY DAVIANNA PAEZ SIERRA</t>
  </si>
  <si>
    <t>PRESTAR LOS SERVICIOS PROFESIONALES EN EL CENTRO DE INNOVACIÓN Y EMPRENDIMIENTO CIE. PARA EL CUMPLIMIENTO DEL OBJETO EL CONTRATISTA SE COMPROMETE A CUMPLIR CON LAS SIGUIENTES ACTIVIDADES: 1. BRINDAR SOPORTE Y APOYO LOGÍSTICO A LA DIRECCIÓN DEL CENTRO DE INNOVACIÓN Y EMPRENDIMIENTO-CIE EN EL DISEÑO Y EJECUCIÓN DE METODOLOGÍAS, ACTIVIDADES DE SENSIBILIZACIÓN, ASESORÍA Y FORMACIÓN ORIENTADAS AL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t>
  </si>
  <si>
    <t>CO1.REQ.5670549</t>
  </si>
  <si>
    <t>OPSP-VIN-0053-2024</t>
  </si>
  <si>
    <t>https://community.secop.gov.co/Public/Tendering/OpportunityDetail/Index?noticeUID=CO1.NTC.5564540</t>
  </si>
  <si>
    <t>CARLOS  LOPEZ GARGIOLI</t>
  </si>
  <si>
    <t>PRESTAR LOS SERVICIOS PROFESIONALES EN LA DIRECCIÓN DE GESTIÓN DEL CONOCIMIENTO. PARA EL CUMPLIMIENTO DEL OBJETO, EL CONTRATISTA SE COMPROMETE A CUMPLIR CON LAS SIGUIENTES ACTIVIDADES: 1. APOYAR A LA DIRECCIÓN DE GESTIÓN DEL CONOCIMIENTO EN EL RASTREO Y REGISTRO DE CONVOCATORIAS NACIONALES E INTERNACIONALES DE FINANCIACIÓN DE PROYECTOS, MOVILIDAD, BECAS Y SIMILARES EN COLAB, ASÍ COMO SU DIVULGACIÓN A LA COMUNIDAD UNIVERSITARIA. 2. APOYAR A LA DIRECCIÓN DE GESTIÓN DEL CONOCIMIENTO EN LA COMPILACIÓN DE LAS PROPUESTAS, PROYECTOS Y TRABAJOS. DE GRADO QUE SE PRESENTEN EN CONVOCATORIAS FONCIENCIAS, ASÍ COMO LA DOCUMENTACIÓN Y SOPORTES. 3. APOYAR A LA DIRECCIÓN DE GESTIÓN DEL CONOCIMIENTO EN LA CONSTRUCCIÓN DE MATRICES DE PROPUESTAS, PROYECTOS Y TRABAJOS DE GRADO PRESENTADOS EN CONVOCATORIAS FONCIENCIAS, ASÍ COMO LA GENERACIÓN DE ESTADÍSTICAS Y BALANCES. 4. APOYAR A LA DIRECCIÓN DE GESTIÓN DEL CONOCIMIENTO EN LA ELABORACIÓN DE PRESENTACIONES Y PA</t>
  </si>
  <si>
    <t>CO1.REQ.5670268</t>
  </si>
  <si>
    <t>OPSP-VIN-0052-2024</t>
  </si>
  <si>
    <t>https://community.secop.gov.co/Public/Tendering/OpportunityDetail/Index?noticeUID=CO1.NTC.5563110</t>
  </si>
  <si>
    <t>NEILA  PATRICIA  MACEA  SMITH</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</si>
  <si>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AR</t>
  </si>
  <si>
    <t>CO1.REQ.5670233</t>
  </si>
  <si>
    <t>OPSP-VIN-0051-2024</t>
  </si>
  <si>
    <t>https://community.secop.gov.co/Public/Tendering/OpportunityDetail/Index?noticeUID=CO1.NTC.5542687&amp;isFromPublicArea=True&amp;isModal=False</t>
  </si>
  <si>
    <t>CLINTON ALBERTO RAMIREZ CONTRERAS</t>
  </si>
  <si>
    <t>PRESTAR LOS SERVICIOS PROFESIONALES EN LA EDITORIAL UNIMAGDALENA. PARA EL CUMPLIMIENTO DEL OBJETO EL CONTRATISTA SE COMPROMETE A CUMPLIR CON LAS SIGUIENTES ACTIVIDADES: 1. APOYAR A LA EDICIÓN DE LAS PUBLICACIONES REALIZADAS POR LA EDITORIAL UNIMAGDALENA. 2. ACOMPAÑAR A LOS AUTORES DE OBRAS SOMETIDAS A LA EDITORIAL EN EL PROCESO DE AJUSTES Y MODIFICACIONES SOLICITADAS POR LOS PARES EVALUADORES Y LA REVISIÓN DE ESTILO. 3. COADYUVAR EN LA REVISIÓN Y APROBACIÓN DE LA PRUEBA DURA FINAL DE LAS PUBLICACIONES DE LA EDITORIAL. 4. APOYAR EN LOS EVENTOS ACADÉMICOS Y CULTURALES QUE REALICE LA EDITORIAL. 5. APOYAR EN LAS FERIAS DE LIBROS NACIONALES E INTERNACIONALES DONDE LA EDITORIAL TENGA STAND PROPIO. 6. ELABORACIÓN Y REDACCIÓN DE LA REVISTA ENTRE TEXTOS, REVISTA DE DIVULGACIÓN DE LA EDITORIAL UNIMAGDALENA</t>
  </si>
  <si>
    <t xml:space="preserve"> CO1.REQ.5642501</t>
  </si>
  <si>
    <t>OPSP-VIN-0050-2024</t>
  </si>
  <si>
    <t>https://community.secop.gov.co/Public/Tendering/OpportunityDetail/Index?noticeUID=CO1.NTC.5511909&amp;isFromPublicArea=True&amp;isModal=False</t>
  </si>
  <si>
    <t>ELAINE ESTHER CAMARGO  NORIEGA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</si>
  <si>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CLÍO AMÉRICA.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CLÍO AMÉRICA. 6. MANTENER ACTUALIZADA LA DISTINTA INFORMACIÓN DE LA REV</t>
  </si>
  <si>
    <t xml:space="preserve"> CO1.REQ.5620111</t>
  </si>
  <si>
    <t>OPSP-VIN-0049-2024</t>
  </si>
  <si>
    <t>https://community.secop.gov.co/Public/Tendering/OpportunityDetail/Index?noticeUID=CO1.NTC.5504641&amp;isFromPublicArea=True&amp;isModal=False</t>
  </si>
  <si>
    <t xml:space="preserve">JANNIE  VALENCIA </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</si>
  <si>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PRAXIS.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PRAXIS. 6. MANTENER ACTUALIZADA LA DISTINTA INFORMACIÓN DE LA REVISTA PRAXIS</t>
  </si>
  <si>
    <t>CO1.REQ.5608553</t>
  </si>
  <si>
    <t>OPSP-VIN-0048-2024</t>
  </si>
  <si>
    <t>https://community.secop.gov.co/STS/Users/Login/Index</t>
  </si>
  <si>
    <t>MARIA CLARA RIASCOS NIGRINIS</t>
  </si>
  <si>
    <t>PRESTAR LOS SERVICIOS PROFESIONALES EN LA DIRECCIÓN DE TRANSFERENCIA DEL CONOCIMIENTO Y PROPIEDAD INTELECTUAL DE LA VICERRECTORÍA DE INVESTIGACIÓN.
PARA EL CUMPLIMIENTO DEL OBJETO, EL CONTRATISTA SE COMPROMETE A CUMPLIR CON LAS SIGUIENTES ACTIVIDADES: 1. APOYAR LA COORDINACIÓN LOGÍSTICA DE FOROS, CONFERENCIAS, SEMINARIOS Y DEMÁS EVENTOS PRESENCIALES O VIRTUALES DESTINADOS A SOCIALIZAR ACTIVIDADES DE CTEI. 2. APOYAR CON EL TRÁMITE DE LOS REQUERIMIENTOS RELACIONADOS CON LA EJECUCIÓN DE EVENTOS PROGRAMADOS DE MANERA VIRTUAL O PRESENCIAL Y CON EL ACOMPAÑAMIENTO PARA CULMINAR LOS MISMOS CON ÉXITO. 3. APOYAR CON LA BÚSQUEDA DE ITINERARIOS DE BOLETOS AÉREOS PARA LOS INVESTIGADORES DE LA UNIVERSIDAD O DE INVITADOS NACIONALES E INTERNACIONALES QUE PARTICIPEN EN EVENTOS. 4. APOYAR EN LA COMPILACIÓN DE LOS SOPORTES NECESARIOS QUE EVIDENCIEN LA REALIZACIÓN DE LOS EVENTOS DESARROLLADOS O APOYADOS DESDE LA VICERRECTORÍA Y SUS UNIDADES. 5. APOYAR CON EL</t>
  </si>
  <si>
    <t>CO1.REQ.5603093</t>
  </si>
  <si>
    <t>OPSP-VIN-0047-2024</t>
  </si>
  <si>
    <t>ANA MILENA LAGOS TOBIAS</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</si>
  <si>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INTROPICA 2. VELAR POR EL CUMPLIMIENTO DE LOS REQUISITOS DE CLASIFICACIÓN DE LA REVISTA EN BASES E ÍNDICES BIBLIOGRÁFICOS. 3. EXAMINAR QUE LOS ARTÍCULOS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INTROPICA 6. MANTENER ACTUALIZADA LA DISTINTA INFORMACIÓN DE LA REVISTA INTROPI</t>
  </si>
  <si>
    <t>CO1.REQ.5602198</t>
  </si>
  <si>
    <t>OPSP-VIN-0046-2024</t>
  </si>
  <si>
    <t>https://community.secop.gov.co/Public/Tendering/OpportunityDetail/Index?noticeUID=CO1.NTC.5494666</t>
  </si>
  <si>
    <t>JESUS MANUEL JIMENEZ TORRES</t>
  </si>
  <si>
    <t>PRESTAR LOS SERVICIOS PROFESIONALES EN LA EDITORIAL UNIMAGDALENA. PARA EL CUMPLIMIENTO DEL OBJETO, EL CONTRATISTA SE COMPROMETE A CUMPLIR CON LAS SIGUIENTES ACTIVIDADES: 1. MANTENER ACTUALIZADO EL ECOSISTEMA DIGITAL DE LA EDITORIAL QUE INCLUYE: LOS CATÁLOGOS, LA PÁGINA WEB, SIMEH, LOS SISTEMAS DE VENTAS BAJO DEMANDA Y LOS DEMÁS QUE SE VAYAN IMPLEMENTANDO. 2. VERIFICAR QUE LAS OBRAS POSTULADAS PARA SU PUBLICACIÓN SEAN INÉDITAS Y ORIGINALES CON EL APOYO DEL SOFTWARE TURNITIN. 3. REVISAR Y EMITIR CONCEPTO DEL CUMPLIMIENTO DE LA APLICACIÓN DE LA GUÍA DE AUTORES DE LA EDITORIAL A LAS OBRAS EN PROCESO DE PUBLICACIÓN, TENIENDO EN CUENTA. 4. MANTENER UNA COMUNICACIÓN FLUIDA CON LOS AUTORES DE LAS OBRAS SOMETIDAS A LA EDITORIAL PARA APOYAR EL PROCESO DE APLICACIÓN DE LAS NORMAS EDITORIALES. 5. APOYAR EN LAS FERIAS DE LIBROS NACIONALES E INTERNACIONALES DONDE LA EDITORIAL TENGA STAND PROPIO. 6. APOYAR EN EVENTOS ACADÉMICOS, CIENTÍFICOS O LITERARIOS</t>
  </si>
  <si>
    <t>CO1.REQ.5601222</t>
  </si>
  <si>
    <t>OPSP-VIN-0045-2024</t>
  </si>
  <si>
    <t>https://community.secop.gov.co/Public/Tendering/OpportunityDetail/Index?noticeUID=CO1.NTC.5495132</t>
  </si>
  <si>
    <t>JESUS DAVID FREYLE MARQUEZ</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</si>
  <si>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ACOMPAÑAR LAS ACTIVIDADES DE DIVULGACIÓN, COMUNICACIÓN Y SOCIALIZACIÓN DE LAS ACTIVIDADES, PLANES Y PROYECTOS DESARROLLADOS POR LA VICERRECTORÍA DE INVESTIGACIÓN Y SUS UNIDADES. 3. COADYUVAR EN LA GESTIÓN Y SEGUIMIENTO DEL CUMPLIMIENTO DE METAS Y MEDICIÓN DE INDICADORES ESTABLECIDOS PARA LA GESTIÓN DE LA APROPIACIÓN SOCIAL DEL CONOCIMIENTO. 4. GENERAR ESPACIOS PARA LA GENERACIÓN DE LA APROPIACIÓN SOCIAL DEL CONOCIMIENTO DENTRO Y FUERA DE LA UNIVERSIDAD. 5. APOYAR LA CREACIÓN Y GENERACIÓN DE CONTENIDOS Y PRODUCTOS DE APROPIACIÓN SOCIAL DEL CONOCIMIENTO RESULTADOS DE LAS ACTIVIDADES DE CIENCIA, TECNOLOGÍA, INNOVACIÓN, CR</t>
  </si>
  <si>
    <t>CO1.REQ.5602784</t>
  </si>
  <si>
    <t>OPSP-VIN-0044-2024</t>
  </si>
  <si>
    <t>https://community.secop.gov.co/Public/Tendering/OpportunityDetail/Index?noticeUID=CO1.NTC.5494077</t>
  </si>
  <si>
    <t>OSKARLY  PEREZ ANAYA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</si>
  <si>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DUAZARY.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DUAZARY. 6. MANTENER ACTUALIZADA LA DISTINTA INFORMACIÓN DE LA REVISTA DUAZ</t>
  </si>
  <si>
    <t>CO1.REQ.5602437</t>
  </si>
  <si>
    <t>OPSP-VIN-0043-2024</t>
  </si>
  <si>
    <t>https://community.secop.gov.co/Public/Tendering/OpportunityDetail/Index?noticeUID=CO1.NTC.5494466</t>
  </si>
  <si>
    <t>JENNY LICETH MACHADO VIDES</t>
  </si>
  <si>
    <t xml:space="preserve">PRESTAR LOS SERVICIOS PROFESIONALES EN LA VICERRECTORÍA DE INVESTIGACIÓN DE LA UNIVERSIDAD DEL MAGDALENA. PARA EL CUMPLIMIENTO DEL OBJETO EL CONTRATISTA SE COMPROMETE A CUMPLIR CON LAS SIGUIENTES ACTIVIDADES: 1. APOYAR EN LA GESTIÓN, Y EJECUCIÓN DE LA PRODUCCIÓN DEL MATERIAL AUDIOVISUAL DE ACTIVIDADES DE APROPIACIÓN SOCIAL DEL CONOCIMIENTO. 2. COLABORAR EN LA GENERACIÓN DE ALIANZAS Y CONVENIOS PARA LA GESTIÓN Y EJECUCIÓN DE PROCESOS E INICIATIVAS DE APROPIACIÓN SOCIAL DEL CONOCIMIENTO. 3. COADYUVAR A LA PROMOCIÓN Y DIVULGACIÓN DE LA CIENCIA. 4. APOYAR A LA GESTIÓN DE LA VIN PARA LAS TRANSMISIONES EN VIVO POR LAS PLATAFORMAS DE LA VICERRECTORA DE INVESTIGACIÓN Y UNIMAGDALENA. 5. ACOMPAÑAR LAS ACTIVIDADES QUE REALIZA EL EQUIPO DE GRABACIÓN AUDIOVISUAL Y TRANSMISIÓN. 6. DISEÑAR INICIATIVAS PARA LA IMPLEMENTACIÓN DE LA APROPIACIÓN SOCIAL DEL CONOCIMIENTO. 7. APOYAR TODOS LOS PROCESOS ADMINISTRATIVOS Y PRESUPUESTALES DE LA GESTIÓN Y PROMOCIÓN </t>
  </si>
  <si>
    <t>CO1.REQ.5602240</t>
  </si>
  <si>
    <t>OPSP-VIN-0042-2024</t>
  </si>
  <si>
    <t>https://community.secop.gov.co/Public/Tendering/OpportunityDetail/Index?noticeUID=CO1.NTC.5493333</t>
  </si>
  <si>
    <t>BRAYAN DE JESUS PEÑATE CARRANZA</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</si>
  <si>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t>
  </si>
  <si>
    <t>CO1.REQ.5601316</t>
  </si>
  <si>
    <t>OPSP-VIN-0041-2024</t>
  </si>
  <si>
    <t>https://community.secop.gov.co/Public/Tendering/OpportunityDetail/Index?noticeUID=CO1.NTC.5492252</t>
  </si>
  <si>
    <t>ALEX HERVER ESTRADA CAIAFA</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</si>
  <si>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A LA VICERRECTORÍA DE INVESTIGACIÓN Y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t>
  </si>
  <si>
    <t>CO1.REQ.5600354</t>
  </si>
  <si>
    <t>OPSP-VIN-0040-2024</t>
  </si>
  <si>
    <t>https://community.secop.gov.co/Public/Tendering/OpportunityDetail/Index?noticeUID=CO1.NTC.5492405</t>
  </si>
  <si>
    <t>CO1.REQ.5597053</t>
  </si>
  <si>
    <t>OPSP-VIN-0039-2024</t>
  </si>
  <si>
    <t>https://community.secop.gov.co/Public/Tendering/OpportunityDetail/Index?noticeUID=CO1.NTC.5486170</t>
  </si>
  <si>
    <t>ANGELLY PAOLA CASTRO SUAREZ</t>
  </si>
  <si>
    <t>PRESTAR LOS SERVICIOS PROFESIONALES EN EL CENTRO DE GENÉTICA Y BIOLOGÍA MOLECULAR PARA EL CUMPLIMIENTO DEL OBJETO, EL CONTRATISTA SE COMPROMETE A CUMPLIR CON LAS SIGUIENTES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DIFERENTES</t>
  </si>
  <si>
    <t>CO1.REQ.5591769</t>
  </si>
  <si>
    <t>OPSP-VIN-0038-2024</t>
  </si>
  <si>
    <t>https://community.secop.gov.co/Public/Tendering/OpportunityDetail/Index?noticeUID=CO1.NTC.5486230</t>
  </si>
  <si>
    <t>MARINA LUZ VILLAZON TURIZO</t>
  </si>
  <si>
    <t>CO1.REQ.5591195</t>
  </si>
  <si>
    <t>OPSP-VIN-0037-2024</t>
  </si>
  <si>
    <t>https://community.secop.gov.co/Public/Tendering/OpportunityDetail/Index?noticeUID=CO1.NTC.5484847</t>
  </si>
  <si>
    <t>JULY PAULIN TORRES HAMBURGER</t>
  </si>
  <si>
    <t>PRESTAR LOS SERVICIOS PROFESIONALES EN LA EDITORIAL UNIMAGDALENA. PARA EL CUMPLIMIENTO DEL OBJETO EL CONTRATISTA SE COMPROMETE A CUMPLIR CON LAS SIGUIENTES ACTIVIDADES: 1. GESTIONAR, PROVEER SOPORTE TÉCNICO Y MANTENER AL DÍA EL SISTEMA DE REVISTAS OPEN JOURNAL SYSTEMS. 2. COORDINAR, BRINDAR SOPORTE TÉCNICO Y ACTUALIZAR EL SISTEMA DE GESTIÓN EDITORIAL OPEN MONOGRAPH PRESS. 3. REALIZAR LA DIAGRAMACIÓN EN HTML O XML DE LOS VOLÚMENES DE LAS REVISTAS CIENTÍFICAS DE LA UNIVERSIDAD DEL MAGDALENA. 4. CAPACITAR Y HACER SEGUIMIENTO A LOS AYUDANTES EN LA DIAGRAMACIÓN DE VOLÚMENES DE LAS REVISTAS CIENTÍFICAS DE LA UNIVERSIDAD DEL MAGDALENA. 5. EJECUTAR COPIAS DE SEGURIDAD DE LOS SISTEMAS DE INFORMACIÓN OPEN JOURNAL SYSTEMS, OPEN MONOGRAPH PRESS Y EDITORIAL UNIMAGDALENA. 6. IMPARTIR FORMACIÓN A LOS USUARIOS EN EL MANEJO DE LOS SISTEMAS DE INFORMACIÓN EDITORIAL UNIMAGDALENA, OPEN JOURNAL SYSTEMS Y OPEN MONOGRAPH PRESS. 7. ADMINISTRAR, OFRECER SOPORTE T</t>
  </si>
  <si>
    <t>CO1.REQ.5592435</t>
  </si>
  <si>
    <t>OPSP-VIN-0036-2024</t>
  </si>
  <si>
    <t>https://community.secop.gov.co/Public/Tendering/OpportunityDetail/Index?noticeUID=CO1.NTC.5485985</t>
  </si>
  <si>
    <t>HEYDI VIVIANA PEREZ FEDRICH</t>
  </si>
  <si>
    <t>PRESTACIÓN DE SERVICIOS PROFESIONALES EN LA DIRECCIÓN DE GESTIÓN DEL CONOCIMIENTO. PARA EL CUMPLIMIENTO DEL OBJETO, EL CONTRATISTA SE COMPROMETE A CUMPLIR CON LAS SIGUIENTES ACTIVIDADES: 1. APOYAR A LA DIRECCIÓN DE GESTIÓN DEL CONOCIMIENTO EN LOS PROCESOS RELACIONADOS CON LA OBTENCIÓN DE PERMISOS AMBIENTALES REQUERIDOS EN LOS PROYECTOS DE LA VICERRECTORÍA DE INVESTIGACIÓN. 2. APOYAR A LA DIRECCIÓN DE GESTIÓN DEL CONOCIMIENTO EN EL ACOMPAÑAMIENTO Y ASESORÍA A INVESTIGADORES, ESTUDIANTES, UNIDADES O DEPENDENCIAS EN LOS TEMAS RELACIONADOS CON PERMISOS AMBIENTALES Y AFINES. 3. APOYAR A LA DIRECCIÓN DE GESTIÓN DEL CONOCIMIENTO EN LA GESTIÓN Y TRÁMITES REQUERIDOS PARA LA VIGENCIA Y ACTUALIZACIÓN DEL PERMISO MARCO DE RECOLECCIÓN OTORGADO A LA UNIVERSIDAD DEL MAGDALENA. 4. APOYAR A LA DIRECCIÓN DE GESTIÓN DEL CONOCIMIENTO CON LA GESTIÓN, CONCEPTOS Y TRÁMITES ANTE EL MINISTERIO DE AMBIENTE Y DESARROLLO SOSTENIBLE CON RESPECTO AL CONTRATO DE ACCESO</t>
  </si>
  <si>
    <t>CO1.REQ.5592411</t>
  </si>
  <si>
    <t>OPSP-VIN-0035-2024</t>
  </si>
  <si>
    <t>https://community.secop.gov.co/Public/Tendering/OpportunityDetail/Index?noticeUID=CO1.NTC.5486205</t>
  </si>
  <si>
    <t>JEYNNER KEVIN PAEZ VELEZ</t>
  </si>
  <si>
    <t>PRESTAR LOS SERVICIOS PROFESIONALES EN LA EDITORIAL UNIMAGDALENA.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</si>
  <si>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CO1.REQ.5591551</t>
  </si>
  <si>
    <t>OPSP-VIN-0034-2024</t>
  </si>
  <si>
    <t>https://community.secop.gov.co/Public/Tendering/OpportunityDetail/Index?noticeUID=CO1.NTC.5486117</t>
  </si>
  <si>
    <t>JOAQUIN ANTONIO PERDOMO VEGA</t>
  </si>
  <si>
    <t>CO1.REQ.5591945</t>
  </si>
  <si>
    <t>OPSP-VIN-0033-2024</t>
  </si>
  <si>
    <t>https://community.secop.gov.co/Public/Tendering/OpportunityDetail/Index?noticeUID=CO1.NTC.5482745</t>
  </si>
  <si>
    <t>eduard  hernandez rodriguez</t>
  </si>
  <si>
    <t>PRESTAR LOS SERVICIOS PROFESIONALES EN LA EDITORIAL DE LA UNIVERSIDAD DEL 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</si>
  <si>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CO1.REQ.5591284</t>
  </si>
  <si>
    <t>OPSP-VIN-0032-2024</t>
  </si>
  <si>
    <t>https://community.secop.gov.co/Public/Tendering/OpportunityDetail/Index?noticeUID=CO1.NTC.5482944</t>
  </si>
  <si>
    <t>ELVIS ANDRES NUÑEZ MEJIA</t>
  </si>
  <si>
    <t>PRESTAR LOS SERVICIOS PROFESIONALES EN LA DIRECCIÓN DE TRANSFERENCIA DE CONOCIMIENTO Y PROPIEDAD INTELECTUAL DE LA VICERRECTORÍA DE INVESTIGACIÓN. PARA EL CUMPLIMIENTO DEL OBJETO EL CONTRATISTA SE COMPROMETE A CUMPLIR CON LAS SIGUIENTES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EL DISEÑO E IMPLEMENTACIÓN DE ESTRATEGIAS (BOLETINES TECNOLÓGICOS, CAPSULAS) PARA LA DIVULGACIÓN DE LA PROPIEDAD INTELECTUAL. 4. BRINDAR APOYO A LA REALIZACIÓN DE LOS EJERCICIOS DE IDENTIFICACIÓN DE ACTIVOS DE PROPIEDAD
INTELECTUAL SUSCEPTIBLES DE PROTECCIÓN Y TRANSFERENCIA A PARTIR DE LOS TRABAJOS DE GRADO (PREGRADO Y POSGRADO). 5. APOYAR EN EL PROCESO DE AUTOEV</t>
  </si>
  <si>
    <t>CO1.REQ.5590816</t>
  </si>
  <si>
    <t>OPSP-VIN-0031-2024</t>
  </si>
  <si>
    <t>https://community.secop.gov.co/Public/Tendering/OpportunityDetail/Index?noticeUID=CO1.NTC.5482386</t>
  </si>
  <si>
    <t>LIBARDO JOSE ESCOBAR TOLEDO</t>
  </si>
  <si>
    <t>PRESTAR LOS SERVICIOS PROFESIONALES EN LA VIGILANCIA CIENTÍFICA Y TECNOLÓGICA DE LA VICERRECTORÍA DE INVESTIGACIÓN. PARA EL CUMPLIMIENTO DEL OBJETO EL CONTRATISTA SE COMPROMETE A CUMPLIR CON LAS SIGUIENTES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t>
  </si>
  <si>
    <t>CO1.REQ.5590414</t>
  </si>
  <si>
    <t>OPSP-VIN-0030-2024</t>
  </si>
  <si>
    <t>https://community.secop.gov.co/Public/Tendering/OpportunityDetail/Index?noticeUID=CO1.NTC.5482844</t>
  </si>
  <si>
    <t>DIANA CAROLINA MORALES CERVANTES</t>
  </si>
  <si>
    <t>PRESTAR LOS SERVICIOS PROFESIONALES EN LA DIRECCIÓN DE TRANSFERENCIA DE CONOCIMIENTO Y PROPIEDAD INTELECTUAL DE LA VICERRECTORÍA DE INVESTIGACIÓN. PARA EL CUMPLIMIENTO DEL OBJETO EL CONTRATISTA SE COMPROMETE A CUMPLIR CON LAS SIGUIENTES ACTIVIDADES: 1. APOYAR EN LA ELABORACIÓN DE LOS DIFERENTES INFORMES DE GESTIÓN QUE SEAN SOLICITADOS A LA DIRECCIÓN DE TRANSFERENCIA DE CONOCIMIENTO Y PROPIEDAD INTELECTUAL. 2. APOYAR CON LA ELABORACIÓN Y SEGUIMIENTO A TODO EL CICLO DE LOS TRÁMITES DE EJECUCIÓN FINANCIERA PARA LA DIRECCIÓN DE TRANSFERENCIA DEL CONOCIMIENTO Y PROPIEDAD INTELECTUAL. 3. APOYAR CON EL SEGUIMIENTO Y REPORTE DE INDICADORES DE LA DIRECCIÓN DE TRANSFERENCIA DEL CONOCIMIENTO (PLAN DE ACCIÓN, PLAN DE DESARROLLO, SNIES, GREENMETRICS, ETC.). 4. APOYAR CON LA CONSOLIDACIÓN DE
LOS SOPORTES DE LOS INDICADORES PARA EL ARCHIVO DIGITAL DE LA DIRECCIÓN DE TRANSFERENCIA DEL CONOCIMIENTO Y PROPIEDAD INTELECTUAL. 5. APOYAR CON LA CONSOLIDACIÓN D</t>
  </si>
  <si>
    <t>CO1.REQ.5587564</t>
  </si>
  <si>
    <t>OPSP-VIN-0029-2024</t>
  </si>
  <si>
    <t>https://community.secop.gov.co/Public/Tendering/OpportunityDetail/Index?noticeUID=CO1.NTC.5482842</t>
  </si>
  <si>
    <t>ANGIE PAOLA MONTERO LAGOS</t>
  </si>
  <si>
    <t>PRESTAR LOS SERVICIOS PROFESIONALES EN LA VICERRECTORÍA DE INVESTIGACIÓN. PARA EL CUMPLIMIENTO DEL OBJETO EL CONTRATISTA SE COMPROMETE A CUMPLIR CON LAS SIGUIENTES ACTIVIDADES: 1. APOYAR LA GESTIÓN DE LA VIN CON LA REALIZACIÓN DE ACTIVIDADES DE PROYECTOS ESTRATÉGICOS CONCERTADOS EN LOS PLANES DE ACCIÓN Y ACUERDO DE GESTIÓN RECTORAL. 2. APOYAR EN LA ORGANIZACIÓN DE ACTIVIDADES ACADÉMICAS, DE INVESTIGACIÓN Y DE DIVULGACIÓN CIENTÍFICA DE LA VIN ORDENADAS POR LA RECTORÍA Y CON SU RESPONSABILIDAD DEL VICERRECTOR. 3. REALIZAR ACTIVIDADES DE ACOMPAÑAMIENTO AL VICERRECTOR DE INVESTIGACIÓN EN LA GESTIÓN Y CONSECUCIÓN DE RECURSOS DE FUENTES EXTERNAS Y RELACIONES CON EL ENTORNO. 4. REALIZAR ACOMPAÑAMIENTO TELEFÓNICO A LAS REUNIONES Y ACTIVIDADES PROGRAMADAS POR EL VICERRECTOR DE INVESTIGACIÓN. 5. APOYAR LA ELABORACIÓN DE INFORMES, GESTIONAR LA INFORMACIÓN Y DOCUMENTACIÓN SOLICITADA POR EL VICERRECTOR DE INVESTIGACIÓN, REFERENTES A LAS ACTIVIDADES AC</t>
  </si>
  <si>
    <t>CO1.REQ.5588432</t>
  </si>
  <si>
    <t>OPSP-VIN-0028-2024</t>
  </si>
  <si>
    <t>https://community.secop.gov.co/Public/Tendering/OpportunityDetail/Index?noticeUID=CO1.NTC.5482836</t>
  </si>
  <si>
    <t>ANDRES FELIPE MORENO TORO</t>
  </si>
  <si>
    <t xml:space="preserve">PRESTAR LOS SERVICIOS PROFESIONALES EN LA DIRECCIÓN DE TRANSFERENCIA DEL CONOCIMIENTO Y PROPIEDAD INTELECTUAL DE LA VICERRECTORÍA DE INVESTIGACIÓN. PARA EL CUMPLIMIENTO DEL OBJETO, EL CONTRATISTA SE COMPROMETE A CUMPLIR CON LAS SIGUIENTES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t>
  </si>
  <si>
    <t>CO1.REQ.5588071</t>
  </si>
  <si>
    <t>OPSP-VIN-0027-2024</t>
  </si>
  <si>
    <t>https://community.secop.gov.co/Public/Tendering/OpportunityDetail/Index?noticeUID=CO1.NTC.5482938</t>
  </si>
  <si>
    <t>YISETH PAOLA MEJIA MARTINEZ</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</si>
  <si>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JANGWA PANA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JANGWA PANA 6. MANTENER ACTUALIZADA LA DISTINTA INFORMACIÓN DE LA REVIST</t>
  </si>
  <si>
    <t>CO1.REQ.5588132</t>
  </si>
  <si>
    <t>OPSP-VIN-0026-2024</t>
  </si>
  <si>
    <t>https://community.secop.gov.co/Public/Tendering/OpportunityDetail/Index?noticeUID=CO1.NTC.5482925</t>
  </si>
  <si>
    <t>VANYRA VANESSA MARTINEZ RAMOS</t>
  </si>
  <si>
    <t>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t>
  </si>
  <si>
    <t>CO1.REQ.5587842</t>
  </si>
  <si>
    <t>OPSP-VIN-0025-2024</t>
  </si>
  <si>
    <t>https://community.secop.gov.co/Public/Tendering/OpportunityDetail/Index?noticeUID=CO1.NTC.5482949</t>
  </si>
  <si>
    <t>STELLA JUDITH SALAS SALAZAR</t>
  </si>
  <si>
    <t xml:space="preserve">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INCENTIVOS QUE SE ENCUENTREN PENDIENTES POR EJECUTAR Y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t>
  </si>
  <si>
    <t>CO1.REQ.5588854</t>
  </si>
  <si>
    <t>OPSP-VIN-0024-2024</t>
  </si>
  <si>
    <t>https://community.secop.gov.co/Public/Tendering/OpportunityDetail/Index?noticeUID=CO1.NTC.5482942</t>
  </si>
  <si>
    <t>JESUS DAVID RIBON RAMOS</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</si>
  <si>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COADYUVAR EN EL DISEÑO Y APLICACIÓN DE ENCUESTAS DE SATISFACCIÓN PARA MEJORAS CONTINUAS EN LOS PROCESOS DE LA GESTIÓN DE LA CIENCIA, TECNOLOGÍA E INNOVACIÓN.4. APOYAR EN LA RECOLECCIÓN DE INFORMACIÓN PARA LA GESTIÓN DE PROCESOS Y PARTICIPAR EN LA FORMULACIÓN, DISEÑO, ORGANIZACIÓN, EJECUCIÓN Y CONTROL DE PLANES Y PROYECTOS DE LA UNIDAD. 5. COADYUVAR EN EL DISEÑO DE INDICADORES DE CIENCIA, TECNOLOG</t>
  </si>
  <si>
    <t>CO1.REQ.5588820</t>
  </si>
  <si>
    <t>OPSP-VIN-0023-2024</t>
  </si>
  <si>
    <t>https://community.secop.gov.co/Public/Tendering/OpportunityDetail/Index?noticeUID=CO1.NTC.5482933</t>
  </si>
  <si>
    <t>LUIS FRANCISCO SIMMONS MARIN</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</si>
  <si>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APOYAR EN LOS PROCESOS DE CONSOLIDA</t>
  </si>
  <si>
    <t>CO1.REQ.5588640</t>
  </si>
  <si>
    <t>OPSP-VIN-0022-2024</t>
  </si>
  <si>
    <t>https://community.secop.gov.co/Public/Tendering/OpportunityDetail/Index?noticeUID=CO1.NTC.5482908</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</si>
  <si>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t>
  </si>
  <si>
    <t>CO1.REQ.5588291</t>
  </si>
  <si>
    <t>OPSP-VIN-0021-2024</t>
  </si>
  <si>
    <t>https://community.secop.gov.co/Public/Tendering/OpportunityDetail/Index?noticeUID=CO1.NTC.5482901</t>
  </si>
  <si>
    <t>JENIFER PAOLA CANTILLO CEVERICHE</t>
  </si>
  <si>
    <t>PRESTAR LOS SERVICIOS PROFESIONALES EN LA DIRECCIÓN DE GESTIÓN DEL CONOCIMIENTO. PARA EL CUMPLIMIENTO DEL OBJETO EL CONTRATISTA SE COMPROMETE A CUMPLIR CON LAS SIGUIENTES ACTIVIDADES: 1. APOYAR A LA DIRECCIÓN DE GESTIÓN DEL CONOCIMIENTO EN LA FORMULACIÓN Y ESTRUCTURACIÓN DE PROYECTOS QUE SEAN PRESENTADOS POR LA VICERRECTORÍA DE INVESTIGACIÓN, ASÍ COMO EN EL CUMPLIMIENTO DE REQUISITOS DE LAS FUENTES DE FINANCIACIÓN, CUANDO SEA REQUERIDO. 2. APOYAR A LA DIRECCIÓN DE GESTIÓN DEL CONOCIMIENTO EN LA EN REVISIÓN DE DOCUMENTACIÓN COMO: CARTAS DE AVAL, MODELOS DE GOBERNANZA, PRESUPUESTOS Y DEMÁS ANEXOS PARA LAS CONVOCATORIAS DEL SISTEMA GENERAL DE REGALÍAS (SGR). 3. APOYAR A LA DIRECCIÓN DE GESTIÓN DEL CONOCIMIENTO EN EL REGISTRO Y TRANSFERENCIA DE PROYECTOS DE INVERSIÓN EN LA MGA WEB. 4. APOYAR A LA DIRECCIÓN DE GESTIÓN DEL CONOCIMIENTO EN EL ACOMPAÑAMIENTO Y ASESORÍA A LOS INVESTIGADORES EN LAS CONVOCATORIAS DEL PLAN BIENAL DE LA ASCTEI DEL SGR</t>
  </si>
  <si>
    <t>CO1.REQ.5588209</t>
  </si>
  <si>
    <t>OPSP-VIN-0020-2024</t>
  </si>
  <si>
    <t>https://community.secop.gov.co/Public/Tendering/OpportunityDetail/Index?noticeUID=CO1.NTC.5470867&amp;isFromPublicArea=True&amp;isModal=False</t>
  </si>
  <si>
    <t>EVELYN ROCIO RUIZ GONZALEZ</t>
  </si>
  <si>
    <t>PRESTAR LOS SERVICIOS PROFESIONALES EN LA EDITORIAL UNIMAGDALENA. PARA EL CUMPLIMIENTO DEL OBJETO, EL CONTRATISTA SE COMPROMETE A CUMPLIR CON LAS SIGUIENTES ACTIVIDADES 1. ASIGNAR MATERIAL Y REALIZAR SEGUIMIENTO A LOS PROCESOS DE EVALUACIÓN, EDICIÓN, IMPRESIÓN, DIVULGACIÓN Y COMERCIALIZACIÓN DE LAS PUBLICACIONES DE LA EDITORIAL UNIMAGDALENA, SEGÚN LO ESTABLECIDO EN EL REGLAMENTO DE LA EDITORIAL. 2. APOYAR EN LA ELABORACIÓN Y ENTREGA DE LOS DIVERSOS INFORMES QUE SOLICITAN LAS DEPENDENCIAS DE LA INSTITUCIÓN DE LAS ACTIVIDADES REALIZADAS POR LA EDITORIAL EN TEMAS DE EDICIÓN, PUBLICACIÓN Y DIVULGACIÓN. 3. APOYAR EN LA VERIFICACIÓN DE CUMPLIMIENTO DE LA NORMATIVIDAD RELACIONADA CON DERECHOS DE AUTOR, ASÍ COMO TAMBIÉN, LA ORIGINALIDAD DE LAS OBRAS QUE INGRESAN AL PROCESO DE EDICIÓN. 4. APOYAR EN LA BÚSQUEDA Y SELECCIÓN DE PARES EVALUADORES EXTERNOS PARA LAS OBRAS A PUBLICAR EN LA EDITORIAL Y ADELANTAR LAS SOLICITUDES PARA SU PAGO Y EXPEDICIÓN D</t>
  </si>
  <si>
    <t>CO1.REQ.5577976</t>
  </si>
  <si>
    <t>OPSP-VIN-0019-2024</t>
  </si>
  <si>
    <t>https://community.secop.gov.co/Public/Tendering/OpportunityDetail/Index?noticeUID=CO1.NTC.5470830&amp;isFromPublicArea=True&amp;isModal=False</t>
  </si>
  <si>
    <t>LUIS  FELIPE MARQUEZ LORA</t>
  </si>
  <si>
    <t>PRESTAR LOS SERVICIOS PROFESIONALES EN LA EDITORIAL DE LA UNIVERSIDAD DEL MAGDALENA. PARA EL CUMPLIMIENTO DEL OBJETO EL CONTRATISTA SE COMPROMETE A CUMPLIR CON LAS SIGUIENTES ACTIVIDADES: 1. REVISAR Y PROPONER LAS ESPECIFICACIONES TÉCNICAS QUE UTILIZARAN LAS PUBLICACIONES FÍSICAS Y DIGITALES DE LA EDITORIAL UNIMAGDALENA. 2. DIAGRAMACIÓN DE DIVERSAS PUBLICACIONES DE LA EDITORIAL EN FORMATO FÍSICO O DIGITAL (INCLUYE VERSIÓN EPUB Y PDF). 3. REVISIÓN Y APROBACIÓN DE LA MUESTRA FINAL DE LA OBRA EN FORMATO FÍSICO Y DIGITAL. 4. ADELANTAR LOS TRÁMITES ANTE LAS ENTIDADES RESPONSABLES DE LAS CATALOGACIONES EN LA FUENTE DE LAS PUBLICACIONES DE LA EDITORIAL. 5. COMUNICAR EL INICIO DE PROCESO DE SOLICITUD DE LOS ISBN Y DOI AL EQUIPO DE LA EDITORIAL DE LAS PUBLICACIONES EN PROCESO. 6. SOLICITAR LOS ISSN NECESARIOS DE LAS PUBLICACIONES DE LA EDITORIAL. 7. ADELANTAR LOS TRÁMITES PERMITENTES PARA LA ENTREGA DE COTIZACIONES DE LAS PUBLICACIONES QUE SE ENVI</t>
  </si>
  <si>
    <t>CO1.REQ.5577539</t>
  </si>
  <si>
    <t>OPSP-VIN-0018-2024</t>
  </si>
  <si>
    <t>https://community.secop.gov.co/Public/Tendering/OpportunityDetail/Index?noticeUID=CO1.NTC.5470462&amp;isFromPublicArea=True&amp;isModal=False</t>
  </si>
  <si>
    <t xml:space="preserve">PRESTAR LOS SERVICIOS PROFESIONALES EN LA DIRECCIÓN DE GESTIÓN DEL CONOCIMIENTO. PARA EL CUMPLIMIENTO DEL OBJETO EL CONTRATISTA SE COMPROMETE A CUMPLIR CON LAS SIGUIENTES ACTIVIDADES: 1. APOYAR A LA DIRECCIÓN DE GESTIÓN DEL CONOCIMIENTO EN LA ESTRUCTURACIÓN DE PROPUESTAS/PROYECTOS, ELABORACIÓN Y RECOLECCIÓN DE DOCUMENTOS REQUERIDOS EN CONVOCATORIA EN LAS CUALES PARTICIPE LA VICERRECTORÍA DE INVESTIGACIÓN Y SUS UNIDADES, ASÍ COMO APOYAR EL CUMPLIMIENTO DE REQUISITOS DE LAS FUENTES DE FINANCIACIÓN. 2. APOYAR A LA DIRECCIÓN DE GESTIÓN DEL CONOCIMIENTO EN LA REVISIÓN DE LOS PRESUPUESTOS DE LAS PROPUESTAS /PROYECTOS EN LAS CUALES PARTICIPE LA VICERRECTORÍA DE INVESTIGACIÓN Y SUS UNIDADES. 3. BRINDAR ACOMPAÑAMIENTO A LOS INVESTIGADORES DE LA UNIVERSIDAD DEL MAGDALENA EN LA POSTULACIÓN DE PROPUESTAS/PROYECTOS EN CONVOCATORIAS NACIONALES E INTERNACIONALES. 4. APOYAR A LA DIRECCIÓN DE GESTIÓN DEL CONOCIMIENTO EN EL DILIGENCIAMIENTO, INSCRIPCIÓN Y </t>
  </si>
  <si>
    <t>CO1.REQ.5575319</t>
  </si>
  <si>
    <t>OPSP-VIN-0017-2024</t>
  </si>
  <si>
    <t>https://community.secop.gov.co/Public/Tendering/OpportunityDetail/Index?noticeUID=CO1.NTC.5471271&amp;isFromPublicArea=True&amp;isModal=False</t>
  </si>
  <si>
    <t>PRESTAR LOS SERVICIOS PROFESIONALES EN LA EDITORIAL UNIMAGDALENA. PARA EL CUMPLIMIENTO DEL OBJETO EL CONTRATISTA SE COMPROMETE A CUMPLIR CON LAS SIGUIENTES ACTIVIDADES: 1. ELABORAR Y ENTREGAR UN INFORME DE LAS VENTAS DIGITALES Y FÍSICAS REALIZADAS POR LA EDITORIAL EN LOS AÑOS 2022 Y 2023. 2. ELABORAR Y ENTREGAR UN INFORME DEL INVENTARIO FINAL DE LA EDITORIAL Y DE LOS DISTRIBUIDORES AUTORIZADOS</t>
  </si>
  <si>
    <t xml:space="preserve"> CO1.REQ.5576896</t>
  </si>
  <si>
    <t>OPSP-VIN-0016-2024</t>
  </si>
  <si>
    <t>https://community.secop.gov.co/Public/Tendering/OpportunityDetail/Index?noticeUID=CO1.NTC.5454531&amp;isFromPublicArea=True&amp;isModal=False</t>
  </si>
  <si>
    <t>ANA CAROLINA RAMOS BOTTO</t>
  </si>
  <si>
    <t>PRESTAR LOS SERVICIOS PROFESIONALES EN LA VICERRECTORÍA DE INVESTIGACIÓN. PARA EL CUMPLIMIENTO DEL OBJETO, EL CONTRATISTA SE COMPROMETE A CUMPLIR CON LAS SIGUIENTES ACTIVIDADES: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t>
  </si>
  <si>
    <t>CO1.REQ.5559067</t>
  </si>
  <si>
    <t>OPSP-VIN-0015-2024</t>
  </si>
  <si>
    <t>https://community.secop.gov.co/Public/Tendering/OpportunityDetail/Index?noticeUID=CO1.NTC.5454543&amp;isFromPublicArea=True&amp;isModal=False</t>
  </si>
  <si>
    <t>ISABEL MARIA CALLE SANGUINO</t>
  </si>
  <si>
    <t>PRESTAR LOS SERVICIOS PROFESIONALES COMO CONTADOR PÚBLICO PARA ATENDER LOS DIFERENTES TRÁMITES Y SERVICIOS QUE SE DEBEN SURTIR EN EL GRUPO DE CONTABILIDAD. PARA EL CUMPLIMIENTO DEL OBJETO EL CONTRATISTA SE COMPROMETE A CUMPLIR CON LAS SIGUIENTES ACTIVIDADES: 1. APOYAR AL GRUPO DE CONTABILIDAD EN LA ELABORACIÓN DE CUENTAS POR PAGAR Y OBLIGACIONES PRESUPUESTALES. 2. APOYAR AL PROFESIONAL ESPECIALIZADO DEL GRUPO DE CONTABILIDAD EN LA ELABORACIÓN DE LOS INFORMES FINANCIEROS DE AVANCES Y FINALES DE PROYECTOS. 3. APOYAR AL TÉCNICO ADMINISTRATIVO DEL GRUPO DE CONTABILIDAD EN LA ELABORACIÓN Y EXPEDICIÓN DE CERTIFICADOS DE PAZ Y SALVO DE AVANCES, AUTORIZADOS POR LA VICERRECTORÍA DE INVESTIGACIÓN. 4. APOYAR AL PROFESIONAL ESPECIALIZADO DEL GRUPO DE CONTABILIDAD EN LAS ACTIVIDADES INHERENTES PROPIAS DE LOS DIFERENTES TRÁMITES DE PAGOS ENVIADOS DESDE LA VICERRECTORÍA DE INVESTIGACIÓN A LA DIRECCIÓN FINANCIERA. 5. COORDINAR CON EL PROFESIONAL UNIVERSIT</t>
  </si>
  <si>
    <t>CO1.REQ.5557482</t>
  </si>
  <si>
    <t>OPSP-VIN-0014-2024</t>
  </si>
  <si>
    <t>https://community.secop.gov.co/Public/Tendering/OpportunityDetail/Index?noticeUID=CO1.NTC.5454307&amp;isFromPublicArea=True&amp;isModal=False</t>
  </si>
  <si>
    <t>DALIANYS  DE JESUS  PASTRANA  MARTINEZ</t>
  </si>
  <si>
    <t>CO1.REQ.5557653</t>
  </si>
  <si>
    <t>OPSP-VIN-0013-2024</t>
  </si>
  <si>
    <t>https://community.secop.gov.co/Public/Tendering/OpportunityDetail/Index?noticeUID=CO1.NTC.5452903&amp;isFromPublicArea=True&amp;isModal=False</t>
  </si>
  <si>
    <t>ANGELICA MARIA CORTES MARTINEZ</t>
  </si>
  <si>
    <t xml:space="preserve">PRESTAR LOS SERVICIOS PROFESIONALES EN LA EDITORIAL UNIMAGDALENA. PARA EL CUMPLIMIENTO DEL OBJETO, EL CONTRATISTA SE COMPROMETE A CUMPLIR CON LAS SIGUIENTES ACTIVIDADES: 1. ASESORAR LOS PROCESOS DE EDICIÓN Y PUBLICACIÓN DE LA EDITORIAL UNIMAGDALENA. 2. ADELANTAR ACCIONES DE SEGUIMIENTO Y CONTROL DE LOS PROCESOS DE PUBLICACIONES DE LA EDITORIAL UNIMAGDALENA. 3. PREPARAR LOS DIVERSOS TÉRMINOS DE CONVOCATORIAS DE APOYO A PUBLICACIÓN QUE REALIZARÁ LA EDITORIAL. 4. EJECUTAR Y DESARROLLAR ACTIVIDADES TENDIENTES A LA REALIZACIÓN DE LA FERIA DEL LIBRO DE SANTA MARTA 2023. 5. ELABORAR Y ENTREGAR INFORMES, PLANES, ACCIONES Y DEMÁS INFORMACIÓN QUE SOLICITEN LAS DEPENDENCIAS DE LA INSTITUCIÓN RELACIONADAS CON LAS ACTIVIDADES DE LA EDITORIAL. 6. ASESORAR EL CUMPLIMIENTO DE LAS METAS ESTABLECIDAS PARA LA EDITORIAL EN EL PLAN DE ACCIÓN 2024. 7. ELABORAR Y GESTIONAR CONVENIOS DE COEDICIÓN CON OTRAS INSTITUCIONES PARA LA PUBLICACIÓN DE OBRAS. 8. VELAR POR </t>
  </si>
  <si>
    <t>CO1.REQ.5557074</t>
  </si>
  <si>
    <t>OPSP-VIN-0012-2024</t>
  </si>
  <si>
    <t>https://community.secop.gov.co/Public/Tendering/OpportunityDetail/Index?noticeUID=CO1.NTC.5454123&amp;isFromPublicArea=True&amp;isModal=False</t>
  </si>
  <si>
    <t>ALIX SAIRIS RAMOS FUENTES</t>
  </si>
  <si>
    <t>TAHIS ELENA ABUABARA LARA</t>
  </si>
  <si>
    <t>PRESTAR LOS SERVICIOS PROFESIONALES EN EL GRUPO DE TESORERÍA DE LA UNIVERSIDAD DEL MAGDALENA. PARA EL CUMPLIMIENTO DEL OBJETO, EL CONTRATISTA SE COMPROMETE A CUMPLIR CON LAS SIGUIENTES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ENVIAR REPORTE DIARIO AL GRUPO DE ADMISIONES DE LOS RECAUDOS EN SINAP DE LAS PLATAFORMAS BANCARIAS QUE NO TENGAN ACCESO. 6. ELABORAR LOS COMPROBANTES DE INGRESOS EN SINAP DE LOS RECAUDOS POR CONCEPTO DE MATRÍCULAS, VENTA DE SERVICIOS Y OTROS 7. APOYAR EN LA PROYECCIÓN DE L</t>
  </si>
  <si>
    <t>CO1.REQ.5556632</t>
  </si>
  <si>
    <t>OPSP-VIN-0011-2024</t>
  </si>
  <si>
    <t>https://community.secop.gov.co/Public/Tendering/OpportunityDetail/Index?noticeUID=CO1.NTC.5454557&amp;isFromPublicArea=True&amp;isModal=False</t>
  </si>
  <si>
    <t>ANA FLORA JIMENEZ DE LA HOZ</t>
  </si>
  <si>
    <t>CLAUDIA PATRICIA RUIZ PINO</t>
  </si>
  <si>
    <t>PRESTAR LOS SERVICIOS PROFESIONALES COMO CONTADOR PÚBLICO EN EL GRUPO DE PRESUPUESTO DE LA UNIVERSIDAD DEL MAGDALENA. PARA EL CUMPLIMIENTO DEL OBJETO, EL CONTRATISTA SE COMPROMETE A CUMPLIR CON LAS SIGUIENTES ACTIVIDADES: 1. DILIGENCIAR EN EL SINAP LAS SOLICITADOS DE CDP PARA CADA PROYECTO INTERNO Y EXTERNO O DEL PLAN DE ACCIÓN INSTITUCIONAL Y AUTORIZADAS POR LA VICERRECTORÍA DE INVESTIGACIÓN. 2. REVISAR DETALLADAMENTE LOS DOCUMENTOS REQUERIDOS EN LA ETAPA PRECONTRACTUAL PARA ELABORAR EN EL SINAP LOS COMPROMISOS PRESUPUESTALES DE LAS ÓRDENES Y RESOLUCIONES AUTORIZADAS POR LA VICERRECTORIA DE INVESTIGACIÓN. 3. ELABORAR EN EL SINAP LAS ADICIONES, DISMINUCIONES, ANULACIONES DE RECURSOS A LOS CDP EXPEDIDOS DE CADA PROYECTO INTERNO Y EXTERNO O DEL PLAN DE ACCIÓN INSTITUCIONAL Y AUTORIZADAS POR LA VICERRECTORÍA DE INVESTIGACIÓN. 4. REALIZAR EN EL SINAP LAS ADICIONES, DISMINUCIONES, ANULACIONES DE RECURSOS A LOS COMPROMISOS Y RESERVAS PRESUPUESTA</t>
  </si>
  <si>
    <t>CO1.REQ.5556825</t>
  </si>
  <si>
    <t>OPSP-VIN-0010-2024</t>
  </si>
  <si>
    <t>https://community.secop.gov.co/Public/Tendering/OpportunityDetail/Index?noticeUID=CO1.NTC.5454547&amp;isFromPublicArea=True&amp;isModal=False</t>
  </si>
  <si>
    <t>LIZETH CAROLINA LOZANO VASQUEZ</t>
  </si>
  <si>
    <t>PRESTAR LOS SERVICIOS PROFESIONALES COMO INGENIERA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POR LA</t>
  </si>
  <si>
    <t>CO1.REQ.5556986</t>
  </si>
  <si>
    <t>OPSP-VIN-0009-2024</t>
  </si>
  <si>
    <t>https://community.secop.gov.co/Public/Tendering/OpportunityDetail/Index?noticeUID=CO1.NTC.5454451&amp;isFromPublicArea=True&amp;isModal=False</t>
  </si>
  <si>
    <t>JUAN CARLOS RESTREPO CUELLAR</t>
  </si>
  <si>
    <t>PRESTAR LOS SERVICIOS PROFESIONALES COMO INGENIERO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t>
  </si>
  <si>
    <t>CO1.REQ.5556804</t>
  </si>
  <si>
    <t>OPSP-VIN-0008-2024</t>
  </si>
  <si>
    <t>https://community.secop.gov.co/Public/Tendering/OpportunityDetail/Index?noticeUID=CO1.NTC.5454334&amp;isFromPublicArea=True&amp;isModal=False</t>
  </si>
  <si>
    <t>RAY JESUS FANDIÑO GARCIA</t>
  </si>
  <si>
    <t>PRESTAR LOS SERVICIOS COMO PROFESIONAL EN NEGOCIOS INTERNACIONALES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t>
  </si>
  <si>
    <t>CO1.REQ.5556627</t>
  </si>
  <si>
    <t>OPSP-VIN-0007-2024</t>
  </si>
  <si>
    <t>https://community.secop.gov.co/Public/Tendering/OpportunityDetail/Index?noticeUID=CO1.NTC.5454529&amp;isFromPublicArea=True&amp;isModal=False</t>
  </si>
  <si>
    <t xml:space="preserve">MARIO ANDRES NAVARRO TANO </t>
  </si>
  <si>
    <t>PRESTAR LOS SERVICIOS PROFESIONALES COMO ADMINISTRADOR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t>
  </si>
  <si>
    <t>CO1.REQ.5556429</t>
  </si>
  <si>
    <t>OPSP-VIN-0006-2024</t>
  </si>
  <si>
    <t>https://community.secop.gov.co/Public/Tendering/OpportunityDetail/Index?noticeUID=CO1.NTC.5454395&amp;isFromPublicArea=True&amp;isModal=False</t>
  </si>
  <si>
    <t>MABEL ELIANA ORDOÑEZ AGAMEZ</t>
  </si>
  <si>
    <t>PRESTAR LOS SERVICIOS PROFESIONALES COMO ADMINISTRADOR DE EMPRESAS EN LA EDITORIAL UNIMAGDALENA. PARA EL CUMPLIMIENTO DEL OBJETO, EL CONTRATISTA SE COMPROMETE A CUMPLIR CON LAS SIGUIENTES ACTIVIDADES: 1. APOYAR EN LOS TRÁMITES ADMINISTRATIVOS, FINANCIEROS Y DE EJECUCIÓN PRESUPUESTAL DE LA EDITORIAL. 2. REALIZAR LOS PROCESOS REQUERIDOS PARA LA VENTA DE LAS PUBLICACIONES DE LA EDITORIAL A PERSONAS NATURALES, JURÍDICAS Y DISTRIBUIDORES AUTORIZADOS. 3. MANTENER ACTUALIZADO Y ORGANIZADO EL INVENTARIO DE LAS PUBLICACIONES FÍSICAS DE LA EDITORIAL. 4. REALIZAR SEGUIMIENTO A LOS INVENTARIOS DE LOS DISTRIBUIDORES DE LAS OBRAS QUE SE ENCUENTRAN EN CONSIGNACIÓN. 5. ADELANTAR LOS PROCESOS REQUERIDOS PARA LA DISTRIBUCIÓN DE LAS PUBLICACIONES A DISTRIBUIDORES, COMPRADORES, INSTITUCIONES, AUTORES Y ENTIDADES DE ORDEN NACIONAL E INTERNACIONAL. 6. SOLICITAR LA EXPEDICIÓN DE FACTURAS Y RECAUDO DE LAS VENTAS REALIZADAS POR PARTE DE LA EDITORIAL. 7. REALIZAR L</t>
  </si>
  <si>
    <t>CO1.REQ.5556833</t>
  </si>
  <si>
    <t>OPSP-VIN-0005-2024</t>
  </si>
  <si>
    <t>https://community.secop.gov.co/Public/Tendering/OpportunityDetail/Index?noticeUID=CO1.NTC.5454167&amp;isFromPublicArea=True&amp;isModal=False</t>
  </si>
  <si>
    <t>ANGIE CAROLINA SERNA CARVAJAL</t>
  </si>
  <si>
    <t>PRESTAR LOS SERVICIOS PROFESIONALES COMO CONTADOR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SERVICIOS PA</t>
  </si>
  <si>
    <t>CO1.REQ.5556680</t>
  </si>
  <si>
    <t>OPSP-VIN-0004-2024</t>
  </si>
  <si>
    <t>https://community.secop.gov.co/Public/Tendering/OpportunityDetail/Index?noticeUID=CO1.NTC.5454147&amp;isFromPublicArea=True&amp;isModal=False</t>
  </si>
  <si>
    <t>MONICA ISABEL CALDERON SOLANO</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</si>
  <si>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t>
  </si>
  <si>
    <t>CO1.REQ.5557055</t>
  </si>
  <si>
    <t>OPSP-VIN-0003-2024</t>
  </si>
  <si>
    <t>https://community.secop.gov.co/Public/Tendering/OpportunityDetail/Index?noticeUID=CO1.NTC.5454135&amp;isFromPublicArea=True&amp;isModal=False</t>
  </si>
  <si>
    <t>MANUEL ALEJANDRO UMAÑA GRANADOS</t>
  </si>
  <si>
    <t>PRESTAR LOS SERVICIOS PROFESIONALES COMO ABOGADO EN LA VICERRECTORÍA DE INVESTIGACIÓN. PARA EL CUMPLIMIENTO DEL OBJETO, EL CONTRATISTA SE COMPROMETE A CUMPLIR CON LAS SIGUIENTES ACTIVIDADES: 1. PRESTAR ASESORÍA Y ORIENTACIÓN EN MATERIA JURÍDICA Y CONTRATACIÓN ESTATAL, QUE REQUIERA LA VICERRECTORÍA DE INVESTIGACIÓN Y SUS UNIDADES DE GESTIÓN CTEI. 2. VERIFICAR Y APROBAR LOS DOCUMENTOS PRECONTRACTUALES Y LA INFORMACIÓN GENERADA POR LAS PLATAFORMAS GEDOCO Y SIGEP II DE LA INFORMACIÓN DEL PERSONAL QUE SE VA A CONTRATAR, PREVIA VERIFICACIÓN DE LOS SOPORTES EXIGIDOS. 3. APOYAR EN LA REVISIÓN DE LAS ÓRDENES DE GASTO ADELANTADAS POR LA VICERRECTORÍA DE INVESTIGACIÓN DE CONFORMIDAD CON EL ESTATUTO DE CONTRATACIÓN DE LA INSTITUCIÓN, TENIENDO EN CUENTA LOS FORMATOS DE CALIDAD PUBLICADOS EN COGUI+. 4. APOYAR A LA VICERRECTORÍA DE INVESTIGACIÓN EN LA ELABORACIÓN Y/O REVISIÓN DE LOS ACTOS ADMINISTRATIVOS QUE SE REQUIERA EXPEDIR POR EL DESPACHO DEL VICERR</t>
  </si>
  <si>
    <t>CO1.REQ.5556706</t>
  </si>
  <si>
    <t>OPSP-VIN-0002-2024</t>
  </si>
  <si>
    <t>https://community.secop.gov.co/Public/Tendering/OpportunityDetail/Index?noticeUID=CO1.NTC.5454122&amp;isFromPublicArea=True&amp;isModal=False</t>
  </si>
  <si>
    <t>PRESTAR LOS SERVICIOS PROFESIONALES COMO INGENIERO INDUSTRIAL EN LA VICERRECTORÍA DE INVESTIGACIÓN. PARA EL CUMPLIMIENTO DEL OBJETO, EL CONTRATISTA SE COMPROMETE A CUMPLIR CON LAS SIGUIENTES ACTIVIDADES: 1. ELABORAR PARA LA VICERRECTORÍA DE INVESTIGACIÓN EL DILIGENCIAMIENTO DE LOS FORMATOS DE SOLICITUDES DE CDP, DE AFECTACIONES PRESUPUESTALES Y DE TRASLADOS INTERNOS ENTRE RUBROS PARA LOS PROYECTOS DE INVESTIGACIÓN O DEL PLAN DE ACCIÓN INSTITUCIONAL. FORMATOS DE SOLICITUD DE CDP, FORMATO DE AFECTACIÓN Y FORMATO DE TRASLADOS. 2.
REVISAR Y VALIDAR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REMITIR A LA DIRECCI</t>
  </si>
  <si>
    <t xml:space="preserve"> CO1.REQ.5556060</t>
  </si>
  <si>
    <t>OPSP-VIN-0001-2024</t>
  </si>
  <si>
    <t>VICERRECTORÍA DE INVESTIGACIÓN</t>
  </si>
  <si>
    <t>https://community.secop.gov.co/Public/Tendering/ContractNoticePhases/View?PPI=CO1.PPI.30750940&amp;isFromPublicArea=True&amp;isModal=False</t>
  </si>
  <si>
    <t>ALICIA ESTHER CASTRO VILLEGAS</t>
  </si>
  <si>
    <t>HOTEL GRAN MARINA SAS</t>
  </si>
  <si>
    <t xml:space="preserve">SERVICIO DE HOSPEDAJE Y ALIMENTACIÓN EN LA CIUDAD DE SANTA MARTA PARA DOCENTES, CONFERENCISTAS, VISITANTES E INVITADOS ESPECIALES EN EL MARCO DE LAS ACTIVIDADES ACADÉMICAS QUE SE DESARROLLAN EN LA UNIVERSIDAD DEL MAGDALENA, DURANTE LA VIGENCIA 2024. EL SERVICIO DE HOSPEDAJE DEBE INCLUIR HABITACIÓN CON AIRE ACONDICIONADO, DUCHA CON AGUA CALIENTE, CONEXIÓN A RED WI-FI Y LA ALIMENTACIÓN DEBE INCLUIR DESAYUNO, ALMUERZO Y CENA EN PORCIONES PARA ADULTOS. </t>
  </si>
  <si>
    <t>CO1.REQ.5999289</t>
  </si>
  <si>
    <t>OPS-VAC-0002-2024</t>
  </si>
  <si>
    <t>https://community.secop.gov.co/Public/Tendering/ContractNoticePhases/View?PPI=CO1.PPI.30001851&amp;isFromPublicArea=True&amp;isModal=False</t>
  </si>
  <si>
    <t>STANZIA SANTA MARTA S.A.S BEST WESTERN PLUS SANTA MARTA HOTEL</t>
  </si>
  <si>
    <t>CO1.REQ.5793954</t>
  </si>
  <si>
    <t>OPS-VAC-0001-2024</t>
  </si>
  <si>
    <t>https://community.secop.gov.co/Public/Tendering/ContractNoticePhases/View?PPI=CO1.PPI.30002281&amp;isFromPublicArea=True&amp;isModal=False</t>
  </si>
  <si>
    <t>CRISTIAM DE JESUS FERNANDEZ GUZMAN</t>
  </si>
  <si>
    <t>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t>
  </si>
  <si>
    <t>CO1.REQ.5794208</t>
  </si>
  <si>
    <t>OSM-VAC-0001-2024</t>
  </si>
  <si>
    <t>Vicerrectoría Académica</t>
  </si>
  <si>
    <t>https://community.secop.gov.co/Public/Tendering/ContractNoticePhases/View?PPI=CO1.PPI.32412645&amp;isFromPublicArea=True&amp;isModal=False</t>
  </si>
  <si>
    <t>1800-01-04</t>
  </si>
  <si>
    <t>YAJAIRA LILIANA MACHADO ZARAZA</t>
  </si>
  <si>
    <t>INDIRA SIERRA CARMONA</t>
  </si>
  <si>
    <t>APOYAR EN LA COORDINACIÓN ADMINISTRATIVA Y LOGÍSTICA COMO ENLACE CON POSITIVA COMPAÑÍA DE SEGUROS S.A. Y LA UNIVERSIDAD DEL MAGDALENA, PARA EL DESARROLLO DEL DIPLOMADO DE MEDICINA DEL TRABAJO Y SALUD FAMILIAR, APOYAR PARA FACILITAR A LOS CAPACITADORES LOS RECURSOS NECESARIOS PARA EL DESARROLLO DE LAS CAPACITACIONES, TALES COMO LISTAS DE ASISTENCIA Y RECURSOS AUDIOVISUALES, APOYAR AL CAPACITADOR QUE REQUIERA INFORMACIÓN SOBRE EL USO DE LAS PLATAFORMAS VIRTUALES QUE PUEDE UTILIZAR PARA EL DESARROLLO DE LAS CLASES, APOYAR EN LA SUPERVISIÓN DEL CUMPLIMIENTO DE LAS CAPACITACIONES Y VERIFICAR LA ASISTENCIA, APOYAR EN LA REALIZACIÓN DE INFORMES QUE DERIVEN DE LA EJECUCIÓN DEL DIPLOMADO DE MEDICINA DEL TRABAJO Y SALUD FAMILIAR</t>
  </si>
  <si>
    <t>CO1.REQ.6378440</t>
  </si>
  <si>
    <t>OPSP-CPF-0041-2024</t>
  </si>
  <si>
    <t>https://community.secop.gov.co/Public/Tendering/ContractNoticePhases/View?PPI=CO1.PPI.32411711&amp;isFromPublicArea=True&amp;isModal=False</t>
  </si>
  <si>
    <t>MARLA MAESTRE MEYER</t>
  </si>
  <si>
    <t>APOYAR EN LA GRABACIÓN Y EDICIÓN DE LOS CONTENIDOS AUDIOVISUALES, APOYAR LA EXPRESIÓN ORAL ANTE CÁMARA DEL EXPERTO TEMÁTICO, APOYAR EL DESARROLLO DE PROPUESTAS CREATIVAS PARA LOS MATERIALES GRÁFICOS Y AUDIOVISUALES DE LOS CURSOS VIRTUALES, APOYAR EN LA ORGANIZACIÓN DE LAS GRABACIONES, APOYAR LA CONSTRUCCIÓN NARRATIVA DE LOS CONTENIDOS MULTIMEDIA PRODUCIDOS, APOYAR EN LA REALIZACIÓN DE MOTION GRAPHICS Y ANIMACIONES PARA LOS CONTENIDOS AUDIOVISUALES DE LOS CURSOS VIRTUALES, APOYAR EN LA ELABORACIÓN DE PIEZAS PUBLICITARIAS PARA LOS MATERIALES AUDIOVISUALES DE LOS CURSOS VIRTUALES, APOYAR EN EL MONTAJE DE IMÁGENES PARA VIDEOS, APOYAR EN LA GRABACIÓN, LA EDICIÓN Y POSTPRODUCCIÓN DE MATERIALES AUDIOVISUALES REQUERIDOS PARA LOS CURSOS VIRTUALES</t>
  </si>
  <si>
    <t>CO1.REQ.6378149</t>
  </si>
  <si>
    <t>OPSP-CPF-0040-2024</t>
  </si>
  <si>
    <t>https://community.secop.gov.co/Public/Tendering/ContractNoticePhases/View?PPI=CO1.PPI.32260764&amp;isFromPublicArea=True&amp;isModal=False</t>
  </si>
  <si>
    <t>LUCAS JUNIOR ESPINOSA LOPEZ</t>
  </si>
  <si>
    <t>APOYAR EN LA GRABACIÓN Y EDICIÓN DE LOS CONTENIDOS AUDIOVISUALES, APOYAR LA EXPRESIÓN ORAL ANTE CÁMARA DEL EXPERTO TEMÁTICO, APOYAR EL DESARROLLO DE PROPUESTAS CREATIVAS PARA LOS MATERIALES GRÁFICOS Y AUDIOVISUALES DE LOS CURSOS VIRTUALES, APOYAR EN LA ORGANIZACIÓN DE LAS GRABACIONES, APOYAR LA CONSTRUCCIÓN NARRATIVA DE LOS CONTENIDOS MULTIMEDIA PRODUCIDOS</t>
  </si>
  <si>
    <t>CO1.REQ.6344450</t>
  </si>
  <si>
    <t>OAG-CPF-0039-2024</t>
  </si>
  <si>
    <t>https://community.secop.gov.co/Public/Tendering/ContractNoticePhases/View?PPI=CO1.PPI.32260168&amp;isFromPublicArea=True&amp;isModal=False</t>
  </si>
  <si>
    <t>JUANA MARIN PINEDA</t>
  </si>
  <si>
    <t>ADRIANA MARIA PATIÑO LOPEZ</t>
  </si>
  <si>
    <t>APOYAR LA ELABORACIÓN DE RUTA DE ACOMPAÑAMIENTO A ESTUDIANTES DE POSGRADO EN MODALIDAD VIRTUAL, APOYAR EL SEGUIMIENTO A ESTUDIANTES DE POSGRADO EN MODALIDAD VIRTUAL MEDIANTE CORREOS, LLAMADAS Y ACTIVIDADES SINCRÓNICAS MEDIADAS POR TECNOLOGÍA, APOYAR LA GESTIÓN DE SOLUCIONES A INQUIETUDES Y/O QUEJAS DE LOS ESTUDIANTES DE POSGRADO EN MODALIDAD VIRTUAL, APOYAR LA ELABORACIÓN DE INFORMES DE SEGUIMIENTO DE ESTUDIANTES DE POSGRADOS VIRTUALES POR FACULTAD</t>
  </si>
  <si>
    <t>CO1.REQ.6344435</t>
  </si>
  <si>
    <t>OAG-CPF-0038-2024</t>
  </si>
  <si>
    <t>https://community.secop.gov.co/Public/Tendering/ContractNoticePhases/View?PPI=CO1.PPI.32009345&amp;isFromPublicArea=True&amp;isModal=False</t>
  </si>
  <si>
    <t>KATIA MILENA VÁSQUEZ PADILLA</t>
  </si>
  <si>
    <t>APOYAR LA GESTIÓN Y EJECUCIÓN EN EL PROCEDIMIENTO DE PAGOS DE LAS PAUTAS PUBLICITARIAS EN LA PLATAFORMA META A FAVOR DEL CENTRO DE POSGRADO Y FORMACIÓN CONTINUA DE LA UNIVERSIDAD DEL MAGDALENA, APOYAR EN LOS PROCESOS Y REALIZACIÓN DE TODAS LAS ACCIONES NECESARIAS PARA GARANTIZAR LA CORRECTA IMPLEMENTACIÓN DE LAS PAUTAS COMO SEGUIMIENTO DE LAS CAMPAÑAS PUBLICITARIAS, APOYAR Y ASEGURAR EL CUMPLIMIENTO DE LOS PRESUPUESTOS ESTABLECIDOS Y LA OPTIMIZACIÓN DE LOS RECURSOS INVERTIDOS EN PUBLICIDAD DE LAS PLATAFORMAS DIGITALES DEL CENTRO DE POSGRADOS Y FORMACIÓN CONTINUA DE LA UNIVERSIDAD DEL MAGDALENA</t>
  </si>
  <si>
    <t>CO1.REQ.6288249</t>
  </si>
  <si>
    <t>OPSP-CPF-0037-2024</t>
  </si>
  <si>
    <t>https://community.secop.gov.co/Public/Tendering/ContractNoticePhases/View?PPI=CO1.PPI.31991249&amp;isFromPublicArea=True&amp;isModal=False</t>
  </si>
  <si>
    <t>ELEDIS ELENA CATAÑO SOSA</t>
  </si>
  <si>
    <t>APOYAR EN LA COORDINACIÓN, ORGANIZACIÓN Y LOGÍSTICA DE LAS ACTIVIDADES RELACIONADAS CON EL FUNCIONAMIENTO DEL DIPLOMADO “PROGRAMA EN PEDAGOGÍA PARA PROFESIONALES NO LICENCIADOS COHORTE 20, APOYAR EN EL MERCADEO DEL PROGRAMA EN PEDAGOGÍA PARA PROFESIONALES NO LICENCIADOS COHORTE 20, REALIZADO POR LA DIRECCIÓN CONTINUADA DE LA FACULTAD DE EDUCACIÓN Y DEL CENTRO DE POSGRADOS DE LA UNIVERSIDAD DEL MAGDALENA, APOYAR EN LA ORGANIZACIÓN DE LOS PROCESOS DE INSCRIPCIÓN DE LOS PARTICIPANTES DEL DIPLOMADO, APOYAR EN EL SEGUIMIENTO DEL PAGO DE LAS MATRÍCULAS DE LOS PARTICIPANTES EN EL DIPLOMADO, APOYAR EN EL SEGUIMIENTO DEL CUMPLIMIENTO DE LAS SESIONES SINCRÓNICAS Y PRESENCIALES PROGRAMADAS EN EL DIPLOMADO,  APOYAR EN LA ENTREGA DE LOS LISTADOS DE CONTROL DE ASISTENCIA, APOYAR EN LA ENTREGA DE CALIFICACIONES A LOS ESTUDIANTES, APOYAR EN LA ORGANIZACIÓN Y GESTIÓN REQUERIDOS PARA LA ENTREGA OPORTUNA DE LOS CERTIFICADOS A LOS ESTUDIANTES, APOYAR EN LA CONSOLIDACIÓN DE INFORME DE CUMPLIMIENTO POR PARTE DE LOS DOCENTES Y GESTIONAR LOS TRAMITES DE PAGO CON LAS DEPENDENCIAS ENCARGADAS, APOYAR EN LA PREPARACIÓN Y RENDICIÓN DE INFORMES DE LAS ACTIVIDADES DESARROLLADAS DURANTE EL DESARROLLO DEL DIPLOMADO</t>
  </si>
  <si>
    <t>CO1.REQ.6284092</t>
  </si>
  <si>
    <t>OPSP-CPF-0036-2024</t>
  </si>
  <si>
    <t>https://community.secop.gov.co/Public/Tendering/ContractNoticePhases/View?PPI=CO1.PPI.31635852&amp;isFromPublicArea=True&amp;isModal=False</t>
  </si>
  <si>
    <t>SAMANTHA ISABEL VELEZ AVILA</t>
  </si>
  <si>
    <t>APOYAR  EN LA ASESORÍA AL EXPERTO TEMÁTICO EN EL DISEÑO EDUCATIVO TRANSMEDIA PARA REDISEÑAR EL CURSO DESDE LA EXPERIENCIA HÍBRIDA O VIRTUAL, APOYAR EN LA ESCRITURA DE LOS GUIONES MULTIMEDIA, APOYAR EN LA REVISIÓN Y AJUSTE DE LOS GUIONES MULTIMEDIA, .APOYAR EN EL DISEÑO DE CONTENIDOS COMO CUERPOS DE TEXTO, INFOGRAFÍAS, VIDEOS O AUDIOS, EN COMPAÑÍA DEL EXPERTO TEMÁTICO Y EL EQUIPO DE PRODUCCIÓN, APOYAR EN EL DISEÑO DE INSTRUCCIONES DE PRÁCTICA, PRODUCCIÓN Y COLABORACIÓN EN LOS FOROS Y ASIGNACIONES DEL CURSO VIRTUAL, APOYAR EN EL DISEÑO DE SISTEMAS DE MEDALLAS, AGENTES INTELIGENTES Y REALIMENTACIÓN DEL LMS, APOYAR EN LA DESIGNAR, JUNTO CON EL EXPERTO TEMÁTICO, LAS RÚBRICAS, RESULTADOS DE APRENDIZAJE Y ESQUEMAS DE EVALUACIÓN DEL CURSO, APOYAR ASEGURANDO QUE EL CURSO SEA ACCESIBLE PARA TODOS LOS ESTUDIANTES, INCLUYENDO AQUELLOS CON DISCAPACIDADES</t>
  </si>
  <si>
    <t>CO1.REQ.6202958</t>
  </si>
  <si>
    <t>OAG-CPF-0035-2024</t>
  </si>
  <si>
    <t>https://community.secop.gov.co/Public/Tendering/ContractNoticePhases/View?PPI=CO1.PPI.31570716&amp;isFromPublicArea=True&amp;isModal=False</t>
  </si>
  <si>
    <t>REINALDO JAVIER PERALTA CONEO</t>
  </si>
  <si>
    <t>APOYAR LA PLANIFICACIÓN, COORDINACIÓN Y EJECUCIÓN DE CAMPAÑAS PUBLICITARIAS EN META Y GOOGLE ADS. ESTO INCLUYE LA SELECCIÓN DE MEDIOS ADECUADOS, SEGUIMIENTO Y ANÁLISIS DE RESULTADOS, APOYAR LA CREACIÓN DE CONTENIDOS PUBLICITARIOS PARA REDES SOCIALES, PROMOVIENDO LA DIFUSIÓN EFECTIVA DE LA MARCA, APOYAR EL SEGUIMIENTO A LA PARRILLA DE CONTENIDOS DEL CENTRO DE POSGRADOS Y FORMACIÓN CONTINUA, APOYAR LA OPTIMIZACIÓN DE LOS DISEÑOS Y LAS CAMPAÑAS PARA MAXIMIZAR SU IMPACTO</t>
  </si>
  <si>
    <t>CO1.REQ.6187140</t>
  </si>
  <si>
    <t>OPSP-CPF-0034-2024</t>
  </si>
  <si>
    <t>https://community.secop.gov.co/Public/Tendering/ContractNoticePhases/View?PPI=CO1.PPI.31569492&amp;isFromPublicArea=True&amp;isModal=False</t>
  </si>
  <si>
    <t xml:space="preserve">ROSSANA DE JESUS TORRES SANJUANELO </t>
  </si>
  <si>
    <t>APOYAR EN LA COORDINACIÓN ACADÉMICA, ADMINISTRATIVA Y LOGÍSTICA RELACIONADA CON EL FUNCIONAMIENTO Y DESARROLLO DE LOS DIPLOMADOS Y DEMÁS ACTIVIDADES DESARROLLADAS EN EL MARCO DE LA ACEPTACIÓN DE OFERTA SUSCRITA CON POSITIVA ARL, APOYAR EN LA ORGANIZACIÓN DE PROCESOS DE INSCRIPCIÓN Y SEGUIMIENTO DEL PAGO DE LAS MATRÍCULAS DE LOS PARTICIPANTES DE DIPLOMADOS, APOYAR EN EL SEGUIMIENTO DE LAS SESIONES SINCRÓNICAS Y ASINCRÓNICAS, APOYAR EN LA ORGANIZACIÓN Y GESTIÓN PARA LA ENTREGA OPORTUNA DE LOS CERTIFICADOS A LOS ESTUDIANTES, APOYAR EN LA CONSOLIDACIÓN DE INFORME DE CUMPLIMIENTO POR PARTE DE DOCENTES Y GESTIONAR LOS TRAMITES DE PAGOS CON LAS DEPENDENCIAS ENCARGADAS, APOYAR EN LA ELABORACIÓN DE INFORMES GENERALES DEL DESARROLLO DE LOS DIPLOMADOS</t>
  </si>
  <si>
    <t>CO1.REQ.6187043</t>
  </si>
  <si>
    <t>OPSP-CPF-0033-2024</t>
  </si>
  <si>
    <t>https://community.secop.gov.co/Public/Tendering/ContractNoticePhases/View?PPI=CO1.PPI.31564103&amp;isFromPublicArea=True&amp;isModal=False</t>
  </si>
  <si>
    <t>LEONOR MARIA MANOTAS</t>
  </si>
  <si>
    <t>REALIZAR LAS SIGUIENTES ACTIVIDADES: APOYAR EN EL DISEÑO Y EJECUCIÓN DE LA PRODUCCIÓN MULTIMEDIA PARA LOS CURSOS VIRTUALES, REVISAR LOS GUIONES RELACIONADOS CON LAS PRODUCCIONES AUDIOVISUALES, APOYAR EN EL DISEÑO DE ESTRATEGIAS AUDIOVISUALES EN LA PLATAFORMA DE BLOQUE 10, CON EL FIN DE PUBLICAR LOS CURSOS VIRTUALES, APOYAR LAS OPCIONES DE ACCESIBILIDAD A LOS MATERIALES AUDIOVISUALES REALIZADOS, APOYAR EN LA ASESORÍA DE LAS PUBLICACIONES DE LOS MATERIALES AUDIOVISUALES BAJO LA NORMATIVIDAD EXISTENTE, REVISAR LOS CONTENIDOS CREADOS PARA REDES SOCIALES, CON EL FIN DE DIVULGAR LOS CURSOS VIRTUALES</t>
  </si>
  <si>
    <t>CO1.REQ.6185174</t>
  </si>
  <si>
    <t>OAG-CPF-0032-2024</t>
  </si>
  <si>
    <t>https://community.secop.gov.co/Public/Tendering/ContractNoticePhases/View?PPI=CO1.PPI.31553857&amp;isFromPublicArea=True&amp;isModal=False</t>
  </si>
  <si>
    <t>DISNEY GOMEZ MERCADO</t>
  </si>
  <si>
    <t>ASESORAR AL EXPERTO TEMÁTICO EN EL DISEÑO EDUCATIVO TRANSMEDIA PARA REDISEÑAR EL CURSO DESDE LA EXPERIENCIA HÍBRIDA O VIRTUAL, APOYAR EN LA ESCRITURA DE LOS GUIONES MULTIMEDIA, APOYAR EN LA REVISIÓN Y AJUSTE DE LOS GUIONES MULTIMEDIA, CO-DISEÑA CONTENIDOS COMO CUERPOS DE TEXTO, INFOGRAFÍAS, VIDEOS O AUDIOS, EN COMPAÑÍA DEL EXPERTO TEMÁTICO Y EL EQUIPO DE PRODUCCIÓN, CODISEÑAR INSTRUCCIONES DE PRÁCTICA, PRODUCCIÓN Y COLABORACIÓN EN LOS FOROS Y ASIGNACIONES DEL CURSO VIRTUAL, DISEÑA SISTEMAS DE MEDALLAS, AGENTES INTELIGENTES Y REALIMENTACIÓN DEL LMS, DESIGNAR, JUNTO CON EL EXPERTO TEMÁTICO, LAS RÚBRICAS, RESULTADOS DE APRENDIZAJE Y ESQUEMAS DE EVALUACIÓN DEL CURSO, ASEGURAR QUE EL CURSO SEA ACCESIBLE PARA TODOS LOS ESTUDIANTES, INCLUYENDO AQUELLOS CON DISCAPACIDADES.</t>
  </si>
  <si>
    <t>CO1.REQ.6182380</t>
  </si>
  <si>
    <t>OAG-CPF-0031-2024</t>
  </si>
  <si>
    <t>https://community.secop.gov.co/Public/Tendering/ContractNoticePhases/View?PPI=CO1.PPI.31470929&amp;isFromPublicArea=True&amp;isModal=False</t>
  </si>
  <si>
    <t>SERVICIO DE HOSPEDAJE Y ALIMENTACIÓN, PARA LOS DOCENTES DE LOS DIFERENTES PROGRAMAS QUE DESARROLLARÁN ACTIVIDADES EN EL CENTRO DE POSTGRADOS Y FORMACIÓN CONTINUA. LA PROPUESTA HACE PARTE INTEGRAL DE LA PRESENTE ORDEN</t>
  </si>
  <si>
    <t>CO1.REQ.6164363</t>
  </si>
  <si>
    <t>OPS-CPF-0030-2024</t>
  </si>
  <si>
    <t>https://community.secop.gov.co/Public/Tendering/ContractNoticePhases/View?PPI=CO1.PPI.30941857&amp;isFromPublicArea=True&amp;isModal=False</t>
  </si>
  <si>
    <t>1800-01-06</t>
  </si>
  <si>
    <t>1800-01-03</t>
  </si>
  <si>
    <t xml:space="preserve">ALEX FERNANDO PEÑA LEGUÍA  </t>
  </si>
  <si>
    <t>SERVICIO DE IMPRESIÓN DE MATERIAL ACADÉMICO Y PUBLICITARIO DESTINADO A LA PROMOCIÓN DE PROGRAMAS EDUCATIVOS OFRECIDOS POR EL CENTRO DE POSTGRADOS Y FORMACIÓN CONTINUA DE LA UNIVERSIDAD DEL MAGDALENA. EL MATERIAL IMPRESO INCLUIRÁ LOS LOGOTIPOS E INFORMACIÓN DISTINTIVA DE LA INSTITUCIÓN. LA PROPUESTA HACE PARTE INTEGRAL DE LA PRESENTE ORDEN</t>
  </si>
  <si>
    <t>CO1.REQ.6045549</t>
  </si>
  <si>
    <t>OPS-CPF-0029-2024</t>
  </si>
  <si>
    <t>https://community.secop.gov.co/Public/Tendering/ContractNoticePhases/View?PPI=CO1.PPI.30916480&amp;isFromPublicArea=True&amp;isModal=False</t>
  </si>
  <si>
    <t>1800-01-05</t>
  </si>
  <si>
    <t>1800-01-02</t>
  </si>
  <si>
    <t>APOYAR EN LOS PROCESOS DE CREACIÓN Y PRESENTACIÓN DE LOS PROGRAMAS NUEVOS DE LA FACULTAD DE INGENIERÍA, APOYAR AL CENTRO DE POSGRADOS Y FORMACIÓN CONTINUA EN ARTICULACIÓN CON LA OFICINA DE ASEGURAMIENTO DE LA CALIDAD EN LOS PROCESOS DE AUTOEVALUACIÓN, MODIFICACIÓN Y RENOVACIÓN DE LOS REGISTROS CALIFICADOS DE LOS PROGRAMAS DE POSGRADOS DE LAFACULTAD DE INGENIERÍA, APOYAR EN LA REVISIÓN DE ESTILO, GRAMÁTICA Y REDACCIÓN DE LOS DOCUMENTOS REQUERIDOSPARA SOLICITUD Y RENOVACIÓN DE REGISTROS CALIFICADOS, APOYAR A LA FACULTAD DE INGENIERÍA EN LA VIRTUALIZACIÓN DELOS PROGRAMAS QUE ASÍ LO REQUIERAN, TENIENDO EN CUENTA LAS PLANTILLAS DEFINIDAS POR EL MINISTERIO DE EDUCACIÓN SEGÚN LAS CONDICIONES DE CALIDAD DESCRITAS EN LA NORMATIVIDAD VIGENTE,  APOYAR EN LA ORGANIZACIÓN DE LAS EVIDENCIAS Y ANEXOS TÉCNICO PARA EL CARGUE DE LOS DOCUMENTOS EN EL SACES, APOYAR EN EL ACOMPAÑAMIENTODE TODAS LAS REUNIONES PROGRAMADAS POR LA OFICINA DE ASEGURAMIENTO DE LA CALIDAD, LAS FACULTADES Y EL MINISTERIODE EDUCACIÓN CORRESPONDIENTE A CAPACITACIONES Y SOCIALIZACIONES CON RESPECTO A LA NORMATIVIDAD VIGENTE, APOYAR EN LA PRESENTACIÓN DE INFORMES MENSUALES DEL AVANCE DE LOS PROGRAMAS ASIGNADOS, APOYAR EN LA ASISTENCIA DE LOS CONSEJOS DE PROGRAMAS DE LA FACULTAD DE INGENIERÍA COMO DELEGADO DE LA DIRECTORA DEL CENTRODE POSGRADOS Y FORMACIÓN CONTINUA, APOYAR EL ÁREA FINANCIERA DEL CENTRO DE POSGRADOS Y FORMACIÓN CONTINUA DE LA UNIVERSIDAD DEL MAGDALENA, APOYAR EN LA ELABORACIÓN DE ACTAS DE REUNIONES DESARROLLADAS EN TORNO ALA EJECUCIÓN DE SUS ACTIVIDADES, APOYAR EL SEGUIMIENTO ACADÉMICO Y FINANCIERO DE LOS BENEFICIARIOS DELPROYECTO "FORMACIÓN DE CAPITAL HUMANO DE ALTO NIVEL DE FORMACIÓN UNIVERSIDAD DEL MAGDALENA" CONBPIN2019000100048 Y BPIN2020000100480 FCTEL DPTO DEL MAGDALENA Y CESAR, APOYAR LA REALIZACIÓN DEINFORMES Y CARGUES EN EL APLICATIVO GESPROY 3.0 DE LOS PROYECTOS CON BPIN2019000100048 YBPIN2020000100480 FCTEL DPTO DEL MAGDALENA Y CESAR</t>
  </si>
  <si>
    <t>CO1.REQ.6039544</t>
  </si>
  <si>
    <t>OPSP-CPF-0028-2024</t>
  </si>
  <si>
    <t>https://community.secop.gov.co/Public/Tendering/ContractNoticePhases/View?PPI=CO1.PPI.30715186&amp;isFromPublicArea=True&amp;isModal=False</t>
  </si>
  <si>
    <t>WILSON PACHECO</t>
  </si>
  <si>
    <t>GRUPO DE MEDIOS S.A.S.</t>
  </si>
  <si>
    <t>DIVULGACIÓN EN EL PERIÓDICO "HOY DIARIO DEL MAGDALENA" DE LAS DISTINTAS OFERTAS ACADÉMICAS DE POSGRADOS DE LA UNIVERSIDAD DEL MAGDALENA.</t>
  </si>
  <si>
    <t>CO1.REQ.5989430</t>
  </si>
  <si>
    <t>OPS-CPF-0027-2024</t>
  </si>
  <si>
    <t>https://community.secop.gov.co/Public/Tendering/ContractNoticePhases/View?PPI=CO1.PPI.30634510&amp;isFromPublicArea=True&amp;isModal=False</t>
  </si>
  <si>
    <t>SUMINISTRO DE REFRIGERIOS: COCTELES Y PASABOCAS SERVIDOS</t>
  </si>
  <si>
    <t>CO1.REQ.5968032</t>
  </si>
  <si>
    <t>OSM-CPF-0001-2024</t>
  </si>
  <si>
    <t>https://community.secop.gov.co/Public/Tendering/ContractNoticePhases/View?PPI=CO1.PPI.30367819&amp;isFromPublicArea=True&amp;isModal=False</t>
  </si>
  <si>
    <t>EDNA MARGARITA VELILLA NAVARRO</t>
  </si>
  <si>
    <t>APOYAR EN LA COORDINACIÓN, ORGANIZACIÓN Y LOGÍSTICA DE LAS ACTIVIDADES RELACIONADAS CON EL FUNCIONAMIENTO DEL DIPLOMADO “PROGRAMA EN PEDAGOGÍA PARA PROFESIONALES NO LICENCIADOS COHORTE 19, APOYAR EN EL MERCADEO DEL PROGRAMA EN PEDAGOGÍA PARA PROFESIONALES NO LICENCIADOS COHORTE 19, REALIZADO POR LA DIRECCIÓN CONTINUADA DE LA FACULTAD DE EDUCACIÓN Y DEL CENTRO DE POSGRADOS DE LA UNIVERSIDAD DEL MAGDALENA, APOYAR EN LA ORGANIZACIÓN DE LOS PROCESOS DE INSCRIPCIÓN DE LOS PARTICIPANTES DEL DIPLOMADO, APOYAR EN EL SEGUIMIENTO DEL PAGO DE LAS MATRÍCULAS DE LOS PARTICIPANTES EN EL DIPLOMADO, APOYAR EN EL SEGUIMIENTO DEL CUMPLIMIENTO DE LAS SESIONES SINCRÓNICAS Y PRESENCIALES PROGRAMADAS EN EL DIPLOMADO, APOYAR EN LA ENTREGA DE LOS LISTADOS DE CONTROL DE ASISTENCIA, APOYAR EN LA ENTREGA DE CALIFICACIONES A LOS ESTUDIANTES, APOYAR EN LA ORGANIZACIÓN Y GESTIÓN REQUERIDOS PARA LA ENTREGA OPORTUNA DE LOS CERTIFICADOS A LOS ESTUDIANTES, APOYAR EN LA CONSOLIDACIÓN DE INFORME DE CUMPLIMIENTO POR PARTE DE LOS DOCENTES Y GESTIONAR LOS TRAMITES DE PAGO CON LAS DEPENDENCIAS ENCARGADAS, APOYAR EN LA PREPARACIÓN Y RENDICIÓN DE INFORMES DE LAS ACTIVIDADES DESARROLLADAS DURANTE EL DESARROLLO DEL DIPLOMADO</t>
  </si>
  <si>
    <t>CO1.REQ.5898548</t>
  </si>
  <si>
    <t>OPSP-CPF-0026-2024</t>
  </si>
  <si>
    <t>https://community.secop.gov.co/Public/Tendering/ContractNoticePhases/View?PPI=CO1.PPI.29998216&amp;isFromPublicArea=True&amp;isModal=False</t>
  </si>
  <si>
    <t>BIATNETT ELIANA CAMPO HUGUETT</t>
  </si>
  <si>
    <t>CO1.REQ.5792710</t>
  </si>
  <si>
    <t>OPSP-CPF-0025-2024</t>
  </si>
  <si>
    <t>https://community.secop.gov.co/Public/Tendering/ContractNoticePhases/View?PPI=CO1.PPI.29721599&amp;isFromPublicArea=True&amp;isModal=False</t>
  </si>
  <si>
    <t>11760000-9800000</t>
  </si>
  <si>
    <t>79 -80</t>
  </si>
  <si>
    <t>APOYAR EN LA SUPERVISIÓN PARA EL SEGUIMIENTO ADMINISTRATIVO Y FINANCIERO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PRESENTACIÓN DE INFORMES AL DNP Y OFICINA DE PLANEACIÓN DE UNIMAGDALENA CON RESPECTO A LA EJECUCIÓN MENSUAL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 CARGO DEL CENTRO DE POSGRADOS Y FORMACIÓN CONTINUA, APOYAR EN EL CARGUE DE INFORMACIÓN DE AVANCES DE EJECUCIÓN EN EL APLICATIVO GESPROY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ASISTENCIA A LAS REUNIONES PROGRAMADAS POR LAS VICERRECTORÍAS DE LA UNIVERSIDAD DEL MAGDALENA Y LOS ENTES DE CONTROL, APOYAR EN LA GENERACIÓN DE INFORMES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ACTUALIZACIÓN Y MANTENIMIENTO DE LOS ARCHIVOS DIGITALES DE LA EJECUCIÓN ADMINISTRATIVA Y FINANCIERA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ATENDER TODAS LAS CONSULTAS Y SOLICITUDES POR PARTE DE LOS BECARIOS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ORGANIZACIÓN DE LA INFORMACIÓN Y DE LA LOGÍSTICA DE LAS REUNIONES DE PRESENTACIÓN DE INFORMES DE CIERRE DE SEMESTRE CON LA UNIVERSIDAD DEL MAGDALENA Y COLFUTUROS, APOYAR EN LA ASISTENCIA A CAPACITACIONES Y SOCIALIZACIONES CON RESPECTO A LA NORMATIVIDAD VIGENTE Y LOS APLICATIVOS SPGR Y GESPROY PROGRAMADAS POR MINCIENCIAS Y EL DNP, APOYAR EN LA ELABORACIÓN DE ACTAS DE REUNIONES DESARROLLADAS EN TORNO A LA EJECUCIÓN DE SUS ACTIVIDADES</t>
  </si>
  <si>
    <t>CO1.REQ.5716040</t>
  </si>
  <si>
    <t>OPSP-CPF-0024-2024</t>
  </si>
  <si>
    <t>https://community.secop.gov.co/Public/Tendering/ContractNoticePhases/View?PPI=CO1.PPI.29726459&amp;isFromPublicArea=True&amp;isModal=False</t>
  </si>
  <si>
    <t>APOYAR EN LA COORDINACIÓN Y GESTIÓN DE PROGRAMAS DE FORMACIÓN CONTINUA, INCLUYENDO CURSOS Y DIPLOMADOS, APOYAR LA GESTIÓN DE ALIANZAS, CONVENIOS Y APLICACIÓN A CONVOCATORIAS DE FORMACIÓN CONTINUA, APOYAR EN LA PLANIFICACIÓN Y EJECUCIÓN DE TAREAS ADMINISTRATIVAS ASOCIADAS A LOS PROGRAMAS DE FORMACIÓN CONTINUA DEL CENTRO DE POSGRADOS, APOYAR EN LA ASISTENCIA A REUNIONES Y COORDINACIONES INTERNAS PARA ASEGURAR LA COHERENCIA ENTRE LAS ÁREAS ACADÉMICAS Y ADMINISTRATIVAS DE LOS PROGRAMAS DE FORMACIÓN CONTINUA, APOYAR LA ELABORACIÓN Y SEGUIMIENTO A LOS PRESUPUESTOS PRESENTADOS PARA LA APERTURA DE DIPLOMADOS Y CURSOS DEL CENTRO DE POSTGRADOS Y FORMACIÓN CONTINUA, APOYAR EN LA ELABORACIÓN DE ACTAS DE REUNIONES DESARROLLADAS EN TORNO A LA EJECUCIÓN DE SUS ACTIVIDADES</t>
  </si>
  <si>
    <t>CO1.REQ.5711380</t>
  </si>
  <si>
    <t>OPSP-CPF-0023-2024</t>
  </si>
  <si>
    <t>https://community.secop.gov.co/Public/Tendering/ContractNoticePhases/View?PPI=CO1.PPI.29654390&amp;isFromPublicArea=True&amp;isModal=False</t>
  </si>
  <si>
    <t>MARCO RAFAEL LOPEZ SIERRA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</si>
  <si>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EL SEGUIMIENTO DE LEADS GENERADOS EN LAS CAMPAÑAS PUBLICITARIAS DE LAS REDES SOCIALES, APOYAR EN LA ELABORACIÓN DE ACTAS DE REUNIONES DESARROLLADAS EN TORNO A LA  EJECUCIÓN DE SUS ACTIVIDADES</t>
  </si>
  <si>
    <t>CO1.REQ.5688115</t>
  </si>
  <si>
    <t>OPSP-CPF-0022-2024</t>
  </si>
  <si>
    <t>https://community.secop.gov.co/Public/Tendering/ContractNoticePhases/View?PPI=CO1.PPI.29653066&amp;isFromPublicArea=True&amp;isModal=False</t>
  </si>
  <si>
    <t>MARGARITA CECILIA LABARCES ROBLES</t>
  </si>
  <si>
    <t>APOYAR EN LA DIGITALIZACIÓN DEL ARCHIVO DE POSGRADOS DESDE EL AÑO 2015, PARA SER REPORTADA AL SISTEMA  GEDOCO IMPLEMENTADO POR LA UNIVERSIDAD, APOYAR EN LA ORGANIZACIÓN DEL ARCHIVO FÍSICO DEL CENTRO DE POSGRADOS PARA SER TRASLADADO AL ARCHIVO CENTRAL DE UNIMAGDALENA, APOYAR EN LA ACTUALIZACIÓN DE TABLAS DOCUMENTALES DEL CENTRO DE POSGRADOS, APOYAR EN LA ORGANIZACIÓN DE LA DOCUMENTACIÓN DE CONTRATACIÓN DEL CENTRO DE POSGRADOS Y FORMACIÓN CONTINUA, APOYAR EN LA VERIFICACIÓN Y LOGÍSTICA PARA EL DESARROLLO DE LAS ACTIVIDADES ACADÉMICAS CONTEMPLADAS EN LA PROGRAMACIÓN SEMANAL DEL CENTRO DE POSGRADOS Y FORMACIÓN CONTINUA, APOYAR EN LA ELABORACIÓN DE ACTAS DE REUNIONES DESARROLLADAS EN TORNO A LA EJECUCIÓN DE SUS ACTIVIDADES.</t>
  </si>
  <si>
    <t>CO1.REQ.5687769</t>
  </si>
  <si>
    <t>OAG-CPF-0021-2024</t>
  </si>
  <si>
    <t>https://community.secop.gov.co/Public/Tendering/ContractNoticePhases/View?PPI=CO1.PPI.29580964&amp;isFromPublicArea=True&amp;isModal=False</t>
  </si>
  <si>
    <t>IVAN MANUEL SANCHEZ</t>
  </si>
  <si>
    <t>INGRID YOHANA COQUIES PACHECO</t>
  </si>
  <si>
    <t>APOYAR EN LA ELABORACIÓN TÉCNICA DEL PRESUPUESTO ANUAL DE FUNCIONAMIENTO DEL PROGRAMA, APOYAR EN LA GESTIÓN, SEGUIMIENTO, CONTROL Y EVALUACIÓN TÉCNICA DE LA EJECUCIÓN PRESUPUESTAL DEL PROGRAMA, EN EL MARCO DE LOS PROCESOS Y PROCEDIMIENTOS INSTITUCIONALES, APOYAR EN EL SEGUIMIENTO Y GESTIÓN DE LA CARTERA FINANCIERA DEL DOCTORADO, APOYAR EN LA ELABORACIÓN Y ANÁLISIS DE REPORTES ADMINISTRATIVOS Y FINANCIEROS DEL DOCTORADO, APOYAR EN LA CONSTRUCCIÓN Y MANEJO DE BASES DE DATOS, APOYAR EN LA GESTIÓN DE LOS PROCESOS DE  VINCULACIÓN Y EVALUACIÓN DE LOS DOCENTES INVITADOS AL DOCTORADO, APOYAR EN LA GESTIÓN DE LOS PROCESOS DE DESPLAZAMIENTO, HOSPEDAJE, ATENCIÓN Y DE PAGO A LOS DOCENTES INVITADOS PARA REALIZACIÓN DE SEMINARIOS, TALLERES, SUFICIENCIAS INVESTIGATIVAS Y DEFENSAS DE TESIS DOCTORALES, APOYAR EN LA GESTIÓN DE LOS RECURSOS DE APOYO TÉCNICO Y LOGÍSTICO PARA EL FUNCIONAMIENTO DEL DOCTORADO, APOYAR EN LA SISTEMATIZACIÓN DE LAS ACTAS DE REUNIONES DEL EQUIPO ACADÉMICO DEL DOCTORADO, APOYAR EN LA DOCUMENTACIÓN DE LOS PROCESOS DE GESTIÓN ADMINISTRATIVA Y FINANCIERA DEL DOCTORADO EN EL MARCO DEL SGC DE LA INSTITUCIÓN (SISTEMA COGUI), APOYAR EN LA RECEPCIÓN Y ENVÍO DE CORRESPONDENCIA, ATENCIÓN TELEFÓNICA Y DIGITAL, SISTEMATIZACIÓN DEL ARCHIVO DOCUMENTAL (FÍSICO Y DIGITAL) DEL DOCTORADO, APOYAR AL PROFESIONAL PARA LA FORMULACIÓN, SEGUIMIENTO Y EVALUACIÓN DEL PLAN DE ACCIÓN DEL DOCTORADO,  APOYAR EN EL CONTROL DE ACTIVIDADES DE ADMINISTRACIÓN, POR MEDIO DE INFORMES ESTADÍSTICOS PERIÓDICOS PARA LAS ACTIVIDADES DE LAS ÁREAS ADMINISTRATIVAS, APOYAR CON EL CONTROL Y SEGUIMIENTO A DOCENTES INVITADOS, CONTRATOS, EQUIPOS, AL BUEN USO Y ADMINISTRACIÓN DE LOS RECURSOS ASIGNADOS AL PROGRAMA, APOYAR ADMINISTRATIVAMENTE EN EL PROCESO DE MATRÍCULA REGISTRO DE LOS ESTUDIANTES DE LAS COHORTES 84-7, 72-6, 66-5, 58-4, 50-3, 40-2 Y 35-1 DEL DOCTORADO, APOYAR EN LA ASISTENCIA A LAS ACTIVIDADES GENERALES PROGRAMADAS POR LA FACULTAD DE CIENCIAS DE LA EDUCACIÓN Y LA DIRECCIÓN DE CENTRO DE POSTGRADOS Y FORMACIÓN CONTINUA,  APOYAR EN LA ELABORACIÓN Y PRESENTACIÓN DE INFORMES E INFORMACIÓN SOLICITADA POR LA RED DE UNIVERSIDADES ESTATALES DE COLOMBIA – RUDECOLOMBIA</t>
  </si>
  <si>
    <t>CO1.REQ.5664180</t>
  </si>
  <si>
    <t>OPSP-CPF-0020-2024</t>
  </si>
  <si>
    <t>https://community.secop.gov.co/Public/Tendering/ContractNoticePhases/View?PPI=CO1.PPI.29475709&amp;isFromPublicArea=True&amp;isModal=False</t>
  </si>
  <si>
    <t>KATRIN KARINA GONZALEZ MONTERO</t>
  </si>
  <si>
    <t>APOYAR LA ATENCIÓN DE LOS USUARIOS DEL CENTRO DE POSGRADOS Y FORMACIÓN CONTINUA DESDE LOS DIFERENTES CANALES DE DIFUSIÓN E INFORMACIÓN, APOYAR EN LA LOGÍSTICA DE LOS EVENTOS Y SESIONES EDUCATIVAS REALIZADOS POR EL CENTRO DE POSGRADOS Y FORMACIÓN CONTINUA, APOYAR EN LA ORGANIZACIÓN DE LOS PROCESOS DE MERCADEO, APOYAR EN LA VERIFICACIÓN DE LA ACTUALIZACIÓN DE LA PÁGINA WEB DEL CENTRO DE POSGRADOS Y FORMACIÓN CONTINUA, APOYAR EN EL SEGUIMIENTO DE LEADS GENERADOS EN LAS CAMPAÑAS PUBLICITARIAS DE LAS REDES SOCIALES, APOYAR EN LA ELABORACIÓN DE ACTAS DE REUNIONES DESARROLLADAS EN TORNO A LA EJECUCIÓN DE SUS ACTIVIDADES</t>
  </si>
  <si>
    <t>CO1.REQ.5633767</t>
  </si>
  <si>
    <t>OAG-CPF-0019-2024</t>
  </si>
  <si>
    <t>https://community.secop.gov.co/Public/Tendering/ContractNoticePhases/View?PPI=CO1.PPI.29475602&amp;isFromPublicArea=True&amp;isModal=False</t>
  </si>
  <si>
    <t>JESUS DAVID SUAREZ LOBATO</t>
  </si>
  <si>
    <t>APOYAR AL CENTRO DE POSGRADOS Y FORMACIÓN CONTINUA EN ARTICULACIÓN CON LA OFICINA DE ASEGURAMIENTO DE LA CALIDAD, LOS PROCESOS DE CREACIÓN, MODIFICACIÓN Y RENOVACIÓN DE LOS REGISTROS CALIFICADOS DE LOS PROGRAMAS DE POSGRADOS DE LA FACULTAD DE CIENCIAS EMPRESARIALES Y ECONÓMICAS, APOYAR EN LOS CARGUES DE PROGRAMAS ANTE LA PLATAFORMA SACES DEL MINISTERIO DE EDUCACIÓN EN ARTICULACIÓN CON LA OFICINA ASEGURAMIENTO DE LA CALIDAD, APOYAR EN LA REDACCIÓN Y PRESENTACIÓN DE LOS INFORMES DE AUTOEVALUACIÓN, DE LOS PROGRAMAS DE POSGRADOS ASIGNADOS CON LAS EVIDENCIAS CORRESPONDIENTES, APOYAR EN LA ASISTENCIA A REUNIONES PROGRAMADAS POR LA OFICINA DE ASEGURAMIENTO DE LA CALIDAD, LAS FACULTADES Y EL MINISTERIO DE EDUCACIÓN CORRESPONDIENTE A PROCESOS DE AUTOEVALUACIÓN, CAPACITACIONES Y SOCIALIZACIONES CON RESPECTO A LA NORMATIVIDAD VIGENTE, APOYAR EN LA ASISTIRÍA A LOS CONSEJOS DE PROGRAMAS DE LA FACULTAD DE INGENIERÍA COMO DELEGADO DE LA DIRECTORA DEL CENTRO DE POSGRADOS Y FORMACIÓN CONTINUA, APOYAR EN LA INTERLOCUCIÓN CON GRUPOS DE INTERÉS EXTERNOS E INTERNOS, DE LOS PROCESOS ADMINISTRATIVOS Y ACADÉMICOS LIDERADOS POR EL CENTRO DE POSGRADOS Y FORMACIÓN CONTINUA, APOYAR EN LA ELABORACIÓN DE ACTAS DE REUNIONES DESARROLLADAS EN TORNO A LA EJECUCIÓN DE SUS ACTIVIDADES</t>
  </si>
  <si>
    <t>CO1.REQ.5633824</t>
  </si>
  <si>
    <t>OPSP-CPF-0018-2024</t>
  </si>
  <si>
    <t>https://community.secop.gov.co/Public/Tendering/ContractNoticePhases/View?PPI=CO1.PPI.29475502&amp;isFromPublicArea=True&amp;isModal=False</t>
  </si>
  <si>
    <t>LUIS CARLOS MENDOZA BERMUDEZ</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</si>
  <si>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EL ACOMPAÑAMIENTO DE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ASISTENCIAS DE LOS CONSEJOS DE PROGRAMAS DE LA FACULTAD DE CIENCIAS EMPRESARIALES Y ECONÓMICAS COMO DELEGADO DE LA DIRECTORA DEL CENTRO DE POSGRADOS Y FORMACIÓN CONTINUA, APOYAR EN LA ELABORACIÓN DE ACTAS DE REUNIONES DESARROLLADAS EN TORNO A LA EJECUCIÓN DE SUS ACTIVIDADES</t>
  </si>
  <si>
    <t>CO1.REQ.5633811</t>
  </si>
  <si>
    <t>OPSP-CPF-0017-2024</t>
  </si>
  <si>
    <t>https://community.secop.gov.co/Public/Tendering/ContractNoticePhases/View?PPI=CO1.PPI.29475211&amp;isFromPublicArea=True&amp;isModal=False</t>
  </si>
  <si>
    <t>ALFREDO DANIEL FLOREZ MARTINEZ</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</si>
  <si>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INFORMES MENSUALES DEL AVANCE DE LOS PROGRAMAS ASIGNADOS, APOYAR EN LA ASISTENCIA A LOS CONSEJOS DE PROGRAMAS DE LA FACULTAD DE CIENCIAS DE LA SALUD COMO DELEGADO DE LA DIRECTORA DEL CENTRO DE POSGRADOS Y FORMACIÓN CONTINUA, APOYAR EN LA ELABORACIÓN DE ACTAS DE REUNIONES DESARROLLADAS EN TORNO A LA EJECUCIÓN DE SUS ACTIVIDADES</t>
  </si>
  <si>
    <t>CO1.REQ.5633485</t>
  </si>
  <si>
    <t>OPSP-CPF-0016-2024</t>
  </si>
  <si>
    <t>https://community.secop.gov.co/Public/Tendering/ContractNoticePhases/View?PPI=CO1.PPI.29473866&amp;isFromPublicArea=True&amp;isModal=False</t>
  </si>
  <si>
    <t>MIGUEL ANTONIO SILVA ARRIETA</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</si>
  <si>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Y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LAS REUNIONES DE CONSEJOS DE PROGRAMAS DE LA FACULTAD DE CIENCIAS DE LA SALUD COMO DELEGADO DE LA DIRECTORA DEL CENTRO DE POSGRADOS Y FORMACIÓN CONTINUA, APOYAR EN LA ELABORACIÓN DE ACTAS DE REUNIONES DESARROLLADAS EN TORNO A LA EJECUCIÓN DE SUS ACTIVIDADES</t>
  </si>
  <si>
    <t>CO1.REQ.5633378</t>
  </si>
  <si>
    <t>OPSP-CPF-0015-2024</t>
  </si>
  <si>
    <t>https://community.secop.gov.co/Public/Tendering/ContractNoticePhases/View?PPI=CO1.PPI.29474527&amp;isFromPublicArea=True&amp;isModal=False</t>
  </si>
  <si>
    <t>NATALIA CAMILA OSORIO MARIN</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</si>
  <si>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6) APOYAR EN LA ASISTENCIA A TODAS LAS REUNIONES PROGRAMADAS POR LA OFICINA DE ASEGURAMIENTO DE LA CALIDAD, LAS FACULTADES Y EL MINISTERIO DE EDUCACIÓN CORRESPONDIENTE A CAPACITACIONES Y SOCIALIZACIONES CON RESPECTO A LA NORMATIVIDAD VIGENTE. 7) APOYAR EN LA PRESENTACIÓN DE INFORMES MENSUALES DEL AVANCE DE LOS PROGRAMAS ASIGNADOS. 8) APOYAR EN LA ASISTENCIA A LOS CONSEJOS DE PROGRAMAS DE LA FACULTAD DE CIENCIAS EMPRESARIALES Y ECONÓMICAS COMO DELEGADO DE LA DIRECTORA DEL CENTRO DE POSGRADOS Y FORMACIÓN CONTINUA. 9) APOYAR EN LA ELABORACIÓN DE ACTAS DE REUNIONES DESARROLLADAS EN TORNO A LA EJECUCIÓN DE SUS ACTIVIDADES</t>
  </si>
  <si>
    <t>CO1.REQ.5633620</t>
  </si>
  <si>
    <t>OPSP-CPF-0014-2024</t>
  </si>
  <si>
    <t>https://community.secop.gov.co/Public/Tendering/ContractNoticePhases/View?PPI=CO1.PPI.29439562&amp;isFromPublicArea=True&amp;isModal=False</t>
  </si>
  <si>
    <t xml:space="preserve">ANGIE CAMILA LAVALLE ASTILLO </t>
  </si>
  <si>
    <t>APOYAR EN LOS PROCESOS DE CREACIÓN Y PRESENTACIÓN DE LOS PROGRAMAS NUEVOS DE LA FACULTAD DE HUMANIDADES, APOYAR AL CENTRO DE POSGRADOS Y FORMACIÓN CONTINUA EN ARTICULACIÓN CON LA OFICINA DE ASEGURAMIENTO DE LA CALIDAD EN LOS PROCESOS DE AUTOEVALUACIÓN, MODIFICACIÓN Y RENOVACIÓN DE LOS REGISTROS CALIFICADOS DE LOS PROGRAMAS DE POSGRADOS DE LA FACULTAD DE HUMANIDADES, APOYAR EN LA REVISIÓN DE ESTILO, GRAMÁTICA Y REDACCIÓN DE LOS DOCUMENTOS REQUERIDOS PARA SOLICITUD Y RENOVACIÓN  DE REGISTROS CALIFICADOS, APOYAR A LA FACULTAD DE HUMANIDADES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HUMANIDADES COMO DELEGADO DE LA DIRECTORA DEL CENTRO DE POSGRADOS Y FORMACIÓN CONTINUA, APOYAR EN LA ELABORACIÓN DE ACTAS DE REUNIONES DESARROLLADAS EN TORNO A LA EJECUCIÓN DE SUS ACTIVIDADES</t>
  </si>
  <si>
    <t>CO1.REQ.5622124</t>
  </si>
  <si>
    <t>OPSP-CPF-0013-2024</t>
  </si>
  <si>
    <t>https://community.secop.gov.co/Public/Tendering/ContractNoticePhases/View?PPI=CO1.PPI.29438223&amp;isFromPublicArea=True&amp;isModal=False</t>
  </si>
  <si>
    <t>ADRIANA CASTILLA MEJIA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</si>
  <si>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LA ELABORACIÓN Y ACTUALIZACIÓN DE BASE DE DATOS DE EGRESADOS DEL CENTRO DE POSGRADOS Y FORMACIÓN CONTINUA, APOYAR EN PROCESOS DE DIVULGACIÓN Y PROMOCIÓN DE INFORMACIÓN A ESTUDIANTES, ASPIRANTES Y EGRESADOS DEL CENTRO DE POSGRADOS Y FORMACIÓN CONTINUA, APOYAR EN EL SEGUIMIENTO DE LEADS GENERADOS EN LAS CAMPAÑAS PUBLICITARIAS DE LAS REDES SOCIALES, APOYAR EN LA ELABORACIÓN DE ACTAS DE REUNIONES DESARROLLADAS EN TORNO A LA EJECUCIÓN DE SUS ACTIVIDADES</t>
  </si>
  <si>
    <t>CO1.REQ.5621735</t>
  </si>
  <si>
    <t>OAG-CPF-0012-2024</t>
  </si>
  <si>
    <t>https://community.secop.gov.co/Public/Tendering/ContractNoticePhases/View?PPI=CO1.PPI.29437024&amp;isFromPublicArea=True&amp;isModal=False</t>
  </si>
  <si>
    <t>MERCEDES NOHEMY SANTRICH MANJARRES</t>
  </si>
  <si>
    <t>APOYAR EN LA ASIGNACIÓN Y SEÑALIZACIÓN DE LOS ESPACIOS FÍSICOS PARA LAS CLASES DE DIPLOMADOS, ESPECIALIZACIONES, MAESTRÍAS Y DOCTORADOS DEL CENTRO DE POSTGRADOS Y FORMACIÓN CONTINUA, APOYAR EN TODO LO RELACIONADO CON EL REQUERIMIENTO DE EQUIPOS AUDIOVISUALES Y SERVICIOS DE CAFETERÍA NECESARIOS PARA ATENDER LAS CLASES DE LOS PROGRAMAS DEL CENTRO DE POSTGRADOS Y FORMACIÓN CONTINUA, 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LAS DESCARGAS DE COMPROBANTES DE EGRESOS DEL SINAP, APOYAR EN LA ELABORACIÓN DE ACTAS DE REUNIONES DESARROLLADAS EN TORNO A LA EJECUCIÓN DE SUS ACTIVIDADES</t>
  </si>
  <si>
    <t>CO1.REQ.5620865</t>
  </si>
  <si>
    <t>OAG-CPF-0011-2024</t>
  </si>
  <si>
    <t>https://community.secop.gov.co/Public/Tendering/ContractNoticePhases/View?PPI=CO1.PPI.29435963&amp;isFromPublicArea=True&amp;isModal=False</t>
  </si>
  <si>
    <t>IRIS TAHIRÍ CASTRO ROMERO</t>
  </si>
  <si>
    <t>APOYAR EN LA ELABORACIÓN DE INFORMES DE ESTADÍSTICOS DEL PRESUPUESTO DEL CENTRO DE POSGRADOS. 2. APOYAR EN LA ELABORACIÓN DE INFORMES ESTADÍSTICOS REQUERIDOS POR LA DIRECCIÓN DEL CENTRO DE POSGRADO, APOYAR EN LA PLANEACIÓN PRESUPUESTAL DEL CENTRO DE POSGRADO, APOYAR EN EL ACOMPAÑAMIENTO DEL ÁREA FINANCIERA DEL CENTRO DE POSGRADOS, APOYAR EN LOS PROYECTOS Y CONVENIOS INTERINSTITUCIONALES PARA VENTA DE SERVICIO,  APOYAR EL SEGUIMIENTO PRESUPUESTAL DEL CENTRO DE POSGRADOS, APOYAR EN LA VALIDACIÓN Y ELABORACIÓN DE PRESUPUESTOS DE POSGRADOS CON LAS FACULTADES, APOYAR EL COSTEO DE PROGRAMAS DE POSGRADO NUEVOS Y ANTIGUOS, APOYAR EN LA ELABORACIÓN DE ACTAS DE REUNIONES DESARROLLADAS EN TORNO A LA EJECUCIÓN DE SUS ACTIVIDADES</t>
  </si>
  <si>
    <t>CO1.REQ.5620631</t>
  </si>
  <si>
    <t>OPSP-CPF-0010-2024</t>
  </si>
  <si>
    <t>https://community.secop.gov.co/Public/Tendering/ContractNoticePhases/View?PPI=CO1.PPI.29434681&amp;isFromPublicArea=True&amp;isModal=False</t>
  </si>
  <si>
    <t>LUCY RAQUEL GRACIA GAMARRA</t>
  </si>
  <si>
    <t>APOYAR EN EL CARGUE DE INFORMACIÓN DE CONTRATOS EN LA PLATAFORMA SIAOBSERVA, APOYAR EN LA REALIZACIÓN Y RENDICIÓN DE INFORMES CONCERNIENTES A PLATAFORMA SIAOBSERVA, INFORME F20 LEY DE TRANSPARENCIA E INFORME F20 CONTRALORÍA, APOYAR EN LAS DESCARGAS DE COMPROBANTES DE EGRESOS DEL SINAP, APOYAR EN EL SEGUIMIENTO CONTINUO DE LOS PROCESOS INTERNOS PARA GARANTIZAR EL CUMPLIMIENTO DE LOS ESTÁNDARES DE CALIDAD ESTABLECIDOS, ELABORACIÓN DE ACTAS DE REUNIONES Y MANTENIMIENTO DE UN SISTEMA ORGANIZADO DE DOCUMENTACIÓN DE CALIDAD Y MATRICES DE RIESGO PARA FACILITAR LA CONSULTA Y SEGUIMIENTO, APOYAR EN LA ORGANIZACIÓN Y CONSTRUCCIÓN DE PROPUESTAS DE FORMACIÓN CONTINUA, ELABORACIÓN DE PRESUPUESTOS PARA LOS DIPLOMADOS CREADOS EN EL CENTRO DE POSGRADOS Y REVISIÓN DE VIABILIDAD PRESUPUESTAL DE LOS DIPLOMADOS A OFERTARSE, APOYAR EN LA ELABORACIÓN DE ACTAS DE REUNIONES DESARROLLADAS EN TORNO A LA EJECUCIÓN DE SUS ACTIVIDADES</t>
  </si>
  <si>
    <t>CO1.REQ.5620247</t>
  </si>
  <si>
    <t>OPSP-CPF-0009-2024</t>
  </si>
  <si>
    <t>https://community.secop.gov.co/Public/Tendering/ContractNoticePhases/View?PPI=CO1.PPI.29398301&amp;isFromPublicArea=True&amp;isModal=False</t>
  </si>
  <si>
    <t>SERGIO LUIS BUITRAGO PADILLA</t>
  </si>
  <si>
    <t>APOYAR EL DISEÑO DE PIEZAS PUBLICITARIAS E INFORMATIVAS DE LOS PROGRAMAS DEL CENTRO DE POSGRADOS Y FORMACIÓN CONTINUA, APOYAR EN LA DIAGRAMACIÓN DE DIAPOSITIVAS REQUERIDAS POR LA DIRECCIÓN DEL CENTRO DE POSGRADOS Y FORMACIÓN CONTINUA, APOYAR EL DESARROLLO Y MONTAJE DE INTERFACES GRÁFICAS DE LOS SISTEMAS DE INFORMACIÓN WEB, APOYAR EN LA ELABORACIÓN DE ACTAS DE REUNIONES DESARROLLADAS EN TORNO A LA EJECUCIÓN DE SUS ACTIVIDADES</t>
  </si>
  <si>
    <t>CO1.REQ.5608583</t>
  </si>
  <si>
    <t>OPSP-CPF-0008-2024</t>
  </si>
  <si>
    <t>https://community.secop.gov.co/Public/Tendering/ContractNoticePhases/View?PPI=CO1.PPI.29395885&amp;isFromPublicArea=True&amp;isModal=False</t>
  </si>
  <si>
    <t>BEATRIZ YULIETH BOLAÑO DE LA VICTORIA</t>
  </si>
  <si>
    <t>APOYAR EN MANTENER UNA PRESENCIA ACTIVA Y ATRACTIVA EN LAS REDES SOCIALES DEL CENTRO DE POSGRADOS, APOYAR EN EL DESARROLLO Y EJECUCIÓN DE CONTENIDO PARA AUMENTAR LA PARTICIPACIÓN Y EL CRECIMIENTO DE SEGUIDORES, APOYAR EN EL MONITOREO Y RESPUESTAS A LOS COMENTARIOS COMO MENSAJES DE LOS SEGUIDORES DE MANERA OPORTUNA Y PROFESIONAL, APOYAR EN LA CREACIÓN Y PROGRAMACIÓN DE CONTENIDO RELEVANTE Y ATRACTIVO PARA LAS REDES SOCIALES, APOYAR AL EQUIPO DE MARKETING PARA GARANTIZAR UNA ESTRATEGIA COHERENTE EN LÍNEA Y FUERA DE LÍNEA, APOYAR EN LA REALIZACIÓN DE ANÁLISIS DE DATOS PARA EVALUAR EL RENDIMIENTO Y AJUSTAR ESTRATEGIAS SEGÚN SEA NECESARIO, APOYAR EN FOMENTAR LA PARTICIPACIÓN DE LA COMUNIDAD Y LA GENERACIÓN DE CONTENIDO GENERADO POR EL USUARIO, APOYAR EN LA REDACCIÓN Y ACTUALIZACIÓN DE NOTICIAS PARA LA PÁGINA WEB Y ENVÍO POR CORREO ELECTRÓNICO, APOYAR EN LA ELABORACIÓN DE ACTAS DE REUNIONES DESARROLLADAS EN TORNO A LA EJECUCIÓN DE SUS ACTIVIDADES</t>
  </si>
  <si>
    <t>CO1.REQ.5607988</t>
  </si>
  <si>
    <t>OPSP-CPF-0007-2024</t>
  </si>
  <si>
    <t>https://community.secop.gov.co/Public/Tendering/ContractNoticePhases/View?PPI=CO1.PPI.29394011&amp;isFromPublicArea=True&amp;isModal=False</t>
  </si>
  <si>
    <t>SILVIA PATRICIA BURGOS BOHORQUEZ</t>
  </si>
  <si>
    <t>APOYAR EN LA COORDINACIÓN DE LA CONSTRUCCIÓN DE NUEVOS PROGRAMAS Y PROCESOS DE AUTOEVALUACIÓN PARA RENOVACIÓN DE REGISTRO CALIFICADO, APOYAR EN LA IMPLEMENTACIÓN DE INICIATIVAS PARA EL MEJORAMIENTO DE LA CALIDAD ACADÉMICA DE LOS POSGRADOS, APOYAR A LA DIRECCIÓN EN EL ANÁLISIS Y GESTIÓN DE INDICADORES ACADÉMICOS,  APOYAR EN LOS PROCESOS Y DESARROLLO DE LAS ACTIVIDADES ACADÉMICAS DE LOS DIFERENTES PROGRAMAS DEL CENTRO DE POSGRADOS Y FORMACIÓN CONTINUA, APOYAR EN LA FORMULACIÓN Y EJECUCIÓN DE LAS POLÍTICAS, PLANES, PROYECTOS, PROCESOS Y NORMATIVA INSTITUCIONAL,  APOYAR EN LA ESTANDARIZACIÓN DE LOS PROCESOS, PROCEDIMIENTOS, FORMATOS, GUÍAS, INSTRUCTIVOS DEL CENTRO DE POSGRADOS Y FORMACIÓN CONTINUA,  DE ACUERDO A LOS LINEAMIENTOS ESTABLECIDOS DESDE EL GRUPO  DE GESTIÓN DE LA  CALIDAD, APOYAR EN LA IMPLEMENTACIÓN DE EVALUACIÓN DOCENTE EN LOS POSGRADOS, APOYAR EN LA ELABORACIÓN DE ACTAS DE REUNIONES DESARROLLADAS EN TORNO A LA EJECUCIÓN DE SUS ACTIVIDADES</t>
  </si>
  <si>
    <t>CO1.REQ.5607420</t>
  </si>
  <si>
    <t>OPSP-CPF-0006-2024</t>
  </si>
  <si>
    <t>https://community.secop.gov.co/Public/Tendering/ContractNoticePhases/View?PPI=CO1.PPI.29387949&amp;isFromPublicArea=True&amp;isModal=False</t>
  </si>
  <si>
    <t>STEPHANIE PEÑARANDA MEZA</t>
  </si>
  <si>
    <t>APOYAR A LA DIRECCIÓN DEL CENTRO DE POSGRADOS EN LA ARTICULACIÓN CON LAS COORDINACIONES ADMINISTRATIVAS DE LOS POSGRADOS DE CADA FACULTAD, APOYAR A LA DIRECCIÓN DEL CENTRO DE POSGRADOS EN LA GESTIÓN DE PROCESOS ADMINISTRATIVOS, APOYAR LA GESTIÓN DE CONVENIOS INTERINSTITUCIONALES PARA EL CENTRO DE POSGRADOS Y FORMACIÓN CONTINUA, APOYAR EN EL DISEÑO DE ARTICULACIÓN DE CURSOS Y DIPLOMADOS CON LA OFERTA POSGRADUAL ACTIVA, APOYAR A LA COORDINACIÓN DE DIPLOMADOS EN EL DESARROLLO Y CREACIÓN DE OFERTAS DE EDUCACIÓN CONTINUA, APOYAR LA COORDINACIÓN Y DESARROLLO DE ACTIVIDADES DE MERCADEO PARA PROMOVER LA OFERTA DEL CENTRO DE POSGRADO, APOYAR EN LA ELABORACIÓN DE ACTAS DE REUNIONES DESARROLLADAS EN TORNO A LA EJECUCIÓN DE SUS ACTIVIDADES</t>
  </si>
  <si>
    <t>CO1.REQ.5605680</t>
  </si>
  <si>
    <t>OPSP-CPF-0005-2024</t>
  </si>
  <si>
    <t>https://community.secop.gov.co/Public/Tendering/ContractNoticePhases/View?PPI=CO1.PPI.29390028&amp;isFromPublicArea=True&amp;isModal=False</t>
  </si>
  <si>
    <t>DILZO RAFAEL RADA CANTILLO</t>
  </si>
  <si>
    <t>APOYAR EN LA ASESORÍA DE TODO LO REFERENTE AL DISEÑO Y PUBLICIDAD PARA EL MEJORAMIENTO DE LA IMAGEN DEL CENTRO DE POSGRADOS Y FORMACIÓN CONTINUA, APOYAR LA REVISIÓN DE LAS PRODUCCIONES GRÁFICAS ELABORADAS POR LOS COLABORADORES DEL ÁREA, APOYAR EN LA ELABORACIÓN DE TODO LO REFERENTE A LA IDENTIDAD CORPORATIVA DEL CENTRO DE POSGRADOS Y FORMACIÓN CONTINUA, APOYAR EN LA CREACIÓN Y ACTUALIZACIÓN DE LOS DISEÑOS DE LA PUBLICIDAD DE LOS PROGRAMAS EXISTENTES Y DE LOS NUEVOS PROGRAMAS DEL CENTRO DE POSGRADOS Y FORMACIÓN CONTINUA, APOYAR EN LA DIAGRAMACIÓN DE DIAPOSITIVAS REQUERIDAS POR LA DIRECCIÓN DEL CENTRO DE POSGRADOS Y FORMACIÓN CONTINUA, APOYAR EN LA REALIZACIÓN DE TODAS LAS CREACIONES DE LAS ANIMACIONES 2D Y 3D CON REFERENCIA DE LOS PROGRAMAS EXISTENTES Y DE LOS NUEVOS PROGRAMAS DEL CENTRO DE POSGRADOS Y FORMACIÓN CONTINUA, APOYAR EN LA ELABORACIÓN DE ACTAS DE REUNIONES DESARROLLADAS EN TORNO A LA EJECUCIÓN DE SUS ACTIVIDADES</t>
  </si>
  <si>
    <t>CO1.REQ.5605741</t>
  </si>
  <si>
    <t>OPSP-CPF-0004-2024</t>
  </si>
  <si>
    <t>https://community.secop.gov.co/Public/Tendering/ContractNoticePhases/View?PPI=CO1.PPI.29389902&amp;isFromPublicArea=True&amp;isModal=False</t>
  </si>
  <si>
    <t>GENITH ISABEL GARZON ALVAREZ</t>
  </si>
  <si>
    <t>APOYAR EN LO RELATIVO A LA GESTION DE COBRANZA Y RECUPERACION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APOYAR EN LA ATENCIÓN AL PÚBLICO CON CARTERA MOROSA EN COBRO PRE JURÍDICO Y/O JURÍDICO, APOYAR EN LA ELABORACIÓN DE VOLANTES DE CONSIGNACIÓN PARA EL PAGO DE LAS CUOTAS MENSUALES (RECAUDO VIGENCIAS ANTERIORES), APOYAR EN EL COBRO A LOS DEUDORES Y CODEUDORES MOROSOS, MEDIANTE LA ELABORACIÓN Y ENVIÓ DE NOTIFICACIONES Y/O COMUNICACIONES A SU DOMICILIO REAL Y LABORAL, LLAMADAS TELEFÓNICAS, VISITAS PERSONALES Y CUALQUIER OTRO MEDIO EFICAZ PARA COMUNICAR AL DEUDOR Y CODEUDOR DE SU SITUACIÓN DE LAS CUALES SE LLEVARÁ UN CONTROL VERIFICABLE EN EXCEL, APOYAR EN LA ELABORACIÓN Y VERIFICACIÓN DE LA SUSCRIPCIÓN DE LOS ACUERDOS DE PAGO QUE SE LOGRE CON LOS DEUDORES Y CODEUDORES Y EN EL SEGUIMIENTO DE LOS MISMOS, APOYAR EN LA ACTUALIZACIÓN DE DATOS DE CONTACTO DE LOS DEUDORES Y CODEUDORES QUE LOGRE CONSOLIDAR Y REPORTARLOS A UNIMAGDALENA, APOYAR EN LA EXPEDICIÓN DE CERTIFICACIONES RELACIONADAS CON LAS OBLIGACIONES COBRADAS Y REQUERIDAS POR LOS DEUDORES Y/O CODEUDORES, APOYAR EN EL DIAGNOSTICO Y REPORTE DE LOS CRÉDITOS QUE NO SE HAN RECUPERADO, APOYAR EN LA EJECUCIÓN DE LOS PROCEDIMIENTOS COGUI RELACIONADAS CON LAS ACTIVIDADES DESARROLLADAS, APOYAR EN LA REALIZACIÓN DE INFORMES DETALLADOS DEL RESULTADO Y CONCLUSIONES DE LA COBRANZA REALIZADA, LOS CONVENIOS DE PAGO FIRMADOS Y LAS DEMANDAS PRESENTADAS, DONDE SE INCLUIRÁ UNA RELACIÓN DE LOS TRÁMITES ADELANTADOS INDICANDO EN QUÉ ESTADO SE ENCUENTRA CADA COBRO, CONVENIO O PROCESO PRESENTADO</t>
  </si>
  <si>
    <t>CO1.REQ.5605581</t>
  </si>
  <si>
    <t>OPSP-CPF-0003-2024</t>
  </si>
  <si>
    <t>https://community.secop.gov.co/Public/Tendering/ContractNoticePhases/View?PPI=CO1.PPI.29387765&amp;isFromPublicArea=True&amp;isModal=False</t>
  </si>
  <si>
    <t>JOHANA BARROS PEREZ</t>
  </si>
  <si>
    <t>APOYAR EN LA CREACIÓN Y APLICACIÓN DE ESTRATEGIAS DE MARKETING QUE GARANTICEN LA DIFUSIÓN DE LA OFERTA ACADÉMICA Y LA VENTA DE SERVICIOS, APOYAR EN LA PLANIFICACIÓN Y COORDINACIÓN DE PARTICIPACIÓN DEL CENTRO DE POSGRADOS EN EVENTOS ACADÉMICOS, COMERCIALES Y FERIAS INSTITUCIONALES, APOYAR EN LA COORDINACIÓN DE LA EJECUCIÓN DE CAMPAÑAS PUBLICITARIAS Y PROMOCIONALES, APOYAR EN LA COLABORACIÓN ESTRECHA ENTRE EL CENTRO DE POSGRADOS Y FORMACIÓN CONTINÚAN Y LAS DEMÁS DEPENDENCIAS DE LA UNIVERSIDAD PARA ASEGURAR LA ALINEACIÓN DE LOS ESFUERZOS DE MARKETING CON LOS OBJETIVOS GENERALES DE LA MISMA, APOYAR EN LA COORDINACIÓN DE CREACIÓN DE CONTENIDO PARA REDES SOCIALES Y MATERIAL PUBLICITARIO, APOYAR EN LA COORDINACIÓN Y LIDERAZGO DEL EQUIPO DE ATENCIÓN AL CLIENTE Y VENTAS DESDE TODOS LOS CANALES DISPUESTOS PARA ESTA ACTIVIDAD, APOYAR EN LA ELABORACIÓN DE ACTAS DE REUNIONES DESARROLLADAS EN TORNO A LA EJECUCIÓN DE SUS ACTIVIDADES</t>
  </si>
  <si>
    <t>CO1.REQ.5605734</t>
  </si>
  <si>
    <t>OPSP-CPF-0002-2024</t>
  </si>
  <si>
    <t>https://community.secop.gov.co/Public/Tendering/ContractNoticePhases/View?PPI=CO1.PPI.29387720&amp;isFromPublicArea=True&amp;isModal=False</t>
  </si>
  <si>
    <t>ANDRES ALBERTO SANCHEZ LARA</t>
  </si>
  <si>
    <t>APOYAR EN LOS ASPECTOS LEGALES DE LA EJECUCIÓN DE LOS PROYECTOS DE REGALÍAS EJECUTADAS POR EL CENTRO DE POSGRADOS, APOYAR JURÍDICAMENTE EN LA ELABORACIÓN DE CONVENIOS PARA LA VENTA DE SERVICIOS ACADÉMICOS DEL CENTRO DE POSTRADOS, APOYAR EN LA ELABORACIÓN DE LOS MODELOS DE LOS ACUERDOS ACADÉMICOS PARA LA CREACIÓN DE LOS NUEVOS PROGRAMAS DE POSTGRADOS, APOYAR EN LA ELABORACIÓN Y/O REVISIÓN Y CORRECCIÓN DE RESOLUCIONES DEL CENTRO DE POSGRADOS, APOYAR EN LA ELABORACIÓN REVISIÓN Y/O CORRECCIÓN DE LAS ÓRDENES ELABORADAS POR LA DEPENDENCIA DEL CENTRO DE POSGRADOS, APOYAR EN LA RECOPILACIÓN Y ACTUALIZACIÓN DE LAS NORMAS LEGALES, DE JURISPRUDENCIA, DOCTRINA Y DE LOS CONCEPTOS QUE TENGAN RELACIÓN CON EL ÁMBITO DE COMPETENCIA DEL CENTRO DE POSTGRADOS,  APOYAR EN LOS PROCESOS Y PROCEDIMIENTOS DE GESTIÓN DE LA CONTRATACIÓN DEL SISTEMA INTEGRAL DE LA CALIDAD "COGUI", APOYAR EN LA REVISIÓN Y APROBACIÓN DE DOCUMENTACIÓN REQUERIDA PARA LA CONTRATACIÓN, TENIENDO EN CUENTA LAS DIRECTRICES DADAS POR EL GRUPO DE CONTRATACIÓN DE LA INSTITUCIÓN, APOYAR EN LA REVISIÓN DE LOS CONVENIOS QUE HA ESTABLECIDO EL CENTRO DE POSTGRADOS Y FORMACIÓN CONTINUA, LA VIGENCIA Y PRÓRROGA DE LOS MISMOS, APOYAR EN LA PROYECCIÓN DE LAS RESPUESTAS DE LOS DERECHOS DE PETICIÓN Y TUTELAS, APOYAR EN LA ELABORACIÓN Y REVISIÓN DE LOS CONTRATOS DE CÁTEDRA, RESOLUCIONES DE PAGO Y REEMBOLSO, CONVENIOS Y DEMÁS ACTOS ADMINISTRATIVOS QUE SE GENEREN, APOYAR EN LA RESPUESTAS DE CONSULTAS DE TIPO JURÍDICO, APOYAR EN LA REPRESENTACIÓN JURÍDICA DE LA INSTITUCIÓN EN LOS PROCESOS JUDICIALES Y/O ADMINISTRATIVOS QUE SE REQUIERAN, APOYAR EN LA REVISIÓN Y APROBACIÓN DE LA DOCUMENTACIÓN CONTRACTUAL EN LA PLATAFORMA DEL GEDOCO, APOYAR EN LA ELABORACIÓN DE ACTAS DE REUNIONES DESARROLLADAS EN TORNO A LA EJECUCIÓN DE SUS ACTIVIDADES</t>
  </si>
  <si>
    <t>CO1.REQ.5605705</t>
  </si>
  <si>
    <t>OPSP-CPF-0001-2024</t>
  </si>
  <si>
    <t>CENTRO DE POSGRADOS Y FORMACIÓN CONTINUA</t>
  </si>
  <si>
    <t>https://community.secop.gov.co/Public/Tendering/ContractNoticePhases/View?PPI=CO1.PPI.32671989&amp;isFromPublicArea=True&amp;isModal=False</t>
  </si>
  <si>
    <t>PEDRO LUIS SALCEDO RAMIREZ</t>
  </si>
  <si>
    <t>INSTITUTO COLOMBIANO DE NORMAS TECNICAS Y CERTIFICACION ICONTEC, O ICONTEC O ICONTEC INTERNACIONAL</t>
  </si>
  <si>
    <t>LA PRESENTE ORDEN TIENE POR OBJETO PRESTAR SERVICIO PARA LA ORIENTACION DEL CURSO DE FORMACION DE AUDITORES EN SISTEMAS INTEGRADO DE GESTION HSEQ. EN EL MARCO DEL DIPLOMADO EN SISTEMAS INTEGRADO DE GESTION HSEQ OFERTADO POR EL PROGRAMA DE INGENIERIA INDUSTRIAL DE LA FACULTAD DE INGENIERIA. LA PROPUESTA HACE PARTE INTEGRAL DE LA PRESENTE ORDEN.</t>
  </si>
  <si>
    <t>CO1.REQ.6432370</t>
  </si>
  <si>
    <t>OPS-FIN-0012-2024</t>
  </si>
  <si>
    <t>https://community.secop.gov.co/Public/Tendering/ContractNoticePhases/View?PPI=CO1.PPI.32129010&amp;isFromPublicArea=True&amp;isModal=False</t>
  </si>
  <si>
    <t>LA PRESENTE ORDEN TIENE POR OBJETO PRESTAR EL SERVICIO PARA LA ORIENTACION DEL CURSO DE FORMACION DE AUDITORES EN SISTEMAS INTEGRADO DE GESTION HSEQ, EN EL MARCO DE LA ASIGNATURA SISTEMAS DE GESTION INTEGRADO Y AUDITORIAS NORMAS ISO, OFERTADO POR EL PROGRAMA MAESTRIA EN SISTEMAS DE GESTION DE LA FACULTAD DE INGENIERIA. LA PROPUESTA HACE PARTE INTEGRAL DE LA PRESENTE ORDEN.</t>
  </si>
  <si>
    <t>CO1.REQ.6316111</t>
  </si>
  <si>
    <t>OPS-FIN-0011-2024</t>
  </si>
  <si>
    <t>https://community.secop.gov.co/Public/Tendering/OpportunityDetail/Index?noticeUID=CO1.NTC.5992263&amp;isFromPublicArea=True&amp;isModal=False</t>
  </si>
  <si>
    <t>AQUILES ALFONSO COHEN LLANES</t>
  </si>
  <si>
    <t>JOAQUIN JOSE RODRIGUEZ PARRA</t>
  </si>
  <si>
    <t>LA PRESENTE ORDEN TIENE POR OBJETO 1. APOYAR AL DECANO EN LA COORDINACION ACADEMICA DEL PROGRAMA ESPECIALIZACION EN DESARROLLO DE SOFTWARE.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</si>
  <si>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CO1.REQ.5909091</t>
  </si>
  <si>
    <t>OPSP-FIN-0010-2024</t>
  </si>
  <si>
    <t>https://community.secop.gov.co/Public/Tendering/ContractNoticePhases/View?PPI=CO1.PPI.30406149&amp;isFromPublicArea=True&amp;isModal=False</t>
  </si>
  <si>
    <t>DANNA CAROLINA PALMET MONTIEL</t>
  </si>
  <si>
    <t xml:space="preserve">LA PRESENTE ORDEN TIENE POR OBJETO: 1. APOYAR AL DECANO EN LA COORDINACIÓN ACADÉMICA DE LOS PROGRAMAS MAESTRÍA EN SISTEMAS DE GESTIÓN Y ESPECIALIZACIÓN EN LOGÍSTICA Y TRANSPORTE INTERNACIONAL.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t>
  </si>
  <si>
    <t>OPSP-FIN-0009-2024</t>
  </si>
  <si>
    <t>https://community.secop.gov.co/Public/Tendering/ContractNoticePhases/View?PPI=CO1.PPI.30405256&amp;isFromPublicArea=True&amp;isModal=False</t>
  </si>
  <si>
    <t>YINIVA CAMARGO CAICEDO</t>
  </si>
  <si>
    <t>ADRIANA JOSE FREILE BRITTO</t>
  </si>
  <si>
    <t xml:space="preserve">LA PRESENTE ORDEN TIENE POR OBJETO: 1. APOYAR AL DECANO EN LA COORDINACIÓN ACADÉMICA DEL PROGRAMA MAESTRÍA EN CIENCIAS AGRARIAS.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t>
  </si>
  <si>
    <t>CO1.REQ.5908952</t>
  </si>
  <si>
    <t>OPSP-FIN-0008-2024</t>
  </si>
  <si>
    <t>https://community.secop.gov.co/Public/Tendering/ContractNoticePhases/View?PPI=CO1.PPI.29704607&amp;isFromPublicArea=True&amp;isModal=False</t>
  </si>
  <si>
    <t>SHEIMY PAOLA LOZANO BUSTAMANTE</t>
  </si>
  <si>
    <t>LA PRESENTE ORDEN TIENE POR OBJETO 1 APOYAR EL PROCESO DE INSCRIPCION, MATRICULA Y GRADO DE LOS ESTUDIANTES. 2 APOYAR EL PROCESO DE ACTUALIZACION DE LA INFORMACION Y DOCUMENTACION RELACIONADA CON LOS POSGRADOS DE LA FACULTAD DE INGENIERIA. 3 APOYAR EL PROCESO DE AUTOEVALUACION DEL PROGRAMA CON FINES DE MEJORAMIENTO CONTINUO, RENOVACION DE REGISTRO CALIFICADO Y ACREDITACION POR ALTA CALIDAD. 4 APOYAR LA CONSOLIDACION DE LA INFORMACION ESTADISTICA DE LOS POSGRADOS DE LA FACULTAD DE INGENIERIA. 5 SOLICITAR DE MANERA OPORTUNA DE LA ASIGNACION DE SALONES PARA EL DESARROLLO DE LAS ACTIVIDADES ACADEMICAS.</t>
  </si>
  <si>
    <t>CO1.REQ.5704707</t>
  </si>
  <si>
    <t>OAG-FIN-0007-2024</t>
  </si>
  <si>
    <t>https://community.secop.gov.co/Public/Tendering/ContractNoticePhases/View?PPI=CO1.PPI.29703278&amp;isFromPublicArea=True&amp;isModal=False</t>
  </si>
  <si>
    <t>DAGY ENRIQUE CABARCAS SAUMETH</t>
  </si>
  <si>
    <t>LA PRESENTE ORDEN TIENE POR OBJETO 1. APOYO EN LA RECOPILACION DE INFORMACION, ELABORACION DE DOCUMENTOS Y DILIGENCIAMIENTO DE FORMATOS REQUERIDOS PARA EL REPORTE Y EVALUACION DE LA SUSTENTABILIDAD EN INSTITUCIONES DE EDUCACION SUPERIOR RESIES. 2. APOYO EN EL DIAGNOSTICO PARA EL ABORDAJE DE LA ESTRATEGIA DE CARBONO NEUTRALIDAD NETZERO CON LA IMPLEMENTACION DE LA NTC ISO 14064. 3. APOYO EN EL DILIGENCIAMIENTO DE LA MATRIZ DE INDICADORES DE GESTION DE LA FACULTAD DE INGENIERIA. 4. APOYO EN LA RECOPILACION DE INFORMACION DE INDICADORES RELACIONADOS CON EL ENFOQUE DE GENERO EN LA FACULTAD DE INGENIERIA. 5. APOYO EN LAS ACTIVIDADES GENERALES DE ASEGURAMIENTO DE LA CALIDAD DE PROGRAMAS ACADEMICOS ADSCRITOS A LA FACULTAD DE INGENIERIA.</t>
  </si>
  <si>
    <t>CO1.REQ.5704190</t>
  </si>
  <si>
    <t>OPSP-FIN-0006-2024</t>
  </si>
  <si>
    <t>https://community.secop.gov.co/Public/Tendering/ContractNoticePhases/View?PPI=CO1.PPI.29703087&amp;isFromPublicArea=True&amp;isModal=False</t>
  </si>
  <si>
    <t>CARLOS ENRIQUE BARRAZA HERAS</t>
  </si>
  <si>
    <t>ANA MARIA BARROS VEGA</t>
  </si>
  <si>
    <t>LA PRESENTE ORDEN TIENE POR OBJETO 1 APOYO EN LA ORGANIZACION DE ACTIVIDADES Y DESARROLLO DE LAS MISMAS, EN EL MARCO DEL PROCESO DE AUTOEVALUACION CON FINES DE REGISTRO CALIFICADO DEL PROGRAMA DE INGENIERIA AMBIENTAL Y SANITARIA. 2 APOYO EN LA ORGANIZACION DE ACTIVIDADES Y DESARROLLO DE LAS MISMAS, EN EL MARCO DEL PROCESO DE CONDICIONES INICIALES PARA ACREDITACION POR ALTA CALIDAD. 3 APOYO EN LA ELABORACION DE ACTAS, INFORMES, DOCUMENTOS Y ENVIO DE COMUNICACIONES INTERNAS Y EXTERNAS PARA LA ACREDITACION DE ENSAYOS DE LABORATORIO BAJO LA NORMA NTC ISO 170252017. 4 APOYO EN LA REALIZACION DE REUNIONES CON GRUPOS FOCALES INTERNOS Y EXTERNOS PARA PROCESOS DE ASEGURAMIENTO DE LA CALIDAD DEL PROGRAMA DE INGENIERIA AMBIENTAL Y SANITARIA. 5 APOYO EN LA ELABORACION Y DIFUSION DE LOS INSTRUMENTOS PARA MEDIR LA PERCEPCION DE LOS DOCENTES, ESTUDIANTES Y GRADUADOS DEL PROGRAMA EN EL MARCO DEL PROCESO DE AUTOEVALUACION DEL PROGRAMA DE INGENIERIA AMBIENTAL Y SANITARIA</t>
  </si>
  <si>
    <t>CO1.REQ.5704183</t>
  </si>
  <si>
    <t>OPSP-FIN-0005-2024</t>
  </si>
  <si>
    <t>https://community.secop.gov.co/Public/Tendering/ContractNoticePhases/View?PPI=CO1.PPI.29703075&amp;isFromPublicArea=True&amp;isModal=False</t>
  </si>
  <si>
    <t>JORGE GOMEZ ROJAS</t>
  </si>
  <si>
    <t>DANAY VANESA PARDO BERMUDEZ</t>
  </si>
  <si>
    <t>LA PRESENTE ORDEN TIENE POR OBJETO 1. APOYAR AL DECANO EN LA COORDINACION ACADEMICA DE LOS PROGRAMAS MAESTRIA EN INGENIERIA Y DOCTORADO EN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</si>
  <si>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CO1.REQ.5704383</t>
  </si>
  <si>
    <t>OPSP-FIN-0004-2024</t>
  </si>
  <si>
    <t>https://community.secop.gov.co/Public/Tendering/ContractNoticePhases/View?PPI=CO1.PPI.29703058&amp;isFromPublicArea=True&amp;isModal=False</t>
  </si>
  <si>
    <t>DANIEL ESTEBAN BERMUDEZ VARGAS</t>
  </si>
  <si>
    <t>LA PRESENTE ORDEN TIENE POR OBJETO 1. APOYAR AL DECANO EN LA COORDINACION ACADEMICA DEL PROGRAMA ESPECIALIZACION EN GESTION Y LEGISLACION AMBIENTAL.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</si>
  <si>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CO1.REQ.5704086</t>
  </si>
  <si>
    <t>OPSP-FIN-0003-2024</t>
  </si>
  <si>
    <t>https://community.secop.gov.co/Public/Tendering/ContractNoticePhases/View?PPI=CO1.PPI.29703035&amp;isFromPublicArea=True&amp;isModal=False</t>
  </si>
  <si>
    <t>KATHERINE YISETH OLIVOS COLLANTES</t>
  </si>
  <si>
    <t>EDARGDO JOSE DIAZ OÑATE</t>
  </si>
  <si>
    <t>LA PRESENTE ORDEN TIENE POR OBJETO 1. APOYAR AL DECANO EN LA COORDINACION ACADEMICA DEL PROGRAMA ESPECIALIZACION EN GERENCIA DE PROYECTOS DE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</si>
  <si>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CO1.REQ.5704079</t>
  </si>
  <si>
    <t>OPSP-FIN-0002-2024</t>
  </si>
  <si>
    <t>https://community.secop.gov.co/Public/Tendering/ContractNoticePhases/View?PPI=CO1.PPI.29700985&amp;isFromPublicArea=True&amp;isModal=False</t>
  </si>
  <si>
    <t>LA PRESENTE ORDEN TIENE POR OBJETO 1. APOYAR AL DECANO CON EL CUMPLIMIENTO DE LOS PROCESOS ACADEMICO ADMINISTRATIVOS Y OPERATIVOS DE LOS PROGRAMAS DE LA FACULTAD DE INGENIERIA. 2. APOYAR AL DECANO EN LA ELABORACION DEL PRESUPUESTO DE LOS PROGRAMAS DE POSGRADOS DE LA FACULTAD DE INGENIERIA. 3. APOYAR AL DECANO EN LA GESTION DE TODO EL PROCESO DE INSCRIPCION, MATRICULA Y GRADO DE LOS ESTUDIANTES DE POSGRADO DE LA FACULTAD DE LA INGENIERIA. 4. APOYAR AL DECANO EN LA ACTUALIZACION DE LA DOCUMENTACION Y DEL REGISTRO DE LA INFORMACION DE LOS ESTUDIANTES DE CADA UNO DE LOS PROGRAMAS DE POSGRADOS DE LA FACULTAD DE INGENIERIA. 5. APOYAR AL DECANO EN LOS PROCESOS DE RECOLECCION DE LA DOCUMENTACION NECESARIA PARA LOS PROCESOS DE AUTOEVALUACION DEL MEJORAMIENTO CONTINUO, RENOVACION DE REGISTRO CALIFICADO Y ACREDITACION DE LOS PROGRAMAS DE POSGRADOS DE LA FACULTAD DE INGENIERIA</t>
  </si>
  <si>
    <t>CO1.REQ.5703681</t>
  </si>
  <si>
    <t>OPSP-FIN-0001-2024</t>
  </si>
  <si>
    <t>Decano Facultad de Ingeniería</t>
  </si>
  <si>
    <t>JOAQUIN ALBERTO POMARES BLAISE</t>
  </si>
  <si>
    <t>WILBERTO GALVIS SANTOS</t>
  </si>
  <si>
    <t>JESUS DAVID SUESCUN ARREGOCES</t>
  </si>
  <si>
    <t>NANGETH CASTILLO NAZARALA</t>
  </si>
  <si>
    <t>INTERLUD SAS</t>
  </si>
  <si>
    <t>MERCEDES DE LA TORRE HASBUM</t>
  </si>
  <si>
    <t>ALF TECHNOLOGIES SAS</t>
  </si>
  <si>
    <t>Por iniciar</t>
  </si>
  <si>
    <t xml:space="preserve">    </t>
  </si>
  <si>
    <t>https://community.secop.gov.co/Public/Tendering/ContractNoticePhases/View?PPI=CO1.PPI.32683570&amp;isFromPublicArea=True&amp;isModal=False</t>
  </si>
  <si>
    <t>DAVID RAFAEL DE LA ROSA CERVANTES</t>
  </si>
  <si>
    <t>LINCEY FERNANDA NEIRA BERNAL</t>
  </si>
  <si>
    <t>DESARROLLAR LAS SIGUIENTES ACTIVIDADES BRINDANDO ASESORÍA EN LOS PROCESOS ADMINISTRATIVOS DE LOS CONVENIOS DE BECAS DEL CAMBIO DEL CENTRO PARA LA REGIONALIZACIÓN DE LA EDUCACIÓN Y LAS OPORTUNIDADES CREO: 1) BRINDAR ASESORÍA EN LOS REPORTES Y/O INFORMES REQUERIDOS DE LOS CONVENIOS INTERADMINISTRATIVOS - BECAS DEL CAMBIO. 2) APOYAR EN LA ATENCIÓN DE INQUIETUDES Y SOLICITUDES DE LOS ESTUDIANTES RESPECTO A LOS CONVENIOS INTERADMINISTRATIVOS - BECAS DEL CAMBIO. 3) BRINDAR ASESORÍA EN LA GESTIÓN DE RESPUESTAS A PETICIONES, QUEJAS, RECLAMOS Y DERECHOS DE PETICIÓN RELACIONADOS CON EL CONVENIO INTERADMINISTRATIVO DE BECAS DEL CAMBIO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</si>
  <si>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CO1.REQ.6435267</t>
  </si>
  <si>
    <t>OAG-CREO-0044-2024</t>
  </si>
  <si>
    <t>https://community.secop.gov.co/Public/Tendering/ContractNoticePhases/View?PPI=CO1.PPI.32436294&amp;isFromPublicArea=True&amp;isModal=False</t>
  </si>
  <si>
    <t>MARTHA LILIANA CARVAJAL GARRIDO</t>
  </si>
  <si>
    <t>LA PRESENTE ORDEN TIENE POR OBJETO: DESARROLLAR LAS SIGUIENTES ACTIVIDADES DE APOYO EN LA ACTUALIZACIÓN DE LA INFORMACION DE LOS PROGRAMAS OFERTADOS POR EL CENTRO PARA LA REGIONALIZACIÓN DE LA EDUCACIÓN Y LAS OPORTUNIDADES-CREO EN EL PORTAL WEB INSTITUCIONAL:  1.) APOYAR EN LA REVISIÓN DEL ESTADO ACTUAL DE LA INFORMACIÓN DE LOS PROGRAMAS EN EL PORTAL WEB INSTITUCIONAL. 2.) APOYAR INFORMANDO A LOS PROGRAMAS LA INFORMACIÓN REQUERIDA PARA LA ACTUALIZACIÓN DEL PORTAL WEB INSTITUCIONAL. 3.) APOYAR EN LA VERIFICACIÓN DE CONTENIDOS ACTUALIZADOSD EN EL PORTAL WEB INTITUCIONAL. 4.) APOYAR EN EL AGENDAMIENTO DE CITAS PARA LA CAPACITACIÓN DEL PERSSONAL ENCARGADO DE LOS PROGRAMAS DEL CREO, PARA EL MENEJO Y ACTUIALIZACIÓN DEL PORTAL WEB POR PARA DE LOS INGENIEROS DE PLATAFORMA DEL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</si>
  <si>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CO1.REQ.6384157</t>
  </si>
  <si>
    <t>OAG-CREO-0043-2024</t>
  </si>
  <si>
    <t>https://community.secop.gov.co/Public/Tendering/ContractNoticePhases/View?PPI=CO1.PPI.32434389&amp;isFromPublicArea=True&amp;isModal=False</t>
  </si>
  <si>
    <t>PATRICIA PAOLA PUERTA DOMINGUEZ</t>
  </si>
  <si>
    <t>LA PRESENTE ORDEN TIENE POR OBJETO: DESARROLLAR LAS SIGUIENTES ACTIVIDADES DE APOYO EN COMUNICACIONES Y PRENSA DEL CENTRO PARA LA REGIONALIZACIÓN DE LA EDUCACIÓN Y LAS OPORTUNIDADES - CREO: 1.) APOYAR CON EL REGISTRO FOTOGRÁFICO Y FILMICO EN LAS ACTIVIDADES DE ESTUDIANTES, DOCENTES Y FUNCIONARIOS DEL CREO. 2.) APOYAR EN LA REALIZACIÓN DE VIDEOS Y/O REELES PARA LAS REDES SOCIALES DEL CREO. 3.) APOYAR EN LA VERIFICACIÓN DEL CUMPLIMIENTO DE LOS PROTOCOLOS  EN LA REALIZACIÓN DE EVENTOS ORGANIZADOS POR EL CREO. 4.) APOYAR EN EL SEGUIMIENTO A LA INFORMACIÓN PUBLICADA EN LOS DIFERENTES MEDIOS DE COMUNICACIÓN LOCAL, REGIONAL Y NACIONAL.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</si>
  <si>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CO1.REQ.6382934</t>
  </si>
  <si>
    <t>OAG-CREO-0042-2024</t>
  </si>
  <si>
    <t>https://community.secop.gov.co/Public/Tendering/ContractNoticePhases/View?PPI=CO1.PPI.32121324&amp;isFromPublicArea=True&amp;isModal=False</t>
  </si>
  <si>
    <t>ANDERSON IGNACIO MARIN VIDAL</t>
  </si>
  <si>
    <t>YOHANA INES ARIZA DONADO</t>
  </si>
  <si>
    <t>LA PRESENTE ORDEN TIENE POR OBJETO: DESARROLLAR ASESORÍAS, APOYO EN LA COORDINACIÓN Y SUPERVISIÓN DE LA 90 HORAS DE PRÁCTICAS OPERATIVAS DE MINICARGADOR CAT 236 B CON EXCAVADORA, MARTILLO, RODILLO Y VIBRADOR DE LOS 40 ESTUDIANTES. REALIZAR SEGUIMIENTO Y ACOMPAÑAMIENTO DE FORMA INDIVIDUAL A CADA UNO DE LOS ESTUDIANTES EN SU PROCESO DE FORMACIÓN, CON EL FIN DE ADQUIRIR LAS HABILIDADES Y DESTREZAS EN EL MANEJO DE LOS DIFERENTES EQUIPOS LIVIANOS Y PESADOS, DIRIGIDO A LOS ESTUDIANTES DE SEGUNDO SEMESTRE DEL PROGRAMA TÉCNICO LABORAL POR COMPETENCIAS EN OPERADOR DE EQUIPO PESADO DEL CENTRO PARA LA REGIONALIZACIÓN DE LA EDUCACIÓN Y LAS OPORTUNIDADES –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</si>
  <si>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CO1.REQ.6314328</t>
  </si>
  <si>
    <t>OAG-CREO-0041-2024</t>
  </si>
  <si>
    <t>https://community.secop.gov.co/Public/Tendering/ContractNoticePhases/View?PPI=CO1.PPI.31554356&amp;isFromPublicArea=True&amp;isModal=False</t>
  </si>
  <si>
    <t>MONICA PATRICIA PACHECO BENJUMEA</t>
  </si>
  <si>
    <t>INTERLUD S.A.S.</t>
  </si>
  <si>
    <t xml:space="preserve"> LA PRESENTE ORDEN TIENE POR OBJETO SUMINISTRO DE ALMUERZOS Y REFRIGERIOS QUE SERÁN ENTREGADOS SEMANALMENTE A ESTUDIANTES DE DISTINTOS PROGRAMAS DEL CENTRO PARA LA REGIONALIZACIÓN DE LA EDUCACIÓN Y LAS OPORTUNIDADES, QUE SE TRASLADAN DESDE LOS MUNICIPIOS DE CIÉNAGA, ZONA BANANERA, TUCURINCA, ARACATACA, FUNDACIÓN, EL RETÉN, PUEBLO VIEJO ENTRE OTROS, A LA SEDE PRINCIPAL DE LA UNIVERSIDAD A RECIBIR SUS CLASES LOS FINES DE SEMANA, ADEMÁS LOS ESTUDIANTES RESIDENTES EN SANTA MARTA PERTENECIENTES A ESTRATOS SOCIOECONÓMICO 1, 2, 3 Y LOS CLASIFICADOS EN “SIN ESTRATO”; QUE RECIBEN SUS CLASES EN DOBLE JORNADA DURANTE LOS FINES DE SEMANA; ASÍ MISMO LOS ALMUERZOS Y/O REFRIGERIOS REQUERIDOS EN EL MARCO DE LAS ACTIVIDADES ACADÉMICAS Y ADMINISTRATIVAS PARA ATENDER LAS DIFERENTES NECESIDADES PARA EL DESARROLLO DE EVENTOS, REUNIONES DE TRABAJO, TALLERES Y CAPACITACIONES EN EL MARCO DEL FORTALECIMIENTO DEL CENTRO PARA LA REGIONALIZACIÓN DE LA EDUCACIÓN Y LAS OPORTUNIDADES DE LA UNIVERSIDAD DEL MAGDALENA. SEGÚN REQUERIMIENTO DE CADA ACTIVIDAD Y DE CONFORMIDAD CON LA NECESIDAD DEL SERVICIO, ESTE SERVICIO DEBE PRESTARSE EN LA UNIVERSIDAD DEL MAGDALENA UBICADA EN LA CIUDAD DE SANTA MARTA.</t>
  </si>
  <si>
    <t>CO1.REQ.6182494 </t>
  </si>
  <si>
    <t>OSM-CREO-0001-2024</t>
  </si>
  <si>
    <t>https://community.secop.gov.co/Public/Tendering/ContractNoticePhases/View?PPI=CO1.PPI.30754456&amp;isFromPublicArea=True&amp;isModal=False</t>
  </si>
  <si>
    <t>LUIS HAROLDO TURIZO JIMENEZ</t>
  </si>
  <si>
    <t>LA PRESENTE ORDEN TIENE POR OBJETO: DESARROLLAR LAS SIGUIENTES ACTIVIDADES ADMINISTRATIVAS DURANTE EL PERIODO 2024-I,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</si>
  <si>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CO1.REQ.6001156</t>
  </si>
  <si>
    <t>OAG-CREO-0040-2024</t>
  </si>
  <si>
    <t>https://community.secop.gov.co/Public/Tendering/ContractNoticePhases/View?PPI=CO1.PPI.30691740&amp;isFromPublicArea=True&amp;isModal=False</t>
  </si>
  <si>
    <t>MIGUEL ANGEL MONSALVO MENDOZA</t>
  </si>
  <si>
    <t>ANDRES FELIPE GONZALEZ GUTIERREZ</t>
  </si>
  <si>
    <t>LA PRESENTE ORDEN TIENE POR OBJETO: DESARROLLAR LAS SIGUIENTES ACTIVIDADES DE APOYO ADMINISTRATIVO DEL DIPLOMADO ELABORACIÓN DE TEXTOS CIENTÍFICOS Y ACADÉMICOS, SU PROYECCIÓN, FORMALIZACIÓN EN SANTA MARTA Y CENTRO TUTORIALES DONDE SE OFERTA POR EL PROGRAMA DE LICENCIATURA EN LITERATURA Y LENGUA CASTELLANA 1.) ATENDER LAS SOLICITUDES Y CONSULTA DE LOS ESTUDIANTES MATRICULADOS EN EL DIPLOMADO 2.) APOYAR EL SEGUIMIENTO Y EJECUCIÓN DE LOS MÓDULOS DEL DIPLOMADO. 3) APOYAR EN EL REPORTE LOS CASOS ACADÉMICOS Y FINANCIEROS DE CADA ESTUDIANTE. 4.) APOYAR EN LA REVISIÓN Y PROGRAMACIÓN SEMANALMENTE EN EL CALENDARIO DE ACTIVIDADES PROGRAMADAS. 5.) APOYAR EN LA SOCIALIZACIÓN CON LOS COORDINADORES DE CENTROS TUTORIALES DE LOS CASOS DE DIGITACIÓN DE NOTAS Y CUMPLIMIENTO TUTORIAL DE LOS DOCENTES DEL DIPLOMADO.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</si>
  <si>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CO1.REQ.5983233</t>
  </si>
  <si>
    <t>OAG-CREO-0039-2024</t>
  </si>
  <si>
    <t>https://community.secop.gov.co/Public/Tendering/ContractNoticePhases/View?PPI=CO1.PPI.30565159&amp;isFromPublicArea=True&amp;isModal=False</t>
  </si>
  <si>
    <t>BIERIS OFFIR JIMENEZ TORRES</t>
  </si>
  <si>
    <t>LUIS CARLOS DIAZGRANADOS OSPINO</t>
  </si>
  <si>
    <t>DESARROLLAR LAS SIGUIENTES ACTIVIDADES DE APOYO ADMINISTRATIVO AL PROGRAMA TÉCNOLOGIA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</si>
  <si>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CO1.REQ.5950985</t>
  </si>
  <si>
    <t>OAG-CREO-0038-2024</t>
  </si>
  <si>
    <t>https://community.secop.gov.co/Public/Tendering/ContractNoticePhases/View?PPI=CO1.PPI.30563381&amp;isFromPublicArea=True&amp;isModal=False</t>
  </si>
  <si>
    <t>DESARROLLAR LAS SIGUIENTES ACTIVIDADES DURANTE EL PERIODO 2024-I, EN LA COORDINACIÓN DEL PROGRAMA TÉCNICO LABORAL POR COMPETENCIAS EN DISEÑO Y ANIMACIÓN 3D DEL CENTRO PARA LA REGIONALIZACIÓN DE LA EDUCACIÓN Y LAS OPORTUNIDADES-CREO: 1.) REALIZAR SEGUIMIENTO A LAS ACTIVIDADES ACADÉMICAS DEL PROGRAMA. 2.) DISEÑAR Y PROPONER LA ACTUALIZACIÓN DE LOS MICRODISEÑOS Y PLAN DE ESTUDIO DEL PROGRAMA. 3.) REALIZAR SEGUIMIENTO Y VERIFICAR EL CUMPLIMIENTO DE LOS MICRODISEÑOS DEL (LOS) PROGRAMA.4.) VELAR POR EL CUMPLIMIENTO DE LOS HORARIOS DE CLASES CONTEMPLADOS EN LA PROGRAMACIÓN SEMANAL Y FORMALMENTE MANIFESTAR CUALQUIER NOVEDAD. 5.) REALIZAR LA EXPEDICIÓN DE PAZ Y SALVO A DOCENTES, PREVIO CUMPLIMIENTO DE ENTREGA DE NOTAS, LISTA DE ASISTENCIA E INFORME FINAL DE ACTIVIDADES REALIZADAS. 6.) DISEÑAR, PROPONER, GESTIONAR Y REALIZAR ACCIONES O ACTIVIDADES QUE PROPENDAN POR LA AMPLIACIÓN DE COBERTURA E INCREMENTO DE ESTUDIANTES EN EL (LOS) PROGRAMA. 7.) ATENDER Y RESOLVER LAS SOLICITUDES, PETICIONES, QUEJAS, RECLAMOS, INQUIETUDES O REQUERIMIENTOS DE LOS ESTUDIANTES Y DOCENTES DEL (LOS) PROGRAMA, EN LOS TIEMPOS ESTABLECIDOS. 8.) BRINDAR INFORMACIÓN ACTUALIZADA A LOS ESTUDIANTES, DOCENTES Y COORDINADORES DE LOS CENTROS TUTORIALES SOBRE LOS CAMBIOS EN LOS PROCESOS ACADÉMICOS Y ADMINISTRATIVOS DE LA UNIVERSIDAD. 9.) APOYAR LAS ACTIVIDADES ACADÉMICAS, ADMINISTRATIVAS Y DE EXTENSIÓN ORGANIZADAS POR EL CREO. 11.) SOLICITAR Y VERIFICAR QUE LOS DOCENTES Y ESTUDIANTES NUEVOS RECIBAN CAPACITACIÓN SOBRE EL MANEJO DE LA PLATAFORMA VIRTUAL.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</si>
  <si>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CO1.REQ.5950631</t>
  </si>
  <si>
    <t>OPSP-CREO-0037-2024</t>
  </si>
  <si>
    <t>https://community.secop.gov.co/Public/Tendering/ContractNoticePhases/View?PPI=CO1.PPI.30562142&amp;isFromPublicArea=True&amp;isModal=False</t>
  </si>
  <si>
    <t>RUBEN DARIO LOPEZ SEPULVEDA</t>
  </si>
  <si>
    <t>ROSITA CARMEN VALENCIA NAVARRO</t>
  </si>
  <si>
    <t>DESARROLLAR LAS SIGUIENTES ACTIVIDADES DE APOYO PARA EL PERIODO 2024-I EN EL CENTRO PARA LA REGIONALIZACIÓN DE LA EDUCACIÓN Y LAS OPORTUNIDADES-CREO: 1. APOYAR EN LA ATENCIÓN DE SOLICITUDES, INQUIETUDES O REQUERIMIENTOS DE LOS ESTUDIANTES Y DOCENTES. 2. APOYAR A LOS ESTUDIANTES EN EL PROCESO DE CRÉDITO A CORTO PLAZO CON UNIMAGDALENA. 3. APOYAR EN LA ATENCIÓN TELEFÓNICA DE LA COMUNIDAD EN GENERAL. 4. APOYAR EN LAS ACTIVIDADES RECEPCIÓN Y ENVÍO DE DOCUMENTOS EN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</si>
  <si>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CO1.REQ.5950136</t>
  </si>
  <si>
    <t>OAG-CREO-0036-2024</t>
  </si>
  <si>
    <t>https://community.secop.gov.co/Public/Tendering/ContractNoticePhases/View?PPI=CO1.PPI.30283195&amp;isFromPublicArea=True&amp;isModal=False</t>
  </si>
  <si>
    <t>CLEILA VEGA BAQUERO</t>
  </si>
  <si>
    <t>KETY FABIOLA DE LA HOZ OROZCO</t>
  </si>
  <si>
    <t>LA PRESENTE ORDEN TIENE POR OBJETO: DESARROLLAR LAS SIGUIENTES ACTIVIDADES DE COMUNICACIONES Y PRENSA DEL CENTRO PARA LA REGIONALIZACIÓN DE LA EDUCACIÓN Y LAS OPORTUNIDADES - CREO EN COORDINACIÓN CON LA DIRECCIÓN DE COMUNICACIONES DE LA UNIVERSIDAD DEL MAGDALENA DURANTE EL PERIODO 2024-I: 1) APOYAR CON EL REGISTRO FOTOGRÁFICO Y EL SEGUIMIENTO PERIODÍSTICO EN LAS ACTIVIDADES DE ESTUDIANTES, DOCENTES Y FUNCIONARIOS DEL CREO. 2.) APOYAR EN LA REDACCIÓN Y EDICIÓN DE NOTAS PERIODÍSTICAS PARA EL PROGRAMA DE RADIO "EL CAMPUS AL AIRE" DE LA UNIVERSIDAD DEL MAGDALENA. 3.) APOYAR EN LA ELABORACIÓN DE LOS BOLETINES DE PRENSA PARA SU DIFUSIÓN EN EL PORTAL INSTITUCIONAL Y EN LOS DIFERENTES MEDIOS DE COMUNICACIÓN. 4.) APOYAR LA ADMINISTRACIÓN DE LAS REDES SOCIALES DEL CREO. 5.) APOYAR EN LA ELABORACIÓN DE LOS PROTOCOLOS Y REALIZAR LA PRESENTACIÓN DE EVENTOS ORGANIZADOS POR EL CREO. 6.) APOYAR EN LA ORGANIZACIÓN DE LAS CEREMONIAS DE GRADO. 7.) APOYAR EN EL SEGUIMIENTO A LA INFORMACIÓN PUBLICADA EN LOS DIFERENTES MEDIOS DE COMUNICACIÓN LOCAL, REGIONAL Y NACIONAL. 8.) APOYAR Y ELABORAR LOS TEXTOS PUBLICITARIOS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</si>
  <si>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CO1.REQ.5876746</t>
  </si>
  <si>
    <t>OPSP-CREO-0035-2024</t>
  </si>
  <si>
    <t>https://community.secop.gov.co/Public/Tendering/ContractNoticePhases/View?PPI=CO1.PPI.30196216&amp;isFromPublicArea=True&amp;isModal=False</t>
  </si>
  <si>
    <t>DENNIA ROSARIO ROMERO MEDINA</t>
  </si>
  <si>
    <t>CONTRATAR ARRENDAMIENTO DEL BIEN INMUEBLE PARA EL DESARROLLO DE LAS ACTIVIDADES ACADÉMICAS LOS ESTUDIANTES MATRICULADOS EN EL CENTRO TUTORIAL DEL MUNICIPIO DE MAGANGUÉ (BOLÍVAR), DEL CENTRO PARA REGIONALIZACIÓN PARA LA EDUCACIÓN Y LAS OPORTUNIDADES - CREO DE LA UNIVERSIDAD DEL MAGDALENA, LA INFRAESTRUCTURA FÍSICA SE ENCUENTRA UBICADA EN LA KR 16 N°16D – 70, BARRIO SAN JOSÉ, EN MAGANGUÉ, BOLÍVAR, ESTÁ COMPUESTA POR: TRES SALONES DE CLASES CON CAPACIDAD DE 35 PERSONAS, CON LAS SIGUIENTES ÁREAS COMUNES PATIO, BAÑOS, CAFETERÍA, Y AYUDAS TECNOLÓGICAS.</t>
  </si>
  <si>
    <t>CO1.REQ.5851071</t>
  </si>
  <si>
    <t>CA-CREO-0002-2024</t>
  </si>
  <si>
    <t>https://community.secop.gov.co/Public/Tendering/ContractNoticePhases/View?PPI=CO1.PPI.29971195&amp;isFromPublicArea=True&amp;isModal=False</t>
  </si>
  <si>
    <t>DELMIX LOPEZ MOSCOTE</t>
  </si>
  <si>
    <t>EL ARRENDADOR SE OBLIGA CON EL ARRENDAMIENTO DE UNA INFRAESTRUCTURA FÍSICA UBICADO EN LA CALLE 7 NÚMERO 8-03 LOCAL 1, BARRIO CAMPO SERRANO, EN EL MUNICIPIO DE AGUACHICA (CESAR) COMPUESTA POR: UNA OFICINA TIPO LOCAL PARA ATENCIÓN PRESENCIAL DE ESTUDIANTES Y/O ASPIRANTES, Y UN SALÓN TIPO AUDITORIO CON CAPACIDAD DE 50 PERSONAS, CON SERVICIOS DE ELECTRICIDAD, AGUA INTERNET INCLUIDOS; ASÍ MISMO CON VIDEO BEAM, BATERÍAS SANITARIAS, PARA LA ATENCIÓN ADMINISTRATIVA Y PARA REALIZAR REUNIONES INFORMATIVAS CON GRUPOS DE ESTUDIANTES Y/O ASPIRANTES EN EL CENTRO TUTORIAL DEL MUNICIPIO DE AGUACHICA (CESAR), DEL CENTRO PARA REGIONALIZACIÓN PARA LA EDUCACIÓN Y LAS OPORTUNIDADES - CREO DE LA UNIVERSIDAD DEL MAGDALENA</t>
  </si>
  <si>
    <t>CO1.REQ.5785741</t>
  </si>
  <si>
    <t>CA-CREO-0001-2024</t>
  </si>
  <si>
    <t>https://community.secop.gov.co/Public/Tendering/ContractNoticePhases/View?PPI=CO1.PPI.29815271&amp;isFromPublicArea=True&amp;isModal=False</t>
  </si>
  <si>
    <t>ANA KARINA RADA CABRERA</t>
  </si>
  <si>
    <t>LA PRESENTE ORDEN TIENE POR OBJETO: DESARROLLAR LAS SIGUIENTES ACTIVIDADES DE APOYO ADMINISTRATIVO EN EL GRUPO DE ADMISIONES, REGISTRO Y CONTROL ACADÉMICO, PARA EL PROCESO DE ADMISIÓN DE LOS PROGRAMAS DEL CENTRO PARA LA REGIONALIZACIÓN DE LA EDUCACIÓN Y LAS OPORTUNIDADES-CREO PARA EL PERIODO DE INGRESO DE 2024-I: 1) APOYAR EN LA REVISIÓN DE LA DOCUMENTACIÓN DE LOS ASPIRANTES A LOS DISTINTOS PROGRAMAS OFERTADOS PARA EL 2024-I DEL CREO. 2) APOYAR EN LA REALIZACIÓN DE LAS OBSERVACIONES QUE CONTENGAN LOS DOCUMENTOS DE LOS ASPIRANTES PARA QUE SEAN SUBSANADOS. 3.) REPORTAR EL ESTADO DE LA DOCUMENTACIÓN DE CADA ASPIRANTE AL CENTRO PARA LA REGIONALIZACIÓN DE LA EDUCACIÓN Y LAS OPORTUNIDADES-CREO.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</si>
  <si>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CO1.REQ.5739704</t>
  </si>
  <si>
    <t>OAG-CREO-0034-2024</t>
  </si>
  <si>
    <t>https://community.secop.gov.co/Public/Tendering/ContractNoticePhases/View?PPI=CO1.PPI.29814703&amp;isFromPublicArea=True&amp;isModal=False</t>
  </si>
  <si>
    <t>MARIA JOSE LOPEZ BOLAÑO</t>
  </si>
  <si>
    <t>LA PRESENTE ORDEN TIENE POR OBJETO: DESARROLLAR ACTIVIDADES DE APOYO ADMINISTRATIVO PARA EL PERIODO 2024-I,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</si>
  <si>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CO1.REQ.5739409</t>
  </si>
  <si>
    <t>OAG-CREO-0033-2024</t>
  </si>
  <si>
    <t>https://community.secop.gov.co/Public/Tendering/ContractNoticePhases/View?PPI=CO1.PPI.29699702&amp;isFromPublicArea=True&amp;isModal=False</t>
  </si>
  <si>
    <t>MARINELA JOHANNA TRUJILLO ESMERAL</t>
  </si>
  <si>
    <t>LA PRESENTE ORDEN TIENE POR OBJETO: DESARROLLAR LAS SIGUIENTES ACTIVIDADES ADMINISTRATIVAS RELACIONADAS CON EL CONVENIO INTERADMINISTRATIVO SUSCRITO CON EL DEPARTAMENTO DE CESAR -FONDO DEPARTAMENTAL PARA LA EDUCACIÓN SUPERIOR – FEDESCESAR Y LA UNIVERSIDAD DEL MAGDALENA, DURANTE EL PERÍODO 2024-I: 1) APOYAR LOS TRÁMITES RELACIONADOS CON LA PROMOCIÓN SEMESTRAL DE LA CONVOCATORIA DE BECAS FEDESCESAR. 2) APOYAR LA REVISIÓN, VERIFICACIÓN Y APROBACIÓN DE LOS DOCUMENTOS DE LOS ASPIRANTES Y ESTUDIANTES BENEFICIARIOS DEL CONVENIO. 3) APOYAR EN LA APROBACIÓN, LIQUIDACIÓN, APLICACIÓN, RECHAZO Y NOTIFICACIÓN DE LAS BECAS FEDESCESAR. 4) APOYAR LOS TRÁMITES ACADÉMICOS Y ADMINISTRATIVOS DE LOS ESTUDIANTES BENEFICIARIOS DE LA BECA FEDESCESAR RELACIONADOS CON: REGISTRO ACADÉMICO, PAZ Y SALVO, RENUNCIAS A BECAS, ETC. 5) APOYAR LOS TRÁMITES ADMINISTRATIVOS RELACIONADOS CON CUENTAS DE COBROS O FACTURAS, RECAUDO DE PAGOS, ESTADOS DE CUENTA Y ACUERDOS DE PAGO DE ESTUDIANTES. 6) APOYAR LOS TRÁMITES ADMINISTRATIVOS RELACIONADOS CON CUENTA DE COBRO AL DEPARTAMENTO DEL CESAR, VERIFICACIÓN Y RECAUDO DEL PAGO A UNIMAGDALENA. 7) APOYAR EN LA ELABORACIÓN DE LOS INFORMES ACADÉMICOS, FINANCIEROS, DE ASPECTOS DIFERENCIALES U OTROS QUE SEAN SOLICITADOS POR EL DEPARTAMENTO DEL CESAR, LA INTERVENTORÍA DEL CONVENIO Y LA UNIVERSIDAD DEL MAGDALENA, EN LOS FORMATOS CORRESPONDIENTES SEGÚN LA ENTIDAD. 8) APOYAR EN LA ELABORACIÓN DE LAS COMUNICACIONES INTERNAS O EXTERNAS RELACIONADAS CON EL CONVENIO. 9) ATENDER CONSULTAS DE ASPIRANTES Y ESTUDIANTES BENEFICIARIOS DE BECA FEDESCESAR. 10) ATENDER LOS REQUERIMIENTOS QUE SOLICITEN EL DEPARTAMENTO DEL CESAR, LA INTERVENTORÍA Y LA UNIVERSIDAD DEL MAGDALENA. 11) APOYAR EN EL REPORTE DE INFORMACIÓN SOBRE EL CONVENIO EN LOS SISTEMAS DE INFORMACIÓN OFICIAL DE LA CONTRATACIÓN PÚBLICA QUE SE REQUIERA. 12) MANTENER ORGANIZADO EL ARCHIVO DE LOS DOCUMENTOS RELACIONADOS CON EL CONVENIO (CONTRACTUALES Y DE ESTUDIANTES) TANTO EN</t>
  </si>
  <si>
    <t> CO1.REQ.5703511</t>
  </si>
  <si>
    <t>OPSP-CREO-0032-2024</t>
  </si>
  <si>
    <t>https://community.secop.gov.co/Public/Tendering/ContractNoticePhases/View?PPI=CO1.PPI.29697592&amp;isFromPublicArea=True&amp;isModal=False</t>
  </si>
  <si>
    <t>RUTH SEVERICHE MONTAGUTH</t>
  </si>
  <si>
    <t>LAURA CAROLINA MARMOL CARRACEDO</t>
  </si>
  <si>
    <t>LA PRESENTE ORDEN TIENE POR OBJETO: DESARROLLAR LAS SIGUIENTES ACTIVIDADES DE APOYO EN EL MANEJO DE LA DOCUMENTACIÓN DE LA CONTRATACIÓN DEL PERSONAL ADMINISTRATIVO Y DOCENTE PARA EL PERIODO 2024-I, EN EL CENTRO PARA LA REGIONALIZACIÓN DE LA EDUCACIÓN Y LAS OPORTUNIDADES-CREO: 1. BRINDAR APOYO EN LA ORGANIZACIÓN Y ARCHIVO DE LOS DOCUMENTOS PARA EL TRÁMITE DE PAGO DE ÓRDENES DE SERVICIOS DEL CREO. 2. APOYAR EN LA ORGANIZACIÓN DEL ARCHIVO DE LAS ORDENES DE PRESTACIÓN DE SERVICIOS Y CATEDRÁTICOS DEL CREO. 3. BRINDAR APOYO EN LAS SOLICITUDES, INQUIETUDES O REQUERIMIENTOS DE LOS CONTRATISTAS Y DOCENTES DEL CREO. 4. APOYAR EN LA DESCARGA DEL RUT REQUERIDOS DE DOCENTES NUEVOS PARA EL TRÁMITE DE CREACIÓN TERCERO, DESCARGA Y ENVÍO DE CERTIFICACIÓN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</si>
  <si>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CO1.REQ.5702934</t>
  </si>
  <si>
    <t>OAG-CREO-0029-2024</t>
  </si>
  <si>
    <t>https://community.secop.gov.co/Public/Tendering/ContractNoticePhases/View?PPI=CO1.PPI.29695649&amp;isFromPublicArea=True&amp;isModal=False</t>
  </si>
  <si>
    <t>CHAUNI ALEJANDRA LOPEZ PATERNINA</t>
  </si>
  <si>
    <t>LA PRESENTE ORDEN TIENE POR OBJETO: DESARROLLAR LAS SIGUIENTES ACTIVIDADES PARA EL PERIODO 2024-I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</si>
  <si>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CO1.REQ.5702511</t>
  </si>
  <si>
    <t>OAG-CREO-0027-2024</t>
  </si>
  <si>
    <t>https://community.secop.gov.co/Public/Tendering/ContractNoticePhases/View?PPI=CO1.PPI.29691487&amp;isFromPublicArea=True&amp;isModal=False</t>
  </si>
  <si>
    <t>GABRIELA MERCEDES ESTRADA NIETO</t>
  </si>
  <si>
    <t>LA PRESENTE ORDEN TIENE POR OBJETO: DESARROLLAR LAS SIGUIENTES ACTIVIDADES ADMINISTRATIVAS EN EL CENTRO TUTORIAL DE EL BANCO DEL CENTRO PARA LA REGIONALIZACIÓN DE LA EDUCACIÓN Y LAS OPORTUNIDADES-CREO PARA EL PERIODO 2024-I: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</si>
  <si>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CO1.REQ.5700619</t>
  </si>
  <si>
    <t>OAG-CREO-0024-2024</t>
  </si>
  <si>
    <t>https://community.secop.gov.co/Public/Tendering/ContractNoticePhases/View?PPI=CO1.PPI.29699013&amp;isFromPublicArea=True&amp;isModal=False</t>
  </si>
  <si>
    <t>OSMERY DE LA LUZ REALES AGON</t>
  </si>
  <si>
    <t>LA PRESENTE ORDEN TIENE POR OBJETO: DESARROLLAR ACTIVIDADES CON LOS ESTUDIANTES DE INCLUSIÓN POR DIVERSIDAD FUNCIONAL DEL CENTRO PARA LA REGIONALIZACIÓN DE LA EDUCACIÓN Y LAS OPORTUNIDADES-CREO,DURANTE EL PERIODO 2024-I: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</si>
  <si>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CO1.REQ.5703069</t>
  </si>
  <si>
    <t>OPSP-CREO-0031-2024</t>
  </si>
  <si>
    <t>https://community.secop.gov.co/Public/Tendering/ContractNoticePhases/View?PPI=CO1.PPI.29698254&amp;isFromPublicArea=True&amp;isModa</t>
  </si>
  <si>
    <t>NELSON DAZA GOENAGA</t>
  </si>
  <si>
    <t>EUGENIA LEONOR MORELLI DAZA</t>
  </si>
  <si>
    <t>LA PRESENTE ORDEN TIENE POR OBJETO: DESARROLLAR LAS SIGUIENTES ACTIVIDADES DE APOYO AL PROGRAMA PROFESIONAL EN DEPORTE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LA ELABORACIÓN DE PROPUESTAS DE NUEVA OFERTA ACADÉMICA RELACIONADA CON EL PROGRAMA. 6) APOYAR EN LOS PROCESOS DE RENOVACIÓN Y ACREDITACIÓN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</si>
  <si>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CO1.REQ.5702969</t>
  </si>
  <si>
    <t>OAG-CREO-0030-2024</t>
  </si>
  <si>
    <t>https://community.secop.gov.co/Public/Tendering/ContractNoticePhases/View?PPI=CO1.PPI.29697364&amp;isFromPublicArea=True&amp;isModal=False</t>
  </si>
  <si>
    <t>SILVANA PATRICIA ACERO PEREZ</t>
  </si>
  <si>
    <t>LA PRESENTE ORDEN TIENE POR OBJETO: DESARROLLAR LAS SIGUIENTES ACTIVIDADES DE APOYO PROFESIONAL EN LA ATENCIÓN PSICOLÓGICA DE ESTUDIANTES EN EL CENTRO PARA LA REGIONALIZACIÓN DE LA EDUCACIÓN Y LAS OPORTUNIDADES- CREO, DURANTE EL PERIODO 2024-I: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</si>
  <si>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CO1.REQ.5702390</t>
  </si>
  <si>
    <t>OPSP-CREO-0028-2024</t>
  </si>
  <si>
    <t>https://community.secop.gov.co/Public/Tendering/ContractNoticePhases/View?PPI=CO1.PPI.29694870&amp;isFromPublicArea=True&amp;isModal=False</t>
  </si>
  <si>
    <t>Liquidado</t>
  </si>
  <si>
    <t>DIGNA MARIA JARABA GONZALEZ</t>
  </si>
  <si>
    <t>LA PRESENTE ORDEN TIENE POR OBJETO: DESARROLLAR LAS SIGUIENTES ACTIVIDADES PARA EL PERIODO 2024-I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</si>
  <si>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CO1.REQ.5702015</t>
  </si>
  <si>
    <t>OAG-CREO-0026-2024</t>
  </si>
  <si>
    <t>https://community.secop.gov.co/Public/Tendering/ContractNoticePhases/View?PPI=CO1.PPI.29693248&amp;isFromPublicArea=True&amp;isModal=False</t>
  </si>
  <si>
    <t>ELIEL MOISES GUEVARA CARIAGA</t>
  </si>
  <si>
    <t>LA PRESENTE ORDEN TIENE POR OBJETO: DESARROLLAR LAS SIGUIENTES ACTIVIDADES DE ASESORÍA EN EL MARCO DEL REDISEÑO DE LA OFERTA DEL CENTRO PARA LA REGIONALIZACIÓN DE LA EDUCACIÓN Y LAS OPORTUNIDADES-CREO DURANTE EL PREIODO 2024-I: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 APOYAR EN LAS EVENTUALES RESPUESTAS Y/O REQUERIMIENTOS DEL MEN, EN EL MARCO DEL PROCESO DE OTORGAMIENTO DEL REGISTRO CALIFICADO DE LOS PROGRAMAS NUEVOS.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</si>
  <si>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CO1.REQ.5701307</t>
  </si>
  <si>
    <t>OPSP-CREO-0025-2024</t>
  </si>
  <si>
    <t>https://community.secop.gov.co/Public/Tendering/ContractNoticePhases/View?PPI=CO1.PPI.29691107&amp;isFromPublicArea=True&amp;isModal=False</t>
  </si>
  <si>
    <t>OSCAR FERNANDO BORRERO PARDO</t>
  </si>
  <si>
    <t>LA PRESENTE ORDEN TIENE POR OBJETO: DESARROLLAR LAS SIGUIENTES ACTIVIDADES DE MARKETING PARA EL PERIODO 2024-I EN EL CENTRO PARA LA REGIONALIZACIÓN DE LA EDUCACIÓN Y LAS OPORTUNIDADES - CREO: 1) APOYAR EL DISEÑO DE BANNERS, FOLLETOS, PIEZAS DIGITALES E IMPRESAS PARA LOS DISTINTOS CANALES COMUNICATIVOS DEL CREO, INVOLUCRANDO LA MARCA Y SUS ELEMENTOS INSTITUCIONALES. 2) ASESORAR EN CAMPAÑAS DE POSICIONAMIENTO DEL CREO A TRAVÉS DE ESTRATEGIAS DE MARKETING DIGITAL LLEVADAS A LAS REDES SOCIALES PARA ATRAER USUARIOS. 3) APOYAR EL REGISTRO EN FOTOGRAFÍA Y VIDEO DE LOS EVENTOS INSTITUCIONALES Y DEMÁS ACTIVIDADES DEL CREO. 4) APOYAR LA CREACIÓN DE CONTENIDOS AUDIOVISUALES INSTITUCIONALES, DESDE LA EDICIÓN DE VIDEOS QUE PROMUEVAN AL CREO Y SUS ACTIVIDADES. 5) ASESORAR EN LA CREACIÓN DE CONTENIDOS INSTITUCIONALES PARA LA DIVULGACIÓN DE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</si>
  <si>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CO1.REQ.5700406</t>
  </si>
  <si>
    <t>OPSP-CREO-0023-2024</t>
  </si>
  <si>
    <t>https://community.secop.gov.co/Public/Tendering/ContractNoticePhases/View?PPI=CO1.PPI.29689943&amp;isFromPublicArea=True&amp;isModal=False</t>
  </si>
  <si>
    <t>DI ESTEFANO PEDERNERA BARCELO SANCHEZ</t>
  </si>
  <si>
    <t>GERMAN LEONARDO PEÑA MARTINEZ</t>
  </si>
  <si>
    <t>LA PRESENTE ORDEN TIENE POR OBJETO: DESARROLLAR LAS SIGUIENTES ACTIVIDADES DE APOYO EN LA PLATAFORMAS DE AMBIENTES VIRTUALES DEL CENTRO PARA LA REGIONALIZACIÓN DE LA EDUCACIÓN Y LAS OPORTUNIDADES-CREO DURANTE EL PERIODO 2024-I: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</si>
  <si>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CO1.REQ.5699845</t>
  </si>
  <si>
    <t>OPSP-CREO-0022-2024</t>
  </si>
  <si>
    <t>https://community.secop.gov.co/Public/Tendering/ContractNoticePhases/View?PPI=CO1.PPI.29466239&amp;isFromPublicArea=True&amp;isModal=False</t>
  </si>
  <si>
    <t>LA PRESENTE ORDEN TIENE POR OBJETO: DESARROLLAR LAS SIGUIENTES ACTIVIDADES DE APOYO PARA EL PERIODO 2024-I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</si>
  <si>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CO1.REQ.5630945</t>
  </si>
  <si>
    <t>OAG-CREO-0021-2024</t>
  </si>
  <si>
    <t>https://community.secop.gov.co/Public/Tendering/ContractNoticePhases/View?PPI=CO1.PPI.29428065&amp;isFromPublicArea=True&amp;isModal=False</t>
  </si>
  <si>
    <t>SARA PATRICIA ONATE ALVAREZ</t>
  </si>
  <si>
    <t>LA PRESENTE ORDEN TIENE POR OBJETO: DESARROLLAR LAS SIGUIENTES ACTIVIDADES DE APOYO A EN LOS PROGRAMAS DE TECNOLOGÍA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</si>
  <si>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CO1.REQ.5618154</t>
  </si>
  <si>
    <t>OAG-CREO-0019-2024</t>
  </si>
  <si>
    <t>https://community.secop.gov.co/Public/Tendering/ContractNoticePhases/View?PPI=CO1.PPI.29426937&amp;isFromPublicArea=True&amp;isModal=False</t>
  </si>
  <si>
    <t>MARIA TERESA GARAY PAEZ</t>
  </si>
  <si>
    <t>LA PRESENTE ORDEN TIENE POR OBJETO: DESARROLLAR LAS SIGUIENTES ACTIVIDADES PARA EL PERIODO 2024-I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</si>
  <si>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CO1.REQ.5617691</t>
  </si>
  <si>
    <t>OAG-CREO-0018-2024</t>
  </si>
  <si>
    <t>https://community.secop.gov.co/Public/Tendering/ContractNoticePhases/View?PPI=CO1.PPI.29425619&amp;isFromPublicArea=True&amp;isModal=False</t>
  </si>
  <si>
    <t>AURELIO MANUEL BONETT SOLANO</t>
  </si>
  <si>
    <t>LA PRESENTE ORDEN TIENE POR OBJETO: DESARROLLAR LAS SIGUIENTES ACTIVIDADES DE APOYO PARA EL PERIODO 2024-I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BÚSQUEDA DE DOCUMENTOS EN EL ARCHIVO FÍSICO DEL CREO. 5.) APOYAR EN EL TRASLADO DE PRODUCTOS DE ASEO Y DE SEGURIDAD Y SALUD EN EL TRABAJO DESDE LA SEDE PRINCIPAL DE UNIMAGDALENA HACIA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</si>
  <si>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CO1.REQ.5617818</t>
  </si>
  <si>
    <t>OAG-CREO-0017-2024</t>
  </si>
  <si>
    <t>https://community.secop.gov.co/Public/Tendering/ContractNoticePhases/View?PPI=CO1.PPI.29412900&amp;isFromPublicArea=True&amp;isModal=False</t>
  </si>
  <si>
    <t>BERNARDO JOSE SAADE MEJIA</t>
  </si>
  <si>
    <t>ANGELICA SANCHEZ MANGA</t>
  </si>
  <si>
    <t>CO1.REQ.5613914</t>
  </si>
  <si>
    <t>OAG-CREO-0015-2024</t>
  </si>
  <si>
    <t>https://community.secop.gov.co/Public/Tendering/ContractNoticePhases/View?PPI=CO1.PPI.29410863&amp;isFromPublicArea=True&amp;isModal=False</t>
  </si>
  <si>
    <t>LA PRESENTE ORDEN TIENE POR OBJETO: DESARROLLAR LAS SIGUIENTES ACTIVIDADES DE APOYO PARA EL PERIODO 2024-I,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</si>
  <si>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CO1.REQ.5612995</t>
  </si>
  <si>
    <t>OAG-CREO-0013-2024</t>
  </si>
  <si>
    <t>https://community.secop.gov.co/Public/Tendering/ContractNoticePhases/View?PPI=CO1.PPI.29407192&amp;isFromPublicArea=True&amp;isModal=False</t>
  </si>
  <si>
    <t>MELISSA LEONOR SUAREZ DIAZ</t>
  </si>
  <si>
    <t>LA PRESENTE ORDEN TIENE POR OBJETO: DESARROLLAR LAS SIGUIENTES ACTIVIDADES DE APOYO PARA EL PERIODO 2024-I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</si>
  <si>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CO1.REQ.5612005</t>
  </si>
  <si>
    <t>OAG-CREO-0009-2024</t>
  </si>
  <si>
    <t>https://community.secop.gov.co/Public/Tendering/ContractNoticePhases/View?PPI=CO1.PPI.29369197&amp;isFromPublicArea=True&amp;isModal=False</t>
  </si>
  <si>
    <t>YULITZA ESTHER MARTINEZ LARA</t>
  </si>
  <si>
    <t>LA PRESENTE ORDEN TIENE POR OBJETO: DESARROLLAR LAS SIGUIENTES ACTIVIDADES DE APOYO EN EL PROGRAMA DE LICENCIATURA EN LITERATURA Y LENGUA CASTELLANA DEL CENTRO PARA LA REGIONALIZACIÓN DE LA EDUCACIÓN Y LAS OPORTUNIDADES-CREO PARA EL PERIODO 2024-I: 1.) BRINDAR APOYO DE LAS SOLICITUDES, INQUIETUDES O REQUERIMIENTOS DE LOS ESTUDIANTES Y DOCENTES. 2.) APOYAR LOS TRÁMITES OPERATIVOS DE REPORTE DE NOTAS, REGISTROS ACADÉMICOS, EXPEDICIÓN DE LIQUIDACIONES DE MATRÍCULAS, PROMEDIOS ACADÉMICOS, CARNET DE ESTUDIANTES Y DOCENTES, SEGURO ESTUDIANTIL, CONSTANCIAS DE ESTUDIANTES Y DOCENTES, ORGANIZACIÓN DE LOS DOCUMENTOS REQUERIDOS PARA GRADO. 3.) APOYAR EN LOS PROCESOS DE ASIGNACIÓN ACADÉMICA. 4.) APOYAR EN LA ORGANIZACIÓN Y EJECUCIÓN DE LOS PROCESOS DE ADICIONES Y DESPLAZAMIENTOS DE DOCENTES. 5.) APOYO A LOS SEGUIMIENTOS ACADÉMICOS DE LOS CENTROS ZONALES DE MANERA PRESENCIAL Y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</si>
  <si>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CO1.REQ.5599007</t>
  </si>
  <si>
    <t>OAG-CREO-0008-2024</t>
  </si>
  <si>
    <t>https://community.secop.gov.co/Public/Tendering/ContractNoticePhases/View?PPI=CO1.PPI.29353107&amp;isFromPublicArea=True&amp;isModal=False</t>
  </si>
  <si>
    <t>DIANA MILEIDY FERNANDEZ VARGAS</t>
  </si>
  <si>
    <t>LA PRESENTE ORDEN TIENE POR OBJETO: DESARROLLAR LAS SIGUIENTES ACTIVIDADES DE ASESORÍA Y APOYO EN PROCESOS DE ASIGNACIÓN Y VINCULACIÓN DOCENTE DE LOS PROGRAMAS ACADÉMICOS DEL CENTRO PARA LA REGIONALIZACIÓN DE LA EDUCACIÓN Y LAS OPORTUNIDADES-CREO PARA EL PERIODO 2024-I: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</si>
  <si>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CO1.REQ.5593638</t>
  </si>
  <si>
    <t>OPSP-CREO-0005-2024</t>
  </si>
  <si>
    <t>https://community.secop.gov.co/Public/Tendering/ContractNoticePhases/View?PPI=CO1.PPI.29352124&amp;isFromPublicArea=True&amp;isModal=False</t>
  </si>
  <si>
    <t>MARISOL ACUÑA CANTILLO</t>
  </si>
  <si>
    <t>LA PRESENTE ORDEN TIENE POR OBJETO: DESARROLLAR LAS SIGUIENTES ACTIVIDADES DE APOYO ADMINISTRATIVO PARA EL PERIODO 2024-I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REQUERIDO PARA LA CONTRATACIÓN Y PAGO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</si>
  <si>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CO1.REQ.5593294</t>
  </si>
  <si>
    <t>OAG-CREO-0004-2024</t>
  </si>
  <si>
    <t>https://community.secop.gov.co/Public/Tendering/ContractNoticePhases/View?PPI=CO1.PPI.29464488&amp;isFromPublicArea=True&amp;isModal=False</t>
  </si>
  <si>
    <t>LOLIENA PAOLA ROJAS NUÑEZ</t>
  </si>
  <si>
    <t>LA PRESENTE ORDEN TIENE POR OBJETO: DESARROLLAR LAS SIGUIENTES ACTIVIDADES DE APOYO ADMINISTRATIVO EN EL PROGRAMA LICENCIATURA EN MATEMÁTICA DEL CENTRO PARA LA REGIONALIZACIÓN DE LA EDUCACIÓN Y LAS OPORTUNIDADES-CREO PARA EL PERIODO 2024-I: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ORGANIZACIÓN DE LOS DOCUMENTOS REQUERIDOS PARA GRADO. 5.) APOYAR A LOS ESTUDIANTES EN EL PROCESO DE CRÉDITO A CORTO PLAZO CON UNIMAGDALENA. 6.) APOYAR EN LOS PROCESOS DE ASIGNACIÓN ACADÉMICA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</si>
  <si>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CO1.REQ.5630805</t>
  </si>
  <si>
    <t>OAG-CREO-0020-2024</t>
  </si>
  <si>
    <t>https://community.secop.gov.co/Public/Tendering/ContractNoticePhases/View?PPI=CO1.PPI.29424507&amp;isFromPublicArea=True&amp;isModal=False</t>
  </si>
  <si>
    <t>DENIS LIZETH VANEGAS BARRIOSNUEVO</t>
  </si>
  <si>
    <t>LA PRESENTE ORDEN TIENE POR OBJETO: DESARROLLAR LAS SIGUIENTES ACTIVIDADES DE APOYO ADMINISTRATIVO PARA EL PERIODO 2024-I, DE LAS PRÁCTICAS DEL PROGRAMA TÉCNICO LABORAL EN OFICINISTA, CLASIFICACIÓN Y ARCHIVO DEL CREO: 1.) APOYAR EN LA ORIENTACIÓN A LOS ESTUDIANTES PARA EL PROCESO DE PRÁCTICAS. 2.) APOYAR EN LA ATENCIÓN DE SOLICITUDES, INQUIETUDES O REQUERIMIENTOS DE LOS ESTUDIANTES. 3.) APOYAR EN EL SEGUIMIENTO DE LAS PRÁCTICAS DE LOS ESTUDIANTES DEL PROGRAMA. 4.) APOYAR EN EL REPORTE DE ESTUDIANTES DE PRÁCTICAS QUE SE REQUIERA.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</si>
  <si>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CO1.REQ.5617311</t>
  </si>
  <si>
    <t>OAG-CREO-0016-2024</t>
  </si>
  <si>
    <t>https://community.secop.gov.co/Public/Tendering/ContractNoticePhases/View?PPI=CO1.PPI.29411861&amp;isFromPublicArea=True&amp;isModal=False</t>
  </si>
  <si>
    <t>ERIKA PATRICIA FRANCO USUGA</t>
  </si>
  <si>
    <t>LA PRESENTE ORDEN TIENE POR OBJETO: DESARROLLAR LAS SIGUIENTES ACTIVIDADES DE ASESORÍA EN LA PLATAFORMAS DE AMBIENTES VIRTUALES DEL CENTRO PARA LA REGIONALIZACIÓN DE LA EDUCACIÓN Y LAS OPORTUNIDADES-CREO DURANTE EL PERIODO 2024-I: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</si>
  <si>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CO1.REQ.5613384</t>
  </si>
  <si>
    <t>OPSP-CREO-0014-2024</t>
  </si>
  <si>
    <t>https://community.secop.gov.co/Public/Tendering/ContractNoticePhases/View?PPI=CO1.PPI.29409880&amp;isFromPublicArea=True&amp;isModal=False</t>
  </si>
  <si>
    <t>JENNIFER PAOLA SALAS CALDERON</t>
  </si>
  <si>
    <t>LA PRESENTE ORDEN TIENE POR OBJETO: DESARROLLAR LAS SIGUIENTES ACTIVIDADES DE APOYO PARA EL PERIODO 2024-I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</si>
  <si>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CO1.REQ.5613036</t>
  </si>
  <si>
    <t>OAG-CREO-0012-2024</t>
  </si>
  <si>
    <t>https://community.secop.gov.co/Public/Tendering/ContractNoticePhases/View?PPI=CO1.PPI.29409663&amp;isFromPublicArea=True&amp;isModal=False</t>
  </si>
  <si>
    <t>RAFAEL EMILIO COLLANTE BALLEN</t>
  </si>
  <si>
    <t>LA PRESENTE ORDEN TIENE POR OBJETO: DESARROLLAR LAS SIGUIENTES ACTIVIDADES DE APOYO PARA EL PERIODO 2024-I EN EL PROGRAMA DE ADMINISTRACIÓN PUBLICA POR CICLOS PROPEDÉUTICOS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</si>
  <si>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CO1.REQ.5612477</t>
  </si>
  <si>
    <t>OAG-CREO-0011-2024</t>
  </si>
  <si>
    <t>https://community.secop.gov.co/Public/Tendering/ContractNoticePhases/View?PPI=CO1.PPI.29408945&amp;isFromPublicArea=True&amp;isModal=False</t>
  </si>
  <si>
    <t>MILTON JOSE MANJARRES MARTINEZ</t>
  </si>
  <si>
    <t>LA PRESENTE ORDEN TIENE POR OBJETO: DESARROLLAR LAS SIGUIENTES ACTIVIDADES DE APOYO PARA EL PERIODO 2024-I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</si>
  <si>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CO1.REQ.5611999</t>
  </si>
  <si>
    <t>OAG-CREO-0010-2024</t>
  </si>
  <si>
    <t>https://community.secop.gov.co/Public/Tendering/ContractNoticePhases/View?PPI=CO1.PPI.29368689&amp;isFromPublicArea=True&amp;isModal=False</t>
  </si>
  <si>
    <t>ANGEL CUSTODIO MUÑOZ ARIAS</t>
  </si>
  <si>
    <t>LA PRESENTE ORDEN TIENE POR OBJETO: 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2024-I: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</si>
  <si>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CO1.REQ.5598549</t>
  </si>
  <si>
    <t>OPSP-CREO-0007-2024</t>
  </si>
  <si>
    <t>https://community.secop.gov.co/Public/Tendering/ContractNoticePhases/View?PPI=CO1.PPI.29353178&amp;isFromPublicArea=True&amp;isModal=False</t>
  </si>
  <si>
    <t>SILENYS ELISA ARIAS VARGAS</t>
  </si>
  <si>
    <t>LA PRESENTE ORDEN TIENE POR OBJETO: DESARROLLAR LAS SIGUIENTES ACTIVIDADES DE ADMINISTRATIVAS DEL CENTRO TUTORIAL SANTA MARTA DEL CENTRO PARA LA REGIONALIZACIÓN DE LA EDUCACIÓN Y LAS OPORTUNIDADES - CREO PARA EL PERIODO 2024-I: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</si>
  <si>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CO1.REQ.5593940</t>
  </si>
  <si>
    <t>OPSP-CREO-0006-2024</t>
  </si>
  <si>
    <t>https://community.secop.gov.co/Public/Tendering/ContractNoticePhases/View?PPI=CO1.PPI.29351299&amp;isFromPublicArea=True&amp;isModal=False</t>
  </si>
  <si>
    <t>LINDA PATRICIA ALVARADO DE LA OSSA</t>
  </si>
  <si>
    <t>LA PRESENTE ORDEN TIENE POR OBJETO: DESARROLLAR LAS SIGUIENTES ACTIVIDADES DE APOYO EN EL CENTRO PARA LA REGIONALIZACIÓN DE LA EDUCACIÓN Y LAS OPORTUNIDADES-CREO PARA EL PERIODO 2024-I: 1.) APOYAR EN LA ATENCIÓN DE SOLICITUDES DE PROCESOS ACADÉMICOS Y ADMINISTRATIVOS DE ASPIRANTES ESTUDIANTES Y DOCENTES. 2.) APOYAR EN EL PROCESO DE GRADO DE LOS PROGRAMAS DEL CREO. 3.) APOYAR EN EL SEGUIMIENTO DE LAS ACTIVIDADES ACADÉMICAS DE LOS PROGRAMAS DEL CREO. 4.) APOYAR EN LA REVISIÓN DE DOCUMENTOS DE DOCENTES PARA SU VINCULACIÓN EN LAS PLATAFORMAS SIGEP II Y GEDOCO. 5). APOYAR EN LABORES ADMINISTRATIVAS AL PROGRAMA DE LICENCIATURA EN LITERATURA Y LENGUA CASTELLANA EN EL CALENDARIO DE ACTIVIDADES DEL CREO. 6.) APOYAR EN EL DIRECCIONAMIENTO DE LA CORRESPONDENCIA QUE LLEGUE AL CREO. 7.) APOYO EN LA ORGANIZACIÓN DEL ARCHIVO PARA TRASFERENCIA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</si>
  <si>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CO1.REQ.5593209</t>
  </si>
  <si>
    <t>OAG-CREO-0003-2024</t>
  </si>
  <si>
    <t>https://community.secop.gov.co/Public/Tendering/ContractNoticePhases/View?PPI=CO1.PPI.29350313&amp;isFromPublicArea=True&amp;isModal=False</t>
  </si>
  <si>
    <t>RONAL ANDRES GARCIA MIRANDA</t>
  </si>
  <si>
    <t>CO1.REQ.5592546</t>
  </si>
  <si>
    <t>OAG-CREO-0002-2024</t>
  </si>
  <si>
    <t>https://community.secop.gov.co/Public/Tendering/ContractNoticePhases/View?PPI=CO1.PPI.29338212&amp;isFromPublicArea=True&amp;isModal=False</t>
  </si>
  <si>
    <t>JORGE ALBERTO MOZO GALVIS</t>
  </si>
  <si>
    <t>CO1.REQ.5703511</t>
  </si>
  <si>
    <t>OPSP-CREO-0001-2024</t>
  </si>
  <si>
    <t>DIRECTOR-CREO</t>
  </si>
  <si>
    <t>LA PRESENTE ORDEN TIENE POR OBJETO: DESARROLLAR LAS SIGUIENTES ACTIVIDADES DE APOYO EN LA ASESORÍA DE LOS PROCESOS DE CONTRATACIÓN DEL CENTRO PARA LA REGIONALIZACIÓN DE LA EDUCACIÓN Y LAS OPORTUNIDADES-CREO PARA EL PERIODO 2024-I: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VIÁTICOS, SOLICITUDES DE CDP Y RESOLUCIONES PARA LABORES ADMINISTRATIVAS DEL CREO. 4.) VERIFICAR LOS DOCUMENTOS PARA EL TRÁMITE DE PAGO EN GEDOCO, CREAR LOS CONTRATOS U ORDENES EN EL SINAP, ADEMÁS DE CREARLES LOS ENLACES DE CONCEPTOS Y DATOS DE LIQUIDACIÓN DE LOS CONTRATISTAS DEL CREO. 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INFORMACIÓN DE CONTRATOS EN EL SISTEMA DE INFORMACIÓN Y GESTIÓN DEL EMPLEO PÚBLICO – SIGEP II Y SECOP II SOBRE ORDENES DE APOYO A LA GESTIÓN Y DE SERVICIOS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</si>
  <si>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DESARROLLAR LAS SIGUIENTES ACTIVIDADES DE APOYO OPERATIVO EN CENTRO PARA LA REGIONALIZACION DE LA EDUCACIÓN Y LAS OPORTUNIDADES-CREO PARA EL PERIODO 2024-I: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</si>
  <si>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DESARROLLAR LAS SIGUIENTES ACTIVIDADES EN EL GRUPO DE TESORERÍA DE LA UNIVERSIDAD DEL MAGDALENA PARA EL PERIODO 2024-I: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</si>
  <si>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https://community.secop.gov.co/Public/Tendering/OpportunityDetail/Index?noticeUID=CO1.NTC.5882353&amp;isFromPublicArea=True&amp;isModal=False</t>
  </si>
  <si>
    <t>ROSANA MARGARITA LIZCANO OROZCO</t>
  </si>
  <si>
    <t>ELIANA MARCELA QUINTERO HENRIQUEZ</t>
  </si>
  <si>
    <t>CO1.REQ.5992011</t>
  </si>
  <si>
    <t>OPSP-FHU-0011-2024</t>
  </si>
  <si>
    <t>https://community.secop.gov.co/Public/Tendering/OpportunityDetail/Index?noticeUID=CO1.NTC.5843493&amp;isFromPublicArea=True&amp;isModal=False</t>
  </si>
  <si>
    <t>VANESSA CAROLINA PRADA RIVERA</t>
  </si>
  <si>
    <t>CO1.REQ.5954090</t>
  </si>
  <si>
    <t>OPSP-FHU-0010-2024</t>
  </si>
  <si>
    <t>https://community.secop.gov.co/Public/Tendering/OpportunityDetail/Index?noticeUID=CO1.NTC.5696556&amp;isFromPublicArea=True&amp;isModal=False</t>
  </si>
  <si>
    <t>ARMANDO JOSE SILVA HAMBURGER</t>
  </si>
  <si>
    <t>MAGNELLYS PATRICIA VESGA ACOSTA</t>
  </si>
  <si>
    <t>CO1.REQ.5805335</t>
  </si>
  <si>
    <t>OPSP-FHU-0009-2024</t>
  </si>
  <si>
    <t>https://community.secop.gov.co/Public/Tendering/OpportunityDetail/Index?noticeUID=CO1.NTC.5675218&amp;isFromPublicArea=True&amp;isModal=False</t>
  </si>
  <si>
    <t>GIOVANNA MARIA SIMANCAS TINOCO</t>
  </si>
  <si>
    <t>CAROLINA DEL CARMEN VASQUEZ AGUADO</t>
  </si>
  <si>
    <t>1. APOYAR A LA DECANA EN LA COORDINACIÓN ACADÉMICA DEL PROGRAMA DE POSGRADOS ESPECIALIZACIÓN EN DERECHO PROCESAL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</si>
  <si>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CO1.REQ.5783949</t>
  </si>
  <si>
    <t>OPSP-FHU-0008-2024</t>
  </si>
  <si>
    <t>https://community.secop.gov.co/Public/Tendering/OpportunityDetail/Index?noticeUID=CO1.NTC.5607083&amp;isFromPublicArea=True&amp;isModal=False</t>
  </si>
  <si>
    <t>JUAN ANGEL BERMUDEZ CHARRIS</t>
  </si>
  <si>
    <t xml:space="preserve">
 1. APOYAR A LA DECANA EN LA COORDINACIÓN ACADÉMICA DE LOS PROGRAMAS DE POSGRADOS ESPECIALIZACIÓN EN DERECHO ADMINISTRATIVO Y ESPECIALIZACIÓN EN DERECHO CONSTITUCIONAL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</si>
  <si>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CO1.REQ.5716868</t>
  </si>
  <si>
    <t>OPSP-FHU-0007-2024</t>
  </si>
  <si>
    <t>https://community.secop.gov.co/Public/Tendering/OpportunityDetail/Index?noticeUID=CO1.NTC.5603713&amp;isFromPublicArea=True&amp;isModal=False</t>
  </si>
  <si>
    <t>GINNA LIZETH GONZALEZ CAMPO</t>
  </si>
  <si>
    <t>CO1.REQ.5713554</t>
  </si>
  <si>
    <t>OPSP-FHU-0006-2024</t>
  </si>
  <si>
    <t>https://community.secop.gov.co/Public/Tendering/OpportunityDetail/Index?noticeUID=CO1.NTC.5576923&amp;isFromPublicArea=True&amp;isModal=False</t>
  </si>
  <si>
    <t>EDGAR ANDRES PABON RUBIO</t>
  </si>
  <si>
    <t>CO1.REQ.5685094</t>
  </si>
  <si>
    <t>OPSP-FHU-0005-2024</t>
  </si>
  <si>
    <t>https://community.secop.gov.co/Public/Tendering/OpportunityDetail/Index?noticeUID=CO1.NTC.5576570&amp;isFromPublicArea=True&amp;isModal=False</t>
  </si>
  <si>
    <t>HUGO DAVID DURAN GAMARRA</t>
  </si>
  <si>
    <t>YAMILETH FLORIAN MARTINEZ</t>
  </si>
  <si>
    <t>CO1.REQ.5684913</t>
  </si>
  <si>
    <t>OPSP-FHU-0004-2024</t>
  </si>
  <si>
    <t>https://community.secop.gov.co/Public/Tendering/OpportunityDetail/Index?noticeUID=CO1.NTC.5576296&amp;isFromPublicArea=True&amp;isModal=False</t>
  </si>
  <si>
    <t>CO1.REQ.5684378</t>
  </si>
  <si>
    <t>OPSP-FHU-0003-2024</t>
  </si>
  <si>
    <t>https://community.secop.gov.co/Public/Tendering/OpportunityDetail/Index?noticeUID=CO1.NTC.5534183&amp;isFromPublicArea=True&amp;isModal=False</t>
  </si>
  <si>
    <t>CO1.REQ.5642985</t>
  </si>
  <si>
    <t>OPSP-FHU-0002-2024</t>
  </si>
  <si>
    <t>https://community.secop.gov.co/Public/Tendering/OpportunityDetail/Index?noticeUID=CO1.NTC.5534349&amp;isFromPublicArea=True&amp;isModal=False</t>
  </si>
  <si>
    <t>15000000/4020000</t>
  </si>
  <si>
    <t>130/134</t>
  </si>
  <si>
    <t>DAYANA GUTIERREZ GUERRERO</t>
  </si>
  <si>
    <t>CO1.REQ.5642539</t>
  </si>
  <si>
    <t>OPSP-FHU-0001-2024</t>
  </si>
  <si>
    <t>FACULTAD DE HUMANIDADES</t>
  </si>
  <si>
    <t>ASESORAR JURÍDICAMENTE LOS PROCESOS DE CONTRATACIÓN DE LA FACULTAD DE HUMANIDADES EN EL PERIODO 2024-I CUMPLIENDO CON LOS REQUISITOS ESTABLECIDOS EN LA LEY, DESARROLLANDO LAS SIGUIENTES ACTIVIDADES: 1.REALIZAR ACTIVACIÓN DE USUARIOS DEL PERSONAL A CONTRATAR EN LA FACULTAD DE HUMANIDADES EN LAS PLATAFORMAS GEDOCO Y SIGEP II PARA LA CONTRATACIÓN DEL PERIODO 2024-I. 2.REVISAR, VALIDAR Y APROBAR LA INFORMACIÓN Y SOPORTES DEL PERSONAL A CONTRATAR DE LA FACULTAD DE HUMANIDADES EN LAS PLATAFORMAS GEDOCO Y SIGEP II SEGÚN LOS REQUISITOS DE LEY. 3.MANTENER ACTUALIZADAS LAS PLATAFORMAS DE PUBLICACIÓN DEL ESTADO (SIGEP II, SECOP II Y SIA-OBSERVA) Y LOS EXPEDIENTES CONTRACTUALES EN LAS ETAPAS PRECONTRACTUAL, CONTRACTUAL Y POST-CONTRACTUAL DE LA FACULTAD DE HUMANIDADES. 4.PROYECTAR INFORMES SOLICITADOS POR LOS ENTES INTERNOS Y EXTERNOS RELACIONADOS CON LA CONTRATACIÓN DE LA FACULTAD DE HUMANIDADES. 5. ASESORAR LA CONTRATACIÓN EN SUS DIFERENTES ETAPAS PRECONTRACTUAL, CONTRACTUAL Y POST-CONTRACTUAL DE LA FACULTAD DE HUMANIDADES. 6. PROYECTAR RESOLUCIONES DE PAGO DE BONIFICACIÓN Y DE ACTIVIDADES DE LA FACULTAD DE HUMANIDADES. 7. PROYECTAR ÓRDENES DE SERVICIOS (PROFESIONALES, APOYO A LA GESTIÓN, SUMINISTRO, ETC) DE LA FACULTAD DE HUMANIDADES. 8. PROYECTAR CONTRATOS DE CATEDRA DE LA FACULTAD DE HUMANIDADES. 9.REVISAR LA DOCUMENTACIÓN PARA ELABORACIÓN DE RESOLUCIONES EN EL MARCO DE LA RESOLUCIÓN 308 DEL 12 DE JULIO DE 2022. 10. DILIGENCIAR LOS FORMATOS REQUERIDOS POR LA OFICINA DE TALENTO HUMANO PARA TRAMITES DE AFILIACIÓN A LA SEGURIDAD SOCIAL DE LOS DOCENTES CATEDRÁTICOS.11. REVISAR Y DAR TRÁMITE A LAS SOLICITUDES RECIBIDAS EN LA CORRESPONDENCIA RELACIONADA CON LA CONTRATACIÓN DE LA FACULTAD DE HUMANIDADES. 12.REALIZAR SEGUIMIENTO A LOS TRÁMITES DE PAGO DE LOS DOCENTES EN EL MARCO DE LA RESOLUCIÓN RECTORAL 308 DEL 12 DE JULIO DE 2022. 13.RENDIR INFORMES MENSUALES, SOBRE LAS ACTIVIDADES DESARROLLADAS, EN CUMPLIMIENTO DE LA PRESENTE ORDEN DE PRESTACIÓN DE SERVICIOS.</t>
  </si>
  <si>
    <t xml:space="preserve"> FORTALECER LOS PROCESOS LOGÍSTICOS Y ORGANIZATIVOS DE LAS ACTIVIDADES RELACIONADAS CON EL FUNCIONAMIENTO DE LOS POSGRADOS DE LA FACULTAD DE HUMANIDADES PARA EL PERIODO ACADÉMICO 2024-I. A TRAVÉS DE LA IMPLEMENTACIÓN DE LAS SIGUIENTES ACTIVIDADES 1. APOYAR A LA DECANA CON EL CUMPLIMIENTO DE LOS PROCESOS ACADÉMICO-ADMINISTRATIVOS Y OPERATIVOS DE LOS PROGRAMAS DE LA FACULTAD DE HUMANIDADES. 2. APOYAR A LA DECANA EN LA ELABORACIÓN DEL PRESUPUESTO DE LOS PROGRAMAS DE POSGRADOS DE LA FACULTAD DE HUMANIDADES. 3. APOYAR A LA DECANA EN LA GESTIÓN DE TODO EL PROCESO DE INSCRIPCIÓN, MATRÍCULA Y GRADO DE LOS ESTUDIANTES DE POSGRADO DE LA FACULTAD DE HUMANIDADES 4. APOYAR A LA DECANA EN LA ACTUALIZACIÓN DE LA DOCUMENTACIÓN Y DEL REGISTRO DE LA INFORMACIÓN DE LOS ESTUDIANTES DE CADA UNO DE LOS PROGRAMAS DE POSGRADOS DE LA FACULTAD. 5. APOYAR A LA DECANA EN LOS PROCESOS DE RECOLECCIÓN DE LA DOCUMENTACIÓN NECESARIA PARA LOS PROCESOS DE AUTOEVALUACIÓN DEL MEJORAMIENTO CONTINUO, RENOVACIÓN DE REGISTRO CALIFICADO Y ACREDITACIÓN DE LOS PROGRAMAS DE POSGRADOS DE LA FACULTAD. 6. APOYAR A LA DECANA EN EL TRÁMITE DE VINCULACIÓN DE DOCENTES A LOS PROGRAMAS DE LA FACULTAD. 7. APOYAR A LA DECANA PARA LA SISTEMATIZACIÓN DE LA INFORMACIÓN PRODUCTO DE LA EVALUACIÓN DEL DESEMPEÑO DEL PERSONAL DOCENTE. 8. APOYAR A LA DECANA EN LA CONSOLIDACIÓN DE LA INFORMACIÓN ESTADÍSTICA DE LOS POSGRADOS DE LA FACULTAD. 9. APOYAR A LA DECANA EN TODAS LAS INICIATIVAS DE MERCADEO GESTIONADAS POR EL CENTRO DE POSGRADOS Y FORMACIÓN CONTINUA.</t>
  </si>
  <si>
    <t>1. APOYAR A LA DECANA EN LA COORDINACIÓN ACADÉMICA DE LOS PROGRAMAS DE POSGRADOS MAESTRÍA EN ESCRITURAS AUDIOVISUALES Y LA MAESTRÍA EN PRODUCCIÓN AUDIOVISUAL CREATIVA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</si>
  <si>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1. APOYAR A LA DECANA EN LA COORDINACIÓN ACADÉMICA DEL PROGRAMA DE POSGRADOS MAESTRÍA EN ANTROPOLOGÍA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</si>
  <si>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 xml:space="preserve"> 1. APOYAR EL PROCESO DE INSCRIPCIÓN, MATRÍCULA Y GRADO DE LOS ESTUDIANTES DE POSGRADOS DE LA FACULTAD DE HUMANIDADES 2. APOYAR EL PROCESO DE ACTUALIZACIÓN DE LA INFORMACIÓN Y DOCUMENTACIÓN RELACIONADA CON LOS POSGRADOS DE LA FACULTAD DE HUMANIDADES. 3. APOYAR EL PROCESO DE AUTOEVALUACIÓN DEL PROGRAMA CON FINES DE MEJORAMIENTO CONTINUO, RENOVACIÓN DE REGISTRO CALIFICADO Y ACREDITACIÓN POR ALTA CALIDAD. 4. APOYAR LA CONSOLIDACIÓN DE LA INFORMACIÓN ESTADÍSTICA DE LOS POSGRADOS DE LA FACULTAD DE HUMANIDADES 5. SOLICITAR DE MANERA OPORTUNA DE LA ASIGNACIÓN DE SALONES PARA EL DESARROLLO DE LAS ACTIVIDADES ACADÉMICAS. 6.REALIZAR SEGUIMIENTO AL PROCESO PRECONTRACTUAL Y CONTRACTUAL, ASÍ COMO EL TRÁMITE DE PAGO DE DOCENTES NACIONALES E INTERNACIONALES DE LOS POSGRADOS DE LA FACULTAD DE HUMANIDADES 7. APOYAR Y PROMOVER CHARLAS, CONFERENCIAS, CURSOS Y ENCUENTROS ACADÉMICOS DE LOS POSGRADOS DE LA FACULTAD DE HUMANIDADES 8. APOYAR LA PROYECCIÓN DE ACTAS, SOLICITUDES Y DEMÁS TRAMITES INTERNOS QUE REALICE LA COORDINACIÓN ADMINISTRATIVA Y EL DECANO PARA GARANTIZAR EL FUNCIONAMIENTO DE LOS POSGRADOS DE LA FACULTAD DE HUMANIDADES.</t>
  </si>
  <si>
    <t>1. APOYAR AL PROGRAMA DE CINE Y AUDIOVISUALES CON LOS PROCESOS DE MATRÍCULA E INSCRIPCIÓN DE CURSOS DE LOS ESTUDIANTES DE PROFESIONALIZACIÓN. 2. PROYECTAR INFORMES DE GESTIÓN PARA PROIMAGENES. 3. DILIGENCIAR FORMATOS, HORARIOS, Y REPORTES DE NOTAS DE LOS CURSOS. 4. RECIBIR COMUNICACIONES DE ESTUDIANTES Y DOCENTES DEL PROYECTO DE PROFESIONALIZACIÓN.</t>
  </si>
  <si>
    <t>1. APOYAR EN LA PLANIFICACIÓN Y GESTIÓN DEL CONGRESO COLOMBIANO DE ARQUEOLOGÍA 2024. 2. APOYAR EN EL SEGUIMIENTO A LOS TRAMITES Y SOLICITUDES DE LOS PONENTES Y CONFERENCISTAS. 3.COORDINAR EL PROCESO DE INSCRIPCIÓN DE LOS PARTICIPANTES AL CONGRESO. 4.COORDINAR LAS ACTIVIDADES DEL PROCESO DE ORGANIZACIÓN, CONVOCATORIA Y LOGÍSTICA INTEGRAL DEL CONGRESO. 5. APOYAR CON EL PROCESO DE CONSOLIDACIÓN DE INFORMACIÓN DE REQUERIMIENTOS LOGÍSTICOS PARA EL DESARROLLO DE LAS ACTIVIDADES DEL CONGRESO. 6. PARTICIPAR EN LAS REUNIONES DEL COMITÉ ACADÉMICO DEL CONGRESO.</t>
  </si>
  <si>
    <t>1. APOYAR PARA OFERTA DE CURSOS, DIPLOMADOS Y FORMACIÓN CONTINUA DISPUESTOS POR LA FACULTAD DE HUMANIDADES PARA FORTALECER LA VENTA DE SERVICIOS 2. APOYAR EN EL SEGUIMIENTO Y EJECUCIÓN DE CONVENIOS SUSCRITOS POR LA UNIVERSIDAD DEL MAGDALENA QUE ADMINISTRA LA FACULTAD DE HUMANIDADES. 3. APOYAR EN ORGANIZACIÓN Y LOGÍSTICA DE EVENTOS ACADÉMICOS, DE INVESTIGACIÓN Y EXTENSIÓN DE LA FACULTAD DE HUMANIDADES. 4. APOYAR A LA DECANA EN LA COORDINACIÓN ACADÉMICA, INSCRIPCIÓN DE ESTUDIANTES Y ORGANIZACIÓN LOGÍSTICA DE LA MAESTRÍA EN ARGUMENTACIÓN JURÍDICA. 5. APOYAR A LA DECANA EN LA PROYECCIÓN DE RESPUESTAS A PETICIONES Y ACCIONES DE TUTELA QUE SE PRESENTEN EN LOS PROGRAMAS DE LA FACULTAD. 6. APOYAR A LA DECANA EN LOS PROCESOS DE ACOMPAÑAMIENTO INTEGRAL DE LOS ESTUDIANTES DE POSGRADO DE LA FACULTAD. 7. APOYAR A LA DECANA EN LOS COMPONENTES ACADÉMICOS DE LOS PROCESOS DE AUTOEVALUACIÓN PARA RENOVACIÓN DE REGISTRO CALIFICADO DE LOS PROGRAMAS DE POSGRADO. 8. APOYAR A LA DECANA EN LA PROMOCIÓN DE SUSCRIPCIÓN DE ACUERDOS Y CONVENIOS NACIONALES E INTERNACIONALES EN BENEFICIO DEL CENTRO DE POSGRADOS Y DE FORMACIÓN CONTINUA. 9. APOYAR A LA DECANA EN EL DISEÑO DE PROGRAMAS DE CAPACITACIÓN A LOS DOCENTES DE LOS PROGRAMAS ACADÉMICOS DE POSGRADOS DE LA FACULTAD. 10. APOYAR A LA DECANA EN LAS INICIATIVAS DE MERCADEO GESTIONADAS POR EL CENTRO DE POSGRADOS Y FORMACIÓN CONTINUA</t>
  </si>
  <si>
    <t>https://community.secop.gov.co/Public/Tendering/ContractNoticePhases/View?PPI=CO1.PPI.30993927&amp;isFromPublicArea=True&amp;isModal=False</t>
  </si>
  <si>
    <t>ADRIANA RODRIGUEZ FORERO</t>
  </si>
  <si>
    <t>ANDREA BELLO MONTENEGRO</t>
  </si>
  <si>
    <t>SERVICIOS DE APOYO A LA GESTION PARA EL DESARROLLO Y CUMPLIMIENTO DE LOS OBJETIVOS Y ACTIVIDADES DEL PROYECTO BPIN 2021000100084, DENOMINADO FORTALECIMIENTO DE LAS CAPACIDADES INSTITUCIONALES PARA LA INVESTIGACION DEL CULTIVO Y REPRODUCCION INDUCIDA DE LA LISA MUGIL INCILIS COMO UNA ALTERNATIVA PARA SU CONSERVACION EN EL CARIBE COLOMBIANO, MAGDALENA CUMPLIENDO CON LA SIGUIENTE ACTIVIDAD 1 APOYO EN MANTENIMIENTO Y LABORES DE CULTIVO, ALIMENTACION, LIMPIEZA DE ESTANQUES, TANQUES E INCUBADORAS</t>
  </si>
  <si>
    <t>CO1.REQ.6061109</t>
  </si>
  <si>
    <t>OAG-VAD-0734-2024</t>
  </si>
  <si>
    <t>https://community.secop.gov.co/Public/Tendering/ContractNoticePhases/View?PPI=CO1.PPI.30222195&amp;isFromPublicArea=True&amp;isModal=False</t>
  </si>
  <si>
    <t>JOSE RAFAEL VASQUEZ POLO</t>
  </si>
  <si>
    <t>ANEISA YESITH PACHECO IBAÑEZ</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</si>
  <si>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ALBANIA, LA GUAJIRA. 4 APOYAR LAS ACTIVIDADES DE CAPACITACION, ENTREGAS DE HERRAMIENTAS, VISITAS DEL DIRECTOR TECNICO A LAS PARCELAS Y CUALQUIER ACTIVIDAD EN SITIO QUE SE REQUIERA PARA EL ADECUADO DESARROLLO DEL PROYECTO EN EL MUNICIPIO DE ALBANIA, LA GUAJIRA.</t>
  </si>
  <si>
    <t>CO1.REQ.5858061</t>
  </si>
  <si>
    <t>OAG-VAD-0673-2024</t>
  </si>
  <si>
    <t>https://community.secop.gov.co/Public/Tendering/ContractNoticePhases/View?PPI=CO1.PPI.30194436&amp;isFromPublicArea=True&amp;isModal=False</t>
  </si>
  <si>
    <t>ADALBERTO VALDEZ BUELVAS</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</si>
  <si>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EL RETEN, MAGDALENA. 4 APOYAR LAS ACTIVIDADES DE CAPACITACIBN, ENTREGAS DE HERRAMIENTAS, VISITAS DEL DIRECTOR TECNICO A LAS PARCELAS Y CUALQUIER ACTIVIDAD EN SITIO QUE SE REQUIERA PARA EL ADECUADO DESARROLLO DEL PROYECTO EN EL MUNICIPIO DE EL RETEN, MAGDALENA.</t>
  </si>
  <si>
    <t>CO1.REQ.5850151</t>
  </si>
  <si>
    <t>OAG-VAD-0671-2024</t>
  </si>
  <si>
    <t>https://community.secop.gov.co/Public/Tendering/ContractNoticePhases/View?PPI=CO1.PPI.30151328&amp;isFromPublicArea=True&amp;isModal=False</t>
  </si>
  <si>
    <t>HEYLER JAVIER CUELLO DAZA</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</si>
  <si>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SAN JUAN DEL CESAR, LA GUAJIRA. 4 APOYAR LAS ACTIVIDADES DE CAPACITACION, ENTREGAS DE HERRAMIENTAS, VISITAS DEL DIRECTOR TECNICO A LAS PARCELAS Y CUALQUIER ACTIVIDAD EN SITIO QUE SE REQUIERA PARA EL ADECUADO DESARROLLO DEL PROYECTO EN EL MUNICIPIO DE SAN JUAN DEL CESAR, GUAJIRA. 5 EJECUTAR EN CONCORDANCIA CON EL BENEFICIARIO Y LA DIRECCION TECNICA LAS ACTIVIDADES DE CAMPO EN LAS PARCELAS DE INTERVENCION GENERAL</t>
  </si>
  <si>
    <t>CO1.REQ.5838275</t>
  </si>
  <si>
    <t>OAG-VAD-0644-2024</t>
  </si>
  <si>
    <t>https://community.secop.gov.co/Public/Tendering/ContractNoticePhases/View?PPI=CO1.PPI.30115902&amp;isFromPublicArea=True&amp;isModal=False</t>
  </si>
  <si>
    <t>RENETH ELIECER NAVARRO FONTALVO</t>
  </si>
  <si>
    <t>SERVICIOS DE APOYO A LA GESTION PARA EL DESARROLLO DE LAS ACTIVIDADES 1.1.1, 1.2.1, 1.4.1, 1.4.3, 1.5.1, 3.1.1 CORRESPONDIENTE A LOS OBJETIVOS 1 Y 2 DEL PROYECTO DE INVESTIGACIDN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REMOLINO, MAGDALENA. 4 APOYAR LAS ACTIVIDADES DE CAPACITACION, ENTREGAS DE HERRAMIENTAS, VISITAS DEL DIRECTOR TECNICO A LAS PARCELAS Y CUALQUIER ACTIVIDAD EN SITIO QUE SE REQUIERA PARA EL ADECUADO DESARROLLO DEL PROYECTO EN EL MUNICIPIO DE REMOLINO. 5 EJECUTAR EN CONCORDANCIA CON EL BENEFICIARIO Y LA DIRECCION TECNICA LAS ACTIVIDADES DE CAMPO EN LAS PARCELAS DE INTERVENCION GENERAL</t>
  </si>
  <si>
    <t>CO1.REQ.5827864</t>
  </si>
  <si>
    <t>OAG-VAD-0643-2024</t>
  </si>
  <si>
    <t>https://community.secop.gov.co/Public/Tendering/ContractNoticePhases/View?PPI=CO1.PPI.30115276&amp;isFromPublicArea=True&amp;isModal=False</t>
  </si>
  <si>
    <t>JOSE TONCEL ATENCIO</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</si>
  <si>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FONSECA, LA GUAJIRA. 4 APOYAR LAS ACTIVIDADES DE CAPACITACIBN, ENTREGAS DE HERRAMIENTAS, VISITAS DEL DIRECTOR TECNICO A LAS PARCELAS Y CUALQUIER ACTIVIDAD EN SITIO QUE SE REQUIERA PARA EL ADECUADO DERRARROLLO DEL PROYECTO EN EL MUNICIPIO DE FONSECA, GUAJIRA.</t>
  </si>
  <si>
    <t>CO1.REQ.5827851</t>
  </si>
  <si>
    <t>OAG-VAD-0642-2024</t>
  </si>
  <si>
    <t>https://community.secop.gov.co/Public/Tendering/ContractNoticePhases/View?PPI=CO1.PPI.30066782&amp;isFromPublicArea=True&amp;isModal=False</t>
  </si>
  <si>
    <t>AARON ALI AARON TORREGROZA</t>
  </si>
  <si>
    <t>SERVICIOS DE APOYO A LA GESTION PARA EL DESARROLLO DE ACTIVIDADES CORRESPONDIENTES A LOS OBJETIVOS 1 Y 2 DEL PROYECTO DE INVESTIGACION BPIN 2022000100019 DISEÑO E IMPLEMENTACION DE ESTRATEGIAS PARA EL FORTALECIMIENTO DE CAPACIDADES LOCALES QUE PERMITAN REDUCIR LA VULNERABILIDAD FRENTE AL CAMBIO CLIMATICO EN LOS DEPARTAMENTOS DEL MAGDALENA Y LA GUAJIRA</t>
  </si>
  <si>
    <t>CO1.REQ.5813450</t>
  </si>
  <si>
    <t>OAG-VAD-0620-2024</t>
  </si>
  <si>
    <t>https://community.secop.gov.co/Public/Tendering/ContractNoticePhases/View?PPI=CO1.PPI.30058630&amp;isFromPublicArea=True&amp;isModal=False</t>
  </si>
  <si>
    <t>DIOMARA MARGARITA SUAREZ SEGURA</t>
  </si>
  <si>
    <t>EDGARDO JAVIER VIZCAINO</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</si>
  <si>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</si>
  <si>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CO1.REQ.5811218</t>
  </si>
  <si>
    <t>OAG-VAD-0613-2024</t>
  </si>
  <si>
    <t>https://community.secop.gov.co/Public/Tendering/ContractNoticePhases/View?PPI=CO1.PPI.30043793&amp;isFromPublicArea=True&amp;isModal=False</t>
  </si>
  <si>
    <t>LUIS GUILLERMO OROZCO MENESES</t>
  </si>
  <si>
    <t>CO1.REQ.5806694</t>
  </si>
  <si>
    <t>OAG-VAD-0592-2024</t>
  </si>
  <si>
    <t>https://community.secop.gov.co/Public/Tendering/ContractNoticePhases/View?PPI=CO1.PPI.30041048&amp;isFromPublicArea=True&amp;isModal=False</t>
  </si>
  <si>
    <t>JEISON JAVIER HERNANDEZ</t>
  </si>
  <si>
    <t>CO1.REQ.5806151</t>
  </si>
  <si>
    <t>OAG-VAD-0586-2024</t>
  </si>
  <si>
    <t>https://community.secop.gov.co/Public/Tendering/ContractNoticePhases/View?PPI=CO1.PPI.30018026&amp;isFromPublicArea=True&amp;isModal=False</t>
  </si>
  <si>
    <t>ECSAR JULIO CHAMORRO CRUZ</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</si>
  <si>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</si>
  <si>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CO1.REQ.5799173</t>
  </si>
  <si>
    <t>OAG-VAD-0547-2024</t>
  </si>
  <si>
    <t>https://community.secop.gov.co/Public/Tendering/ContractNoticePhases/View?PPI=CO1.PPI.30017700&amp;isFromPublicArea=True&amp;isModal=False</t>
  </si>
  <si>
    <t>JORGE LUIS HERMNANDEZ PALLARES</t>
  </si>
  <si>
    <t>CO1.REQ.5799086</t>
  </si>
  <si>
    <t>OAG-VAD-0546-2024</t>
  </si>
  <si>
    <t>https://community.secop.gov.co/Public/Tendering/ContractNoticePhases/View?PPI=CO1.PPI.30017664&amp;isFromPublicArea=True&amp;isModal=False</t>
  </si>
  <si>
    <t>ALDO DE JESUS CORMANE CARRANZA</t>
  </si>
  <si>
    <t>CO1.REQ.5799143</t>
  </si>
  <si>
    <t>OAG-VAD-0545-2024</t>
  </si>
  <si>
    <t>https://community.secop.gov.co/Public/Tendering/ContractNoticePhases/View?PPI=CO1.PPI.30017638&amp;isFromPublicArea=True&amp;isModal=False</t>
  </si>
  <si>
    <t>YISETH EDITH OSPINO CABARCAS</t>
  </si>
  <si>
    <t>CO1.REQ.5798765</t>
  </si>
  <si>
    <t>OAG-VAD-0544-2024</t>
  </si>
  <si>
    <t>https://community.secop.gov.co/Public/Tendering/ContractNoticePhases/View?PPI=CO1.PPI.30017166&amp;isFromPublicArea=True&amp;isModal=False</t>
  </si>
  <si>
    <t>KEIMER DAVID DUARTE MAESTRE</t>
  </si>
  <si>
    <t>CO1.REQ.5798598</t>
  </si>
  <si>
    <t>OAG-VAD-0543-2024</t>
  </si>
  <si>
    <t>https://community.secop.gov.co/Public/Tendering/ContractNoticePhases/View?PPI=CO1.PPI.30016468&amp;isFromPublicArea=True&amp;isModal=False</t>
  </si>
  <si>
    <t>RICARDO ALFONSO ARMENTA MORON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</si>
  <si>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LINEAS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</si>
  <si>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CO1.REQ.5798738</t>
  </si>
  <si>
    <t>OAG-VAD-0542-2024</t>
  </si>
  <si>
    <t>https://community.secop.gov.co/Public/Tendering/ContractNoticePhases/View?PPI=CO1.PPI.30014971&amp;isFromPublicArea=True&amp;isModal=False</t>
  </si>
  <si>
    <t>DEILIS DAYANA QUINTERO RUIZ</t>
  </si>
  <si>
    <t>CO1.REQ.5798175</t>
  </si>
  <si>
    <t>OAG-VAD-0541-2024</t>
  </si>
  <si>
    <t>https://community.secop.gov.co/Public/Tendering/ContractNoticePhases/View?PPI=CO1.PPI.30014547&amp;isFromPublicArea=True&amp;isModal=False</t>
  </si>
  <si>
    <t>MIGUEL ENRIQUE GAMEZ PIÑEREZ</t>
  </si>
  <si>
    <t>CO1.REQ.5798210</t>
  </si>
  <si>
    <t>OAG-VAD-0540-2024</t>
  </si>
  <si>
    <t>https://community.secop.gov.co/Public/Tendering/ContractNoticePhases/View?PPI=CO1.PPI.30013762&amp;isFromPublicArea=True&amp;isModal=False</t>
  </si>
  <si>
    <t>JUAN CARLOS AGUILAR CERVANTES</t>
  </si>
  <si>
    <t>CO1.REQ.5798007</t>
  </si>
  <si>
    <t>OAG-VAD-0539-2024</t>
  </si>
  <si>
    <t>https://community.secop.gov.co/Public/Tendering/ContractNoticePhases/View?PPI=CO1.PPI.30013378&amp;isFromPublicArea=True&amp;isModal=False </t>
  </si>
  <si>
    <t>ABEL JESUS FERNANDEZ FLORES</t>
  </si>
  <si>
    <t>CO1.REQ.5797493</t>
  </si>
  <si>
    <t>OAG-VAD-0538-2024</t>
  </si>
  <si>
    <t>https://community.secop.gov.co/Public/Tendering/ContractNoticePhases/View?PPI=CO1.PPI.30011874&amp;isFromPublicArea=True&amp;isModal=False</t>
  </si>
  <si>
    <t>BRAYAM EDUARDO MELENDREZ DE LA HOZ</t>
  </si>
  <si>
    <t>CO1.REQ.5797095</t>
  </si>
  <si>
    <t>OAG-VAD-0537-2024</t>
  </si>
  <si>
    <t>https://community.secop.gov.co/Public/Tendering/ContractNoticePhases/View?PPI=CO1.PPI.30011399&amp;isFromPublicArea=True&amp;isModal=False</t>
  </si>
  <si>
    <t>YESID DAVID PEREZ MIRANDA</t>
  </si>
  <si>
    <t>CO1.REQ.5797220</t>
  </si>
  <si>
    <t>OAG-VAD-0536-2024</t>
  </si>
  <si>
    <t>https://community.secop.gov.co/Public/Tendering/ContractNoticePhases/View?PPI=CO1.PPI.30009603&amp;isFromPublicArea=True&amp;isModal=False</t>
  </si>
  <si>
    <t>VENANCIO JOSE CARMONA PERTUZ</t>
  </si>
  <si>
    <t>CO1.REQ.5795975</t>
  </si>
  <si>
    <t>OAG-VAD-0535-2024</t>
  </si>
  <si>
    <t>https://community.secop.gov.co/Public/Tendering/ContractNoticePhases/View?PPI=CO1.PPI.30026332&amp;isFromPublicArea=True&amp;isModal=False</t>
  </si>
  <si>
    <t>CESAR ANDRES HERNANDEZ ORTIZ</t>
  </si>
  <si>
    <t>CO1.REQ.5801068</t>
  </si>
  <si>
    <t>OAG-VAD-0534-2024</t>
  </si>
  <si>
    <t>https://community.secop.gov.co/Public/Tendering/ContractNoticePhases/View?PPI=CO1.PPI.30007889&amp;isFromPublicArea=True&amp;isModal=False</t>
  </si>
  <si>
    <t>AMIRA DEL CARMEN CABARCAS ROPAIN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</si>
  <si>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PRESTACION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FORMATOS DE DIAGNOSTICO COLECTIVO, INDIVIDUAL, Y SOCIAL LOS CUALES DEBEN ESTAR DEBIDAMENTE DILIGENCIADOS CONFORME A LA GUIA METODOLOGICA IMPARTIDA POR LA ADR Y SENALADA EN CONVENIO SUSCRITO.</t>
  </si>
  <si>
    <t>CO1.REQ.5795940</t>
  </si>
  <si>
    <t>OAG-VAD-0533-2024</t>
  </si>
  <si>
    <t>https://community.secop.gov.co/Public/Tendering/ContractNoticePhases/View?PPI=CO1.PPI.32423748&amp;isFromPublicArea=True&amp;isModal=False</t>
  </si>
  <si>
    <t>2024/06/13</t>
  </si>
  <si>
    <t>GLEDY FOLIACO REBOLLEDO</t>
  </si>
  <si>
    <t>LUCELIS BEATRIZ POVEA RAMIREZ</t>
  </si>
  <si>
    <t>SERVICIOS COMO TUTOR DE FORMACION VIRTUAL PROFESIONAL DE CAMPO, EN VIRTUD A LA ACEPTACION DE PROPUESTA N 005 DE 2024 SUSCRITA ENTRE EL MINISTERIO DE EDUCACION Y UNIMAGDALENA. LA CONTRATISTA SE OBLIGA A 1. LIDERAR EL PROCESO DE ENSEÑANZA Y APRENDIZAJE DEL PROCESO DE FORMACION BAJO ESTRATEGIAS MIXTAS PRESENCIAL Y VIRTUAL EN LOS MEF, A TRAVES DE ACOMPAÑAMIENTO Y TUTORIA AL GRUPO DE DOCENTES ASIGNADOS. 2. DESARROLLAR Y FORTALECER LAS ACCIONES PEDAGOGICAS PROPUESTAS POR EL LIDER DEL PROYECTO PARA LA IMPLEMENTACION DE LA ESTRATEGIA DE FORMACION EN LOS MEF. 3. REALIZAR EL ACOMPAÑAMIENTO Y SEGUIMIENTO DESDE EL COMPONENTE PEDAGOGICO, TECNICO Y ADMINISTRATIVO. 4. ENTREGAR INFORMES DETALLADOS AL LIDER DEL PROYECTO DE LAS ACCIONES DESARROLLADAS EN EL MARCO DEL PROCESO DE FORMACION EN MEF. 5. APOYAR A LOS DOCENTES PARTICIPANTES DE LA FORMACION EN EL DISEÑO CURRICULAR FLEXIBLE COMO PRODUCTO DEL PROCESO DE APRENDIZAJE DE LOS MEF.</t>
  </si>
  <si>
    <t>CO1.REQ.6379975</t>
  </si>
  <si>
    <t>OPSP-VAD-0823-2024</t>
  </si>
  <si>
    <t>https://community.secop.gov.co/Public/Tendering/ContractNoticePhases/View?PPI=CO1.PPI.32423289&amp;isFromPublicArea=True&amp;isModal=False</t>
  </si>
  <si>
    <t>JUAN CAMILO ALARCON LEDESMA</t>
  </si>
  <si>
    <t>CO1.REQ.6380273</t>
  </si>
  <si>
    <t>OPSP-VAD-0822-2024</t>
  </si>
  <si>
    <t>https://community.secop.gov.co/Public/Tendering/ContractNoticePhases/View?PPI=CO1.PPI.32422893&amp;isFromPublicArea=True&amp;isModal=False</t>
  </si>
  <si>
    <t>ADRIANA CORDOBA BERRIO</t>
  </si>
  <si>
    <t>CO1.REQ.6380171</t>
  </si>
  <si>
    <t>OPSP-VAD-0821-2024</t>
  </si>
  <si>
    <t>https://community.secop.gov.co/Public/Tendering/ContractNoticePhases/View?PPI=CO1.PPI.32412527&amp;isFromPublicArea=True&amp;isModal=False</t>
  </si>
  <si>
    <t>JULIETH PAOLA SPOSITO FLOREZ</t>
  </si>
  <si>
    <t>CO1.REQ.6378398</t>
  </si>
  <si>
    <t>OPSP-VAD-0820-2024</t>
  </si>
  <si>
    <t>https://community.secop.gov.co/Public/Tendering/ContractNoticePhases/View?PPI=CO1.PPI.32412303&amp;isFromPublicArea=True&amp;isModal=False</t>
  </si>
  <si>
    <t>DANIEL  ARNULFO BALLESTAS LOPEZ</t>
  </si>
  <si>
    <t>SERVICIOS COMO PROFESIONAL DE ACOMPAÑAMIENTO MEF, EN VIRTUD A LA ACEPTACION DE PROPUESTA N 005 DE 2024 SUSCRITA ENTRE EL MINISTERIO DE EDUCACION Y UNIMAGDALENA. EL CONTRATISTA SE OBLIGA A 1. APOYAR EL DESARROLLO DE LA ESTRATEGIA DE ACOMPAÑAMIENTO DE LAS SEDES EDUCATIVAS FOCALIZADAS ASIGNADAS, REALIZAR SEGUIMIENTO A LA EJECUCION DEL PLAN DE TRABAJO Y CRONOGRAMA. 2. ESTRUCTURAR LAS RUTAS Y MECANISMOS QUE SE REQUIERAN PARA LA PUESTA EN MARCHA DEL COMPONENTE DE ACOMPAÑAMIENTO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GUIAS DE APRENDIZAJE Y MATERIAL EDUCATIVO DE LOS MEF</t>
  </si>
  <si>
    <t>CO1.REQ.6378352</t>
  </si>
  <si>
    <t>OPSP-VAD-0819-2024</t>
  </si>
  <si>
    <t>https://community.secop.gov.co/Public/Tendering/ContractNoticePhases/View?PPI=CO1.PPI.32411410&amp;isFromPublicArea=True&amp;isModal=False</t>
  </si>
  <si>
    <t>LUIS ALBERTO ENAMORADO CORONADO</t>
  </si>
  <si>
    <t>PRESTAR SERVICIOS COMO PROFESIONAL DE ACOMPAÑAMIENTO MEF, EN VIRTUD A LA ACEPTACION DE PROPUESTA N 005 DE 2024 SUSCRITA ENTRE EL MINISTERIO DE EDUCACION Y UNIMAGDALENA. EL CONTRATISTA SE OBLIGA A 1. APOYAR EL DESARROLLO DE LA ESTRATEGIA DE ACOMPAÑAMIENTO DE LAS SEDES EDUCATIVAS FOCALIZADAS ASIGNADAS, REALIZAR SEGUIMIENTO A LA EJECUCION DEL PLAN DE TRABAJO Y CRONOGRAMA. 2. ESTRUCTURAR LAS RUTAS Y MECANISMOS QUE SE REQUIERAN PARA LA PUESTA EN MARCHA DEL COMPONENTE DE ACOMPAÑAMIENTO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GUIAS DE APRENDIZAJE Y MATERIAL EDUCATIVO DE LOS MEF</t>
  </si>
  <si>
    <t>CO1.REQ.6378216</t>
  </si>
  <si>
    <t>OPSP-VAD-0818-2024</t>
  </si>
  <si>
    <t>https://community.secop.gov.co/Public/Tendering/ContractNoticePhases/View?PPI=CO1.PPI.32410930&amp;isFromPublicArea=True&amp;isModal=False</t>
  </si>
  <si>
    <t>NEYDY NATALI ALZATE VELASQUEZ</t>
  </si>
  <si>
    <t>CO1.REQ.6377489</t>
  </si>
  <si>
    <t>OPSP-VAD-0817-2024</t>
  </si>
  <si>
    <t>https://community.secop.gov.co/Public/Tendering/ContractNoticePhases/View?PPI=CO1.PPI.32409915&amp;isFromPublicArea=True&amp;isModal=False</t>
  </si>
  <si>
    <t>MONSALVE CORREA JESSICA</t>
  </si>
  <si>
    <t>CO1.REQ.6377674</t>
  </si>
  <si>
    <t>OPSP-VAD-0816-2024</t>
  </si>
  <si>
    <t>https://community.secop.gov.co/Public/Tendering/ContractNoticePhases/View?PPI=CO1.PPI.32087890&amp;isFromPublicArea=True&amp;isModal=False</t>
  </si>
  <si>
    <t>JEAN CARLOS ANGARITA MANTILLA</t>
  </si>
  <si>
    <t>SERVICIOS COMO PROFESIONAL DE SISTEMATIZACION DE LA INFORMACION, EN VIRTUD A LA ACEPTACION DE PROPUESTA N 005 DE 2024 SUSCRITA ENTRE EL MINISTERIO DE EDUCACION Y UNIMAGDALENA. EL CONTRATISTA SE OBLIGA A 1. ASESORAR EN PROCEDIMIENTOS DE TRABAJO Y SISTEMAS DE PROCESAMIENTO DE INFORMACION. 2. HACER MANTENIMIENTO FISICO DE LOS RECURSOS INFORMATICOS Y SOPORTAR EL SERVICIO CORPORATIVO DE INTERNET, INTRANET, CORREO ELECTRONICO Y OTROS. 3. ELABORAR LOS PLANES DE SISTEMAS DE LA INFORMACION QUE SE PREVE SISTEMATIZAR Y HACER SEGUIMIENTO AL CUMPLIMIENTO DE ESTOS. 4. CONSOLIDAR LA INFORMACION DE ACUERDO CON INDICACIONES SUMINISTRADAS POR EL LIDER DEL PROYECTO. 5. PRESENTAR INFORMES DE LAS ACCIONES DESARROLLADAS EN EL MARCO DE LA EJECUCION DEL PROCESO DE FORMACION. 6. ASESORAR EN PROCEDIMIENTOS DE TRABAJO Y SISTEMAS DE PROCESAMIENTO DE INFORMACION. 7. LIDERAR LA CONSTRUCCION DEL DOCUMENTO PROTOCOLO DE VISITAS A LAS SEDES EDUCATIVAS Y FORMATO PARA LA RECOLECCION DE LA INFORMACION</t>
  </si>
  <si>
    <t>CO1.REQ.6306033</t>
  </si>
  <si>
    <t>OPSP-VAD-0802-2024</t>
  </si>
  <si>
    <t>https://community.secop.gov.co/Public/Tendering/ContractNoticePhases/View?PPI=CO1.PPI.31824985&amp;isFromPublicArea=True&amp;isModal=False</t>
  </si>
  <si>
    <t>2024/05/16</t>
  </si>
  <si>
    <t>SANDRA FONSECA SOLER</t>
  </si>
  <si>
    <t>SERVICIOS COMO PROFESIONAL DE ACOMPANAMIENTO MEF, EN VIRTUD A LA ACEPTACION DE PROPUESTA N 005 DE 2024 SUSCRITA ENTRE EL MINISTERIO DE EDUCACIDN Y UNIMAGDALENA. LA CONTRATISTA SE OBLIGA A 1. APOYAR EL DESARROLLO DE LA ESTRATEGIA DE ACOMPANAMIENTO DE LAS SEDES EDUCATIVAS FOCALIZADAS ASIGNADAS, REALIZAR SEGUIMIENTO A LA EJECUCION DEL PLAN DE TRABAJO Y CRONOGRAMA. 2. ESTRUCTURAR LAS RUTAS Y MECANISMOS QUE SE REQUIERAN PARA LA PUESTA EN MARCHA DEL COMPONENTE DE ACOMPANAMIENTO A LAS SEDES EDUCATIVAS FOCALIZADAS ASIGNADAS Y ASISTENCIA TECNICA DESDE LA IMPLEMENTACIDN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GULAS DE APRENDIZAJE Y MATERIAL EDUCATIVE DE LOS MEF</t>
  </si>
  <si>
    <t>CO1.REQ.6247173</t>
  </si>
  <si>
    <t>OPSP-VAD-0800-2024</t>
  </si>
  <si>
    <t>https://community.secop.gov.co/Public/Tendering/ContractNoticePhases/View?PPI=CO1.PPI.31825415&amp;isFromPublicArea=True&amp;isModal=False</t>
  </si>
  <si>
    <t>SANDRA IVON MENA CALDERON</t>
  </si>
  <si>
    <t>SERVICIOS COMO PROFESIONAL DE ACOMPAÑAMIENTO MEF, EN VIRTUD A LA ACEPTACION DE PROPUESTA N 005 DE 2024 SUSCRITA ENTRE EL MINISTERIO DE EDUCACION Y UNIMAGDALENA. LA CONTRATISTA SE OBLIGA A 1. APOYAR EL DESARROLLO DE LA ESTRATEGIA DE ACOMPAÑAMIENTO DE LAS SEDES EDUCATIVAS FOCALIZADAS ASIGNADAS, REALIZAR SEGUIMIENTO A LA EJECUCION DEL PLAN DE TRABAJO Y CRONOGRAMA. 2. ESTRUCTURAR LAS RUTAS Y MECANISMOS QUE SE REQUIERAN PARA LA PUESTA EN MARCHA DEL COMPONENTE DE ACOMPAÑAMIENTO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GUIAS DE APRENDIZAJE Y MATERIAL EDUCATIVO DE LOS MEF</t>
  </si>
  <si>
    <t>CO1.REQ.6247066</t>
  </si>
  <si>
    <t>OPSP-VAD-0799-2024</t>
  </si>
  <si>
    <t>https://community.secop.gov.co/Public/Tendering/ContractNoticePhases/View?PPI=CO1.PPI.31824419&amp;isFromPublicArea=True&amp;isModal=False</t>
  </si>
  <si>
    <t>LUIS ALEJANDRO RAMIREZ CASTILLO</t>
  </si>
  <si>
    <t>SERVICIOS COMO PROFESIONAL DE ACOMPAÑAMIENTO MEF, EN VIRTUD A LA ACEPTACIDN DE PROPUESTA N 005 DE 2024 SUSCRITA ENTRE EL MINISTERIO DE EDUCACIDN Y UNIMAGDALENA. EL CONTRATISTA SE OBLIGA A 1. APOYAR EL DESARROLLO DE LA ESTRATEGIA DE ACOMPAHAMIENTO DE LAS SEDES EDUCATIVAS FOCALIZADAS ASIGNADAS, REALIZAR SEGUIMIENTO A LA EJECUCIDN DEL PLAN DE TRABAJO Y CRONOGRAMA. 2. ESTRUCTURAR LAS RUTAS Y MECANISMOS QUE SE REQUIERAN PARA LA PUESTA EN MARCHA DEL COMPONENTE DE ACOMPAÑAMIENTO A LAS SEDES EDUCATIVAS FOCALIZADAS ASIGNADAS Y ASISTENCIA TECNICA DESDE LA IMPLEMENTACIDN DE LOS MODELOS EDUCATIVOS FLEXIBLES. 3. ELABORAR EL DOCUMENTO BITACORA PEDAGDGICA, QUE CONTENGA LA RUTA PEDAGDGICA Y METODOLDGICA ACTIVIDADES DE TRABAJO AUTDNOMO, TALLERES SINCRDNICOS E INSUMOS PARA SU DESARROLLO PARA ORIENTAR A LOS DOCENTES EN SUS PROCESOS DE REFLEXION SOBRE SU PRDCTICA A PARTIR DEL USO Y CONTEXTUALIZACIDN DE LAS GULAS DE APRENDIZAJE Y MATERIAL EDUCATIVE DE LOS MEF</t>
  </si>
  <si>
    <t>CO1.REQ.6246935</t>
  </si>
  <si>
    <t>OPSP-VAD-0798-2024</t>
  </si>
  <si>
    <t>https://community.secop.gov.co/Public/Tendering/ContractNoticePhases/View?PPI=CO1.PPI.31823947&amp;isFromPublicArea=True&amp;isModal=False</t>
  </si>
  <si>
    <t>GERMAN RODRIGO MUÑOZ CELEITA</t>
  </si>
  <si>
    <t>CO1.REQ.6246788</t>
  </si>
  <si>
    <t>OPSP-VAD-0797-2024</t>
  </si>
  <si>
    <t>https://community.secop.gov.co/Public/Tendering/ContractNoticePhases/View?PPI=CO1.PPI.31823535&amp;isFromPublicArea=True&amp;isModal=False</t>
  </si>
  <si>
    <t>SANDRA LILIANA HENAO ALARCON</t>
  </si>
  <si>
    <t>SERVICIOS COMO PROFESIONAL DE CAMPO, EN VIRTUD A LA ACEPTACION DE PROPUESTA N 005 DE 2024 SUSCRITA ENTRE EL MINISTERIO DE EDUCACIBN Y UNIMAGDALENA, LA CONTRATISTA SE OBLIGA A 1. LIDERAR EL PROCESO DE ENSEHANZA Y APRENDIZAJE DEL PROCESO DE FORMACIBN BAJO ESTRATEGIAS MIXTAS PRESENCIAL Y VIRTUAL EN LOS MEF, A TRAVES DE ACOMPAHAMIENTO Y TUTORIA AL GRUPO DE DOCENTES ASIGNADOS. 2. DESARROLLAR Y FORTALECER LAS ACCIONES PEDAGBGICAS PROPUESTAS POR EL LIDER DEL PROYECTO PARA LA IMPLEMENTACIBN DE LA ESTRATEGIA DE FORMACIBN EN LOS MEF. 3. REALIZAR EL ACOMPAHAMIENTO Y SEGUIMIENTO DESDE EL COMPONENTE PEDAGBGICO, TECNICO Y ADMINISTRATIVE. 4. ENTREGAR INFORMES DETALLADOS AL LIDER DEL PROYECTO DE LAS ACCIONES DESARROLLADAS EN EL MARCO DEL PROCESO DE FORMACIBN EN MEF. 5. APOYAR A LOS DOCENTES PARTICIPANTES DE LA FORMACIBN EN EL DISEHO CURRICULAR FLEXIBLE COMO PRODUCTO DEL PROCESO DE APRENDIZAJE DE LOS MEF.</t>
  </si>
  <si>
    <t>CO1.REQ.6246499</t>
  </si>
  <si>
    <t>OPSP-VAD-0796-2024</t>
  </si>
  <si>
    <t>https://community.secop.gov.co/Public/Tendering/ContractNoticePhases/View?PPI=CO1.PPI.31822706&amp;isFromPublicArea=True&amp;isModal=False</t>
  </si>
  <si>
    <t>MAYERLIS ORTEGA OLIVEROS</t>
  </si>
  <si>
    <t>SERVICIOS COMO PROFESIONAL DE ACOMPANAMIENTO MEF, EN VIRTUD A LA ACEPTACION DE PROPUESTA N 005 DE 2024 SUSCRITA ENTRE EL MINISTERIO DE EDUCACIDN Y UNIMAGDALENA. EN VIRTUD DE LA PRESENTE ORDEN EL CONTRATISTA SE OBLIGA A 1. APOYAR EL DESARROLLO DE LA ESTRATEGIA DE ACOMPANAMIENTO DE LAS SEDES EDUCATIVAS FOCALIZADAS ASIGNADAS, REALIZAR SEGUIMIENTO A LA EJECUCIBN DEL PLAN DE TRABAJO Y CRONOGRAMA. 2. ESTRUCTURAR LAS RUTAS Y MECANISMOS QUE SE REQUIERAN PARA LA PUESTA EN MARCHA DEL COMPONENTE DE ACOMPANAMIENTO A LAS SEDES EDUCATIVAS FOCALIZADAS ASIGNADAS Y ASISTENCIA TECNICA DESDE LA IMPLEMENTACION DE LOS MODELOS EDUCATIVOS FLEXIBLES. 3. ELABORAR EL DOCUMENTO BITACORA PEDAGOGICA, QUE CONTENGA LA RUTA PEDAGOGICA Y METODOLBGICA ACTIVIDADES DE TRABAJO AUTBNOMO, TALLERES SINCRBNICOS E INSUMOS PARA SU DESARROLLO PARA ORIENTAR A LOS DOCENTES EN SUS PROCESOS DE REFLEXION SOBRE SU PRACTICA A PARTIR DEL USO Y CONTEXTUALIZACIBN DE LAS GUIAS DE APRENDIZAJE Y MATERIAL EDUCATIVO DE LOS MEF</t>
  </si>
  <si>
    <t>CO1.REQ.6246718</t>
  </si>
  <si>
    <t>OPSP-VAD-0795-2024</t>
  </si>
  <si>
    <t>https://community.secop.gov.co/Public/Tendering/ContractNoticePhases/View?PPI=CO1.PPI.31821577&amp;isFromPublicArea=True&amp;isModal=False</t>
  </si>
  <si>
    <t>JIM PAUL SMITH BAUTISTA</t>
  </si>
  <si>
    <t>SERVICIOS COMO PROFESIONAL DE ACOMPAÑAMIENTO MEF, EN VIRTUD A LA ACEPTACION DE PROPUESTA N 005 DE 2024 SUSCRITA ENTRE EL MINISTERIO DE EDUCACION Y UNIMAGDALENA. EN VIRTUD DE LA PRESENTE ORDEN EL CONTRATISTA SE OBLIGA A 1. APOYAR EL DESARROLLO DE LA ESTRATEGIA DE ACOMPANAMIENTO DE LAS SEDES EDUCATIVAS FOCALIZADAS ASIGNADAS, REALIZAR SEGUIMIENTO A LA EJECUCIBN DEL PLAN DE TRABAJO Y CRONOGRAMA. 2. ESTRUCTURAR LAS RUTAS Y MECANISMOS QUE SE REQUIERAN PARA LA PUESTA EN MARCHA DEL COMPONENTE DE ACOMPANAMIENTO A LAS SEDES EDUCATIVAS FOCALIZADAS ASIGNADAS Y ASISTENCIA TECNICA DESDE LA IMPLEMENTACION DE LOS MODELOS EDUCATIVOS FLEXIBLES. 3. ELABORAR EL DOCUMENTO BITACORA PEDAGOGICA, QUE CONTENGA LA RUTA PEDAGOGICA Y METODOLBGICA ACTIVIDADES DE TRABAJO AUTBNOMO, TALLERES SINCRBNICOS E INSUMOS PARA SU DESARROLLO PARA ORIENTAR A LOS DOCENTES EN SUS PROCESOS DE REFLEXION SOBRE SU PRACTICA A PARTIR DEL USO Y CONTEXTUALIZACION DE LAS GUIAS DE APRENDIZAJE Y MATERIAL EDUCATIVO DE LOS MEF,</t>
  </si>
  <si>
    <t>CO1.REQ.6246311</t>
  </si>
  <si>
    <t>OPSP-VAD-0794-2024</t>
  </si>
  <si>
    <t>https://community.secop.gov.co/Public/Tendering/ContractNoticePhases/View?PPI=CO1.PPI.31820554&amp;isFromPublicArea=True&amp;isModal=False</t>
  </si>
  <si>
    <t>HERNANDEZ SERNA NORELIA</t>
  </si>
  <si>
    <t>SERVICIOS COMO PROFESIONAL DE ACOMPAÑAMIENTO MEF, EN VIRTUD A LA ACEPTACION DE PROPUESTA N 005 DE 2024 SUSCRITA ENTRE EL MINISTERIO DE EDUCACION Y UNIMAGDALENA. EN VIRTUD DE LA PRESENTE ORDEN LA CONTRATISTA SE OBLIGA A 1. APOYAR EL DESARROLLO DE LA ESTRATEGIA DE ACOMPAHAMIENTO DE LAS SEDES EDUCATIVAS FOCALIZADAS ASIGNADAS, REALIZAR SEGUIMIENTO A LA EJECUCIBN DEL PLAN DE TRABAJO Y CRONOGRAMA. 2. ESTRUCTURAR LAS RUTAS Y MECANISMOS QUE SE REQUIERAN PARA LA PUESTA EN MARCHA DEL COMPONENTE DE ACOMPAHAMIENTO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CONTEXTUALIZACIBN DE LAS GULAS DE APRENDIZAJE</t>
  </si>
  <si>
    <t>CO1.REQ.6246103</t>
  </si>
  <si>
    <t>OPSP-VAD-0793-2024</t>
  </si>
  <si>
    <t>https://community.secop.gov.co/Public/Tendering/ContractNoticePhases/View?PPI=CO1.PPI.31718923&amp;isFromPublicArea=True&amp;isModal=False</t>
  </si>
  <si>
    <t>ADRIANA MARIA MONTES PALACIO</t>
  </si>
  <si>
    <t>SERVICIOS COMO PROFESIONAL PEDAGOGICA, EN VIRTUD A LA ACEPTACION DE PROPUESTA N 005 DE 2024 SUSCRITA ENTRE EL MINISTERIO DE EDUCACION Y UNIMAGDALENA. EN VIRTUD DE LA PRESENTE ORDEN LA CONTRATISTA SE OBLIGA A 1 ASISTIR CON LA ORIENTACION DEL COORDINADOR A LOS ESPACIOS DE FORMACION E INFORMACION QUE SE REQUIERAN EN EL MARCO DEL PROYECTO. 2 APROPIAR LOS REFERENTES PEDAGOGICOS, DIDACTICOS Y CURRICULARES DE LOS MODELOS EDUCATIVOS FLEXIBLES. 3 ACOMPAÑAR AL EQUIPO DE TRABAJO BASE EN LO PEDAGOGICO, DIDACTICO Y CURRICULAR PARA EL DESARROLLO DE LOS COMPONENTES DE FORMACION HIBRIDA PRESENCIAL Y VIRTUAL Y ACOMPAÑAMIENTO A LAS SEDES EDUCATIVAS FOCALIZADAS. 4 PARTICIPAR CON LA ORIENTACION DEL COORDINADOR EN LOS PROCESOS DE FORTALECIMIENTO DE CAPACIDADES DE LAS SECRETARIAS DE EDUCACION. 5 ELABORAR LOS PRODUCTOS Y DOCUMENTOS SOLICITADOS POR LA COORDINACION, DESDE LA ESPECIFICIDAD DEL PROCESO DE FORMACION Y ACOMPAÑAMIENTO.</t>
  </si>
  <si>
    <t>CO1.REQ.6222436</t>
  </si>
  <si>
    <t>OPSP-VAD-0787-2024</t>
  </si>
  <si>
    <t>https://community.secop.gov.co/Public/Tendering/ContractNoticePhases/View?PPI=CO1.PPI.31693214&amp;isFromPublicArea=True&amp;isModal=False</t>
  </si>
  <si>
    <t>SERVICIOS PROFESIONALES COMO AUXILIAR ADMINISTRATIVO Y FINANCIERO, EN VIRTUD A LA ACEPTACION DE PROPUESTA N 005 DE 2024 SUSCRITA ENTRE EL MINISTERIO DE EDUCACION Y UNIMAGDALENA. EN VIRTUD DE LA PRESENTE ORDEN LA CONTRATISTA SE OBLIGA A 1 APOYAR Y ORIENTAR LOS PROCESOS DE CONTRATACION DEL PERSONAL REQUERIDO PARA LA EJECUCION DE LA ESTRATEGIA. 2 APOYAR Y ORIENTAR LOS PROCESOS DE REGISTRO DE LOS DOCENTES A FORMAR Y CONSOLIDACION DE BASES DE DATOS Y LOS PROTOCOLOS DE VISITAS A LAS SEDES EDUCATIVAS, 3 HACER SEGUIMIENTO A CUMPLIMIENTO DE LAS OBLIGACIONES CONTRACTUALES DEL PERSONAL QUE APOYA LA ESTRATEGIA. 4 VERIFICAR Y CONSOLIDAR LA INFORMACION SOPORTE PARA LOS DESEMBOLSOS. 5 LLEVAR A CABO LA CONTABILIDAD DE LOS RECURSOS ASIGNADOS PARA EL DESARROLLO DE LA ESTRATEGIA DE FORMACION. 6 REALIZAR INFORME CON EL CONSOLIDADO DE COMPRAS DE LOS ELEMENTOS DETALLANDO LAS CARACTERISTICAS Y CANTIDADES, ASI MISMO SU EMBALAJE CON EVIDENCIA FOTOGRAFICA.</t>
  </si>
  <si>
    <t>CO1.REQ.6215938</t>
  </si>
  <si>
    <t>OPSP-VAD-0786-2024</t>
  </si>
  <si>
    <t>https://community.secop.gov.co/Public/Tendering/ContractNoticePhases/View?PPI=CO1.PPI.31667822&amp;isFromPublicArea=True&amp;isModal=False</t>
  </si>
  <si>
    <t>JAIME ALFREDO NOGUERA SERRANO</t>
  </si>
  <si>
    <t>SERVICIOS PROFESIONALES COMO LIDER DEL PROCESO DE FORMACION Y ACOMPAFIAMIENTO, EN VIRTUD A LA ACEPTACIBN DE PROPUESTA N 005 DE 2024 SUSCRITA ENTRE EL MINISTERIO DE EDUCACIBN Y UNIMAGDALENA. EN VIRTUD DE LA PRESENTE ORDEN LA CONTRATISTA SE OBLIGA A 1 COORDINAR EL DESARROLLO DE LA ESTRATEGIA DE FORMACION Y ACOMPAÑAMIENTO Y HACER SEGUIMIENTO A LA EJECUCION DEL PLAN DE TRABAJO Y CRONOGRAMA SEGUN LAS FASES DE CONVOCATORIA Y ALISTAMIENTO Y DESARROLLO. 2 ACTUAR COMO ENLACE ENTRE EL MEN Y LA IES SELECCIONADA. 3 CONSOLIDAR, REVISAR Y PRESENTAR LOS INFORMES TECNICOS, ADMINISTRATIVOS Y FINANCIEROS REQUERIDOS POR PARTE DEL MINISTERIO DE EDUCACION NATIONAL. 4 GESTIONAR Y DOCUMENTAR LAS ACCIONES DESARROLLADAS EN EL MARCO DE LA EJECUCION DE LA ESTRATEGIA MIXTA DE FORMACION Y SEGUIMIENTO E INFORMAR OPORTUNAMENTE AL MEN SOBRE LAS SITUACIONES QUE ALTEREN LA EJECUCION DE LA ESTRATEGIA.</t>
  </si>
  <si>
    <t>CO1.REQ.6210085</t>
  </si>
  <si>
    <t>OPSP-VAD-0785-2024</t>
  </si>
  <si>
    <t>https://community.secop.gov.co/Public/Tendering/ContractNoticePhases/View?PPI=CO1.PPI.31142701&amp;isFromPublicArea=True&amp;isModal=False</t>
  </si>
  <si>
    <t>RONALD RAFAEL ROJAS DUICA</t>
  </si>
  <si>
    <t>FITCH RATINGS COLOMBIA S.A SOCIEDAD CALIFICADORA DE VALORES</t>
  </si>
  <si>
    <t>PRESTACION DE SERVICIOS PROFESIONALES DE CALIFICACION DE CAPACIDAD DE PAGO DE LARGO PLAZO DENOMINADA TECNICAMENTE CALIFICACION NACIONAL DE LARGO PLAZO PARA CON SUS PASIVOS FINANCIEROS</t>
  </si>
  <si>
    <t>CO1.REQ.6091632</t>
  </si>
  <si>
    <t>OPSP-VAD-0740-2024</t>
  </si>
  <si>
    <t>https://community.secop.gov.co/Public/Tendering/ContractNoticePhases/View?PPI=CO1.PPI.30994547&amp;isFromPublicArea=True&amp;isModal=False</t>
  </si>
  <si>
    <t>DANNY DANIEL LOPEZ PATIÑO</t>
  </si>
  <si>
    <t>SERVICIOS PROFESIONALES COMO COINVESTIGADOR DE LAS ACTIVIDADES 1.2.2 1.2.4 2.3.1 Y 2.3.2 2.3.3 Y 2.3.4. RELACIONADAS CON LOS OBJETIVOS 1 Y 2 EN EL MARCO DE LA EJECUCION DEL PROYECTO BPIN 2020000100036 DENOMINADO IMPLEMENTACION DE SISTEMAS PRODUCTIVOS EN LA PISCICULTURA MARINA DEL ROBALO PARA EL FOMENTO DE SU PRODUCCION EN EL DEPARTAMENTO DEL MAGDALENA BRINDANDO SOPORTE TECNICO Y CIENTIFICO EN EL DESARROLLO DE LAS ACCIONES IMPLEMENTADAS PARA EL CUMPLIMIENTO DE LAS ACTIVIDADES PROPUESTAS Y DE LAS DEMAS COMPROMETIDAS EN EL DESARROLLO GLOBAL DEL PROYECTO, COMO LAS SIGUIENTES 1 APOYAR LA REALIZACION DE LOS BIOENSAYOS DE LA ACTIVIDAD ENZIMATICA DIGESTIVA, EVALUACION DE PREBIOTICOS, FEMINIZACION Y REPRODUCCION. 2 APOYAR EL ESTABLECIMIENTO Y MONITOREO DE LAS ACTIVIDADES ASOCIADAS A LOS SISTEMAS DE AGUA DULCE Y AGUA MARINA. 3 COMUNICAR PERMANENTEMENTE A LA DIRECCION CIENTIFICA, SITUACIONES QUE PUEDAN PONER EN RIESGO SANITARIO, BIOLOGICO Y QUIMICO A LOS ANIMALES.</t>
  </si>
  <si>
    <t>CO1.REQ.6060516</t>
  </si>
  <si>
    <t>OPSP-VAD-0733-2024</t>
  </si>
  <si>
    <t>https://community.secop.gov.co/Public/Tendering/ContractNoticePhases/View?PPI=CO1.PPI.30870270&amp;isFromPublicArea=True&amp;isModal=False</t>
  </si>
  <si>
    <t>YOLANDA DURAN DIAZ</t>
  </si>
  <si>
    <t>SERVICIOS PROFESIONALES INDEPENDIENTES DE MICROBIOLOGA PARA ACOMPANAR EL DESARROLLO DEL PROYECTO BPIN 2021000100084 DENOMINADO FORTALECIMIENTO DE LAS CAPACIDADES INSTITUCIONALES PARA LA INVESTIGACION DEL CULTIVO Y REPRODUCCIDN INDUCIDA DE LA LISA MUGIL INCILIS COME UNA ALTERNATIVA PARA SU CONSERVACION EN EL CARIBE COLOMBIANO, MAGDALENA CUMPLIENDO CON LAS SIGUIENTES ACTIVIDADES 1. APOYO EN BPM, REVISION DE CALIDAD Y MONITOREO DE POBLACIONES BACTERIANAS. 2. APOYO DEL TALLER EN BUENAS PRACTICAS DE MANEJO. 3. MONITOREO DE PARAMETROS MICROBIOLOGICOS. 4. APOYO EN LA ELABORACIBN DE ARTICULO CIENTIFICO. 5. APOYO EN PROTOCOLOS DE USO Y MANTENIMIENTO DE AGUA DULCE Y MARINA</t>
  </si>
  <si>
    <t>CO1.REQ.6029353</t>
  </si>
  <si>
    <t>OPSP-VAD-0726-2024</t>
  </si>
  <si>
    <t>https://community.secop.gov.co/Public/Tendering/ContractNoticePhases/View?PPI=CO1.PPI.30869667&amp;isFromPublicArea=True&amp;isModal=False</t>
  </si>
  <si>
    <t>KATRINA LUZ MEDINA LAMBRAÑO</t>
  </si>
  <si>
    <t>SERVICIOS PROFESIONALES INDEPENDIENTES DE INGENIERO PESQUERO PARA ACOMPANAR EL DESARROLLO DEL PROYECTO BPIN 2021000100084 DENOMINADO FORTALECIMIENTO DE LAS CAPACIDADES INSTITUCIONALES PARA LA INVESTIGACION DEL CULTIVO Y REPRODUCCIDN INDUCIDA DE LA LISA MUGIL INCILIS COMO UNA ALTERNATIVE PARA SU CONSERVATION EN EL CARIBE COLOMBIANO, MAGDALENA CUMPLIENDO CON LAS SIGUIENTES ACTIVIDADES 1. APOYAR Y HACER SEGUIMIENTO A LA FISIOLOGIA DE LA REPRODUCCIDN DE LOS PECES. 2. APOYAR EN EL MANTENIMIENTO Y CUIDADO DE REPRODUCTORES. 3. APOYAR LA CONSTRUCCIDN DE ARTICULO SOBRE FISIOLOGIA REPRODUCTIVA Y PROTOCOLOS REPRODUCCIDN, E INCUBACIDN</t>
  </si>
  <si>
    <t>CO1.REQ.6029174</t>
  </si>
  <si>
    <t>OPSP-VAD-0725-2024</t>
  </si>
  <si>
    <t>https://community.secop.gov.co/Public/Tendering/ContractNoticePhases/View?PPI=CO1.PPI.30869351&amp;isFromPublicArea=True&amp;isModal=False</t>
  </si>
  <si>
    <t>CARLOS ARTURO ROBLES ALGARIN</t>
  </si>
  <si>
    <t>YAHIR DE JESUS MENDOZA VANEGAS</t>
  </si>
  <si>
    <t>PRESTAR SERVICIOS PROFESIONALES INDEPENDIENTES COMO INGENIERO PESQUERO PARA ACOMPANAR EL DESARROLLO DEL PROYECTO BPIN 2021000100084 DENOMINADO FORTALECIMIENTO DE LAS CAPACIDADES INSTITUCIONALES PARA LA INVESTIGACIDN DEL CULTIVO Y REPRODUCCION INDUCIDA DE LA LISA MUGIL INCILIS COMO UNA ALTERNATIVA PARA SU CONSERVACIDN EN EL CARIBE COLOMBIANO, MAGDALENA CUMPLIENDO CON LAS SIGUIENTES ACTIVIDADES 1. IMPLEMENTACION Y MANEJO DE SISTEMAS DE RECIRCULACION Y FILTRACION. 2. MONITOREO Y CONTROL DE ACTIVIDADES DE LABORATORIO. 3. APOYO EN LA CONSTRUCCION DE PROTOCOLOS DE REPRODUCCION DE PECES Y DE MANTENIMIENTO DEL CULTIVO. 4. APOYO EN DESARROLLO DE TALLERES. 5. APOYO EN ORGANIZACION Y ANALISIS DE RESULTADOS. 6. APOYO Y SEGUIMIENTO EN LAS ACTIVIDADES DE REPRODUCCION DE LOS PECES</t>
  </si>
  <si>
    <t>CO1.REQ.6029080</t>
  </si>
  <si>
    <t>OPSP-VAD-0724-2024</t>
  </si>
  <si>
    <t>https://community.secop.gov.co/Public/Tendering/ContractNoticePhases/View?PPI=CO1.PPI.30869210&amp;isFromPublicArea=True&amp;isModal=False</t>
  </si>
  <si>
    <t>PRESTAR SERVICIOS PROFESIONALES INDEPENDIENTES COMO INGENIERO PESQUERO PARA ACOMPAÑAR EL DESARROLLO DEL PROYECTO BPIN 2021000100084 DENOMINADO FORTALECIMIENTO DE LAS CAPACIDADES INSTITUCIONALES PARA LA INVESTIGACIDN DEL CULTIVO Y REPRODUCCION INDUCIDA DE LA LISA MUGIL INCILIS COMO UNA ALTERNATIVE PARA SU CONSERVATION EN EL CARIBE COLOMBIANO, MAGDALENA CUMPLIENDO CON LA SIGUIENTE ACTIVIDAD 1. APOYAR Y HACER SEGUIMIENTO EN LA REPRODUCCION Y EL DESARROLLO DE PROTOCOLOS DE BIOPSIA OVARICA</t>
  </si>
  <si>
    <t>CO1.REQ.6029124</t>
  </si>
  <si>
    <t>OPSP-VAD-0723-2024</t>
  </si>
  <si>
    <t>https://community.secop.gov.co/Public/Tendering/ContractNoticePhases/View?PPI=CO1.PPI.30868303&amp;isFromPublicArea=True&amp;isModal=False</t>
  </si>
  <si>
    <t>ARLON RAFAEL FONTALVO MARTINEZ</t>
  </si>
  <si>
    <t>SERVICIOS PROFESIONALES INDEPENDIENTES COMO INGENIERO PESQUERO PARA ACOMPAHAR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IMPLEMENTACION Y MANEJO DE SISTEMAS DE RECIRCULACION Y FILTRACIBN. 2. MONITOREO Y CONTROL DE ACTIVIDADES DE LABORATORIO. 3. APOYO EN LA CONSTRUCCIBN DE PROTOCOLOS DE REPRODUCCIBN DE PECES Y DE MANTENIMIENTO DEL CULTIVO. 4. APOYO EN DESARROLLO DE TALLERES. 5. APOYO EN ORGANIZACION Y ANALISIS DE RESULTADOS. 6. APOYO Y SEGUIMIENTO EN LAS ACTIVIDADES DE REPRODUCCIBN DE LOS PECES</t>
  </si>
  <si>
    <t>CO1.REQ.6029145</t>
  </si>
  <si>
    <t>OPSP-VAD-0722-2024</t>
  </si>
  <si>
    <t>https://community.secop.gov.co/Public/Tendering/ContractNoticePhases/View?PPI=CO1.PPI.30872510&amp;isFromPublicArea=True&amp;isModal=False</t>
  </si>
  <si>
    <t>ARLETH ESTHER MANJARRES TETE</t>
  </si>
  <si>
    <t>SERVICIOS PROFESIONALES INDEPENDIENTES COMO COINVESTIGADORA PARA ACOMPAÑAR EL DESARROLLO DEL PROYECTO BPIN 2021000100084 DENOMINADO FORTALECIMIENTO DE LAS CAPACIDADES INSTITUCIONALES PARA LA INVESTIGACION DEL CULTIVO Y REPRODUCCION INDUCIDA DE LA LISA MUGIL INCILIS COMO UNA ALTERNATIVA PARA SU CONSERVATCION EN EL CARIBE COLOMBIANO, MAGDALENA CUMPLIENDO CON LA SIGUIENTE ACTIVIDAD 1 REALIZAR ACTIVIDADES LIGADAS A LA COINVESTIGACION EN LOS ESTUDIOS CON POBLACION VULNERABLE. 2 CONSTRUCCIBN DE TRABAJO DE INVESTIGACIDN SOBRE POBLACION VULNERABLE Y ACTIVIDAD ENCAMINADA A LA PESCA Y A LA ACUICULTURA. 3 DESARROLLAR ANALISIS DE COSTEO DE LA PRODUCTIVIDAD ASOCIADA A LA PRODUCCIBN DE LISA Y ASPECTOS RELACIONADOS CON ESTA TEMATICA. 4 APOYAR EN LA CONSTRUCCION DE ARTICULOS Y NUEVOS PROYECTOS PARA LA SOSTENIBILIDAD DEL PRESENTE PROYECTO</t>
  </si>
  <si>
    <t>CO1.REQ.6029473</t>
  </si>
  <si>
    <t>OPSP-VAD-0721-2024</t>
  </si>
  <si>
    <t>https://community.secop.gov.co/Public/Tendering/ContractNoticePhases/View?PPI=CO1.PPI.30724524&amp;isFromPublicArea=True&amp;isModal=False</t>
  </si>
  <si>
    <t>KATHERINE ROCIO DEL CARMEN OBEID MANJARRES</t>
  </si>
  <si>
    <t>SERVICIOS PROFESIONALES INDEPENDIENTES COMO INGENIERO QUIMICO PARA ACOMPANAR EL DESARROLLO DEL PROYECTO BPIN 2021000100084</t>
  </si>
  <si>
    <t>CO1.REQ.5992439</t>
  </si>
  <si>
    <t>OPSP-VAD-0718-2024</t>
  </si>
  <si>
    <t>https://community.secop.gov.co/Public/Tendering/ContractNoticePhases/View?PPI=CO1.PPI.30725061&amp;isFromPublicArea=True&amp;isModal=False</t>
  </si>
  <si>
    <t>ANDRES FELIPE VALLE GONZALEZ</t>
  </si>
  <si>
    <t>SERVICIOS PROFESIONALES INDEPENDIENTES COMO INGENIERO ELECTRONICO PARA ACOMPANAR EL DESARROLLO DEL PROYECTO BPIN 2021000100084</t>
  </si>
  <si>
    <t>CO1.REQ.5992912</t>
  </si>
  <si>
    <t>OPSP-VAD-0717-2024</t>
  </si>
  <si>
    <t>https://community.secop.gov.co/Public/Tendering/ContractNoticePhases/View?PPI=CO1.PPI.30470464&amp;isFromPublicArea=True&amp;isModal=False</t>
  </si>
  <si>
    <t>OSCAR FERNANDO CASTILLO MOSCARELA</t>
  </si>
  <si>
    <t>RODRIGUEZ CASTAÑO ABOGADOS SAS</t>
  </si>
  <si>
    <t>SERVICIOS JURIDICOS PARA EMITIR LOS CONCEPTOS Y RESOLVER LAS CONSULTAS JURIDICAS QUE LE SEAN SOLICITADAS POR EL DESPACHO DEL SEHOR RECTOR Y EL JEFE DE LA OFICINA ASESORA JURLDICA, EN MATERIA ADMINISTRATIVALABORAL, CONTRACTUAL Y EJECUTIVA, CUANDO ESTOS DEBAN SER ENTREGADOS POR ESCRITO, DEBERAN SER RUBRICADOS POR EL CONTRATISTA. 2. HACER SEGUIMIENTO PERMANENTE A LOS PROCESOS QUE CURSAN EN LAS ALTAS CORTES. 3. APOYAR A LA OFICINA ASESORA JURLDICA DESDE LA CAPITAL DE LA REPUBLICA CUANDO SE REQUIERA REALIZAR NOTIFICACIONES PERSONALES EN LAS DIFERENTES ENTIDADES Y DEPENDENCIAS EN LA CAPITAL. 4. ASESORAR A LA OFICINA ASESORA JURLDICA Y EL GRUPO DE CONTRATACIBN EN LOS PROCESOS SANCIONATORIOS QUE SE INICIAN EN CONTRA DE LOS CONTRATISTAS QUE INCUMPLAN SUS OBLIGACIONES CONTRACTUALES. 5. ASESORAR A LA UNIVERSIDAD DEL MAGDALENA EN LOS PROCESOS DISCIPLINARIOS CUANDO SE LE REQUIERA. 6. REPRESENTAR A LA UNIVERSIDAD EN LAS ACTUACIONES ADMINISTRATIVAS ADELANTADAS EN LA CIUDAD DE BOGOTA.</t>
  </si>
  <si>
    <t>CO1.REQ.5925708</t>
  </si>
  <si>
    <t>OPSP-VAD-0689-2024</t>
  </si>
  <si>
    <t>https://community.secop.gov.co/Public/Tendering/ContractNoticePhases/View?PPI=CO1.PPI.30167219&amp;isFromPublicArea=True&amp;isModal=False</t>
  </si>
  <si>
    <t>JOSE SALAS</t>
  </si>
  <si>
    <t>SERVICIO PUBLICO DE EXTENSION AGROPECUARIA EN EL MARCO DEL CONVENIO INTERADMINISTRATIVO NO. 9772023 SUSCRITO ENTE LA AGENCIA DE DESARROLLO RURALADR Y LA UNIVERSIDAD DEL MAGDALENA. PARA EL DESARROLLO DE LAS SIGUIENTES ACTIVIDADES 1. LIDERAR LA CONSOLIDACION Y VALIDACION DE LA ACTUALIZACION DE PRODUCTORES DEL REGISTRO Y CLASIFICACION DE USUARIOS. 2.ALERTAR FRENTE A LOS CAMBIOS EN LA META DE LOS USUARIOS VINCULADOS AL SERVICIO PUBLICO DE EXTENSION AGROPECUARIA SPEA EN LOS DEPARTAMENTOS OBJETO DEL CONVENIO. 3.MANTENER UN CONSTANTE CANAL DE COMUNICACION CON EL EQUIPO TECNICO DE EXTENSIONISTAS PARA LA ACTUALIZACION DE LAS BASES DE DATOS. 4.REALIZAR LOS INFORMES RESPECTIVOS SEMANALES EN TERMINOS DE VARIACION DE NUMERO DE USUARIOS Y ACTUALIZACION REALIZADAS POR EL EQUIPO TECNICO DE EXTENSIONISTAS. 5. VALIDAR LA INFORMACION DE LOS CAMBIOS YO ACTUALIZACIONES EN LOS DATOS DE PRODUCTORES BENEFICIARIOS CONSOLIDADAS POR EL EQUIPO TECNICO DE EXTENSIONISTAS.</t>
  </si>
  <si>
    <t>CO1.REQ.5843020</t>
  </si>
  <si>
    <t>OPSP-VAD-0668-2024</t>
  </si>
  <si>
    <t>https://community.secop.gov.co/Public/Tendering/ContractNoticePhases/View?PPI=CO1.PPI.30169428&amp;isFromPublicArea=True&amp;isModal=False</t>
  </si>
  <si>
    <t>ARMANDO OLMEDO LARRAZABAL</t>
  </si>
  <si>
    <t>SERVICIOS COMO PROFESIONAL AGRICOLA EN LAS SIGUIENTES ACTIVIDADES 1.1.1, 1.2.1, 1.3.1, 1.3.7, 1.4.1,1.4.3, 1.5.1, 3.1.1, 3.2.1, 3.3.1, CORRESPONDIENTES A LOS OBJETIVOS 1 Y 2 DEL PROYECTO DE INVESTIGACION CON CODIGO BPIN 2022000100019, PARA PARTICIPAR EN LA ETAPA DE DIAGNOSTICO E IMPLEMENTACIDN DE PARCELAS, CUMPLIENDO CON LAS SIGUIENTES ACTIVIDADES 1 APOYAR LAS REUNIONES DE SOCIALIZACION DE ALCANCES Y OBJETIVOS DEL PROYECTO Y EL PROCESO DE IDENTIFICACION Y SELECCION DE BENEFICIARIES EN EL MUNICIPIO DE FONSECA, GUAJIRA. 2 REALIZAR MINIMO DOS 02 VISITAS MENSUALES A LAS PARCELAS ASIGNADAS DE ACUERDO CON EL SEGUIMIENTO Y ACTIVIDADES PROGRAMADAS EN EL MUNICIPIO DE FONSECA, GUAJIRA. 3 EJECUTAR LAS ACTIVIDADES DE CARACTERIZACION DE LAS UNIDADES PRODUCTIVAS PARCELAS Y FINCAS PARA PROYECTAR LAS FICHAS TECNICAS DE CADA PREDIO DE ACUERDO CON LAS ORIENTACIONES DEL DIRECTOR E INVESTIGADOR DEL AREA AGRICOLA EN EL MUNICIPIO DE FONSECA, LA GUAJIRA.</t>
  </si>
  <si>
    <t>CO1.REQ.5843482</t>
  </si>
  <si>
    <t>OPSP-VAD-0667-2024</t>
  </si>
  <si>
    <t>https://community.secop.gov.co/Public/Tendering/ContractNoticePhases/View?PPI=CO1.PPI.30165493&amp;isFromPublicArea=True&amp;isModal=False</t>
  </si>
  <si>
    <t>VIVERLYS LEINITH DIAZ GUTIERREZ</t>
  </si>
  <si>
    <t>SERVICIO PUBLICO DE EXTENSION AGROPECUARIA EN EL MARCO DEL CONVENIO INTERADMINISTRATIVO NO. 9772023 SUSCRITO ENTE LA AGENDA DE DESARROLLO RURALADR Y LA UNIVERSIDAD DEL MAGDALENA. PARA EL DESARROLLO DE LAS SIGUIENTES ACTIVIDADES 1. LIDERAR LA CONSOLIDACION Y VALIDACION DE LA ACTUALIZACION DE PRODUCTORES DEL REGISTRO Y CLASIFICACIDN DE USUARIOS. 2.ALERTAR FRENTE A LOS CAMBIOS EN LA META DE LOS USUARIOS VINCULADOS AL SERVICIO PUBLICO DE EXTENSION AGROPECUARIA SPEA EN LOS DEPARTAMENTOS OBJETO DEL CONVENIO. S.MANTENER UN CONSTANTE CANAL DE COMUNICACIDN CON EL EQUIPO TECNICO DE EXTENSIONISTAS PARA LA ACTUALIZACION DE LAS BASES DE DATOS. 4.REALIZAR LOS INFORMES RESPECTIVOS SEMANALES EN TERMINOS DE VARIATION DE NUMERO DE USUARIOS Y ACTUALIZATION REALIZADAS POR EL EQUIPO TECNICO DE EXTENSIONISTAS. 5. VALIDAR LA INFORMACION DE LOS CAMBIOS YO ACTUALIZACIONES EN LOS DATOS DE PRODUCTORES BENEFICIARIES CONSOLIDADAS POR EL EQUIPO TECNICO DE EXTENSIONISTAS.</t>
  </si>
  <si>
    <t>CO1.REQ.5842605</t>
  </si>
  <si>
    <t>OPSP-VAD-0624-2024</t>
  </si>
  <si>
    <t>https://community.secop.gov.co/Public/Tendering/ContractNoticePhases/View?PPI=CO1.PPI.30061201&amp;isFromPublicArea=True&amp;isModal=False</t>
  </si>
  <si>
    <t>YESSICA PAOLA GONZALEZ OCHOA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</si>
  <si>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</si>
  <si>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CO1.REQ.5811878</t>
  </si>
  <si>
    <t>OPSP-VAD-0623-2024</t>
  </si>
  <si>
    <t>https://community.secop.gov.co/Public/Tendering/ContractNoticePhases/View?PPI=CO1.PPI.30060431&amp;isFromPublicArea=True&amp;isModal=False</t>
  </si>
  <si>
    <t>129204526
2133634</t>
  </si>
  <si>
    <t>2024-02-07
2024-02-09</t>
  </si>
  <si>
    <t>172
173</t>
  </si>
  <si>
    <t>DEIBER JOSE CATAÑO SOSA</t>
  </si>
  <si>
    <t>SERVICIOS COMO PROFESIONAL AGRICOLA DESARROLLANDO ACTIVIDADES CORRESPONDIENTES A LOS OBJETIVOS 1 Y 2 DEL PROYECTO DE INVESTIGACION DISEÑO E IMPLEMENTACION DE ESTRATEGIAS PARA EL FORTALECIMIENTO DE CAPACIDADES LOCALES QUE PERMITAN REDUCIR LA VULNERABILIDAD FRENTE AL CAMBIO CLIMATICO EN LOS DEPARTAMENTOS DEL MAGDALENA Y LA GUAJIRA</t>
  </si>
  <si>
    <t>CO1.REQ.5811666</t>
  </si>
  <si>
    <t>OPSP-VAD-0622-2024</t>
  </si>
  <si>
    <t>https://community.secop.gov.co/Public/Tendering/ContractNoticePhases/View?PPI=CO1.PPI.30059719&amp;isFromPublicArea=True&amp;isModal=False</t>
  </si>
  <si>
    <t>VALENTINA VASQUEZ ZUÑIGA</t>
  </si>
  <si>
    <t>SERVICIOS COMO PROFESIONAL AGRICOLA EN LAS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</si>
  <si>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CO1.REQ.5811405</t>
  </si>
  <si>
    <t>OPSP-VAD-0621-2024</t>
  </si>
  <si>
    <t>https://community.secop.gov.co/Public/Tendering/ContractNoticePhases/View?PPI=CO1.PPI.30058355&amp;isFromPublicArea=True&amp;isModal=False</t>
  </si>
  <si>
    <t>ADRIANA MARIA QUIROZ ASSIA</t>
  </si>
  <si>
    <t>CO1.REQ.5810986</t>
  </si>
  <si>
    <t>OPSP-VAD-0612-2024</t>
  </si>
  <si>
    <t>https://community.secop.gov.co/Public/Tendering/ContractNoticePhases/View?PPI=CO1.PPI.30058075&amp;isFromPublicArea=True&amp;isModal=False</t>
  </si>
  <si>
    <t>YULIBETH CAROLINA OSORIO OYOLA</t>
  </si>
  <si>
    <t>CO1.REQ.5810959</t>
  </si>
  <si>
    <t>OPSP-VAD-0611-2024</t>
  </si>
  <si>
    <t>https://community.secop.gov.co/Public/Tendering/ContractNoticePhases/View?PPI=CO1.PPI.30057448&amp;isFromPublicArea=True&amp;isModal=False</t>
  </si>
  <si>
    <t>ELKIN JOSE MUÑOZ BELEÑO</t>
  </si>
  <si>
    <t>CO1.REQ.5810938</t>
  </si>
  <si>
    <t>OPSP-VAD-0610-2024</t>
  </si>
  <si>
    <t>https://community.secop.gov.co/Public/Tendering/ContractNoticePhases/View?PPI=CO1.PPI.30028984&amp;isFromPublicArea=True&amp;isModal=False</t>
  </si>
  <si>
    <t>FABIO MARIN CASTRO</t>
  </si>
  <si>
    <t>SERVICIO COMO PROFESIONAL AGRICOLA CUMPLIENDO CON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</si>
  <si>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CO1.REQ.5802194</t>
  </si>
  <si>
    <t>OPSP-VAD-0594-2024</t>
  </si>
  <si>
    <t>https://community.secop.gov.co/Public/Tendering/ContractNoticePhases/View?PPI=CO1.PPI.30044166&amp;isFromPublicArea=True&amp;isModal=False</t>
  </si>
  <si>
    <t>LUZ ENITH CARDENAS OLIVO</t>
  </si>
  <si>
    <t>CO1.REQ.5807337</t>
  </si>
  <si>
    <t>OPSP-VAD-0593-2024</t>
  </si>
  <si>
    <t>https://community.secop.gov.co/Public/Tendering/ContractNoticePhases/View?PPI=CO1.PPI.30043708&amp;isFromPublicArea=True&amp;isModal=False</t>
  </si>
  <si>
    <t>MARIA PAULA CARREÑO ALVARADO</t>
  </si>
  <si>
    <t>CO1.REQ.5806677</t>
  </si>
  <si>
    <t>OPSP-VAD-0591-2024</t>
  </si>
  <si>
    <t>https://community.secop.gov.co/Public/Tendering/ContractNoticePhases/View?PPI=CO1.PPI.30042793&amp;isFromPublicArea=True&amp;isModal=False</t>
  </si>
  <si>
    <t>PEÑA MAESTRE MIRIAN ESTHER</t>
  </si>
  <si>
    <t>CO1.REQ.5806762</t>
  </si>
  <si>
    <t>OPSP-VAD-0590-2024</t>
  </si>
  <si>
    <t>https://community.secop.gov.co/Public/Tendering/ContractNoticePhases/View?PPI=CO1.PPI.30042717&amp;isFromPublicArea=True&amp;isModal=False</t>
  </si>
  <si>
    <t>YOHANA SIERRA HERNANDEZ</t>
  </si>
  <si>
    <t>CO1.REQ.5807003</t>
  </si>
  <si>
    <t>OPSP-VAD-0589-2024</t>
  </si>
  <si>
    <t>https://community.secop.gov.co/Public/Tendering/ContractNoticePhases/View?PPI=CO1.PPI.30042113&amp;isFromPublicArea=True&amp;isModal=False </t>
  </si>
  <si>
    <t>KELLY OLAYA VILLAMIL</t>
  </si>
  <si>
    <t>CO1.REQ.5806514</t>
  </si>
  <si>
    <t>OPSP-VAD-0588-2024</t>
  </si>
  <si>
    <t>https://community.secop.gov.co/Public/Tendering/ContractNoticePhases/View?PPI=CO1.PPI.30041434&amp;isFromPublicArea=True&amp;isModal=False</t>
  </si>
  <si>
    <t>KIMBERLY SANDRITH OJITO OVIEDO</t>
  </si>
  <si>
    <t>CO1.REQ.5806293</t>
  </si>
  <si>
    <t>OPSP-VAD-0587-2024</t>
  </si>
  <si>
    <t>https://community.secop.gov.co/Public/Tendering/ContractNoticePhases/View?PPI=CO1.PPI.30010414&amp;isFromPublicArea=True&amp;isModal=False</t>
  </si>
  <si>
    <t>HENRY DAVID CARVAJAL SIMANCA</t>
  </si>
  <si>
    <t>SERVICIOS COMO PROFESIONAL AGRICOLA EN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</si>
  <si>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CO1.REQ.5796940</t>
  </si>
  <si>
    <t>OPSP-VAD-0574-2024</t>
  </si>
  <si>
    <t>https://community.secop.gov.co/Public/Tendering/ContractNoticePhases/View?PPI=CO1.PPI.30009290&amp;isFromPublicArea=True&amp;isModal=False</t>
  </si>
  <si>
    <t>CLAUDIA ISOLINA GOMEZ GARRIDO</t>
  </si>
  <si>
    <t>SERVICIOS COMO PROFESIONAL AGRICOLA DESARROLLANDO ACTIVIDADES, CORRESPONDIENTES A LOS OBJETIVOS 1 Y 2 DEL PROYECTO DE INVESTIGACIDN IDENTIFICADO CON CODIGO BPIN 2022000100019 DISEÑO E IMPLEMENTACION DE ESTRATEGIAS PARA EL FORTALECIMIENTO DE CAPACIDADES LOCALES QUE PERMITAN REDUCIR LA VULNERABILIDAD FRENTE AL CAMBIO CLIMATICO EN LOS DEPARTAMENTOS DEL MAGDALENA Y LA GUAJIRA</t>
  </si>
  <si>
    <t> CO1.REQ.5796909</t>
  </si>
  <si>
    <t>OPSP-VAD-0573-2024</t>
  </si>
  <si>
    <t>https://community.secop.gov.co/Public/Tendering/ContractNoticePhases/View?PPI=CO1.PPI.30040816&amp;isFromPublicArea=True&amp;isModal=False</t>
  </si>
  <si>
    <t>FERNANDO JOSE DE LA ROSA NAVARRO</t>
  </si>
  <si>
    <t>CO1.REQ.5806091</t>
  </si>
  <si>
    <t>OPSP-VAD-0572-2024</t>
  </si>
  <si>
    <t>https://community.secop.gov.co/Public/Tendering/ContractNoticePhases/View?PPI=CO1.PPI.30040549&amp;isFromPublicArea=True&amp;isModal=False</t>
  </si>
  <si>
    <t>FATIMA VANESSA PANA ROBLES</t>
  </si>
  <si>
    <t>CO1.REQ.5806041</t>
  </si>
  <si>
    <t>OPSP-VAD-0571-2024</t>
  </si>
  <si>
    <t>https://community.secop.gov.co/Public/Tendering/ContractNoticePhases/View?PPI=CO1.PPI.30039981&amp;isFromPublicArea=True&amp;isModal=False</t>
  </si>
  <si>
    <t>SANTIAGO JOSE GONZALEZ MALDONADO</t>
  </si>
  <si>
    <t>CO1.REQ.5805956</t>
  </si>
  <si>
    <t>OPSP-VAD-0570-2024</t>
  </si>
  <si>
    <t>https://community.secop.gov.co/Public/Tendering/ContractNoticePhases/View?PPI=CO1.PPI.30039629&amp;isFromPublicArea=True&amp;isModal=False</t>
  </si>
  <si>
    <t>ROSA PALOSCIA CASTRO</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</si>
  <si>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t>
  </si>
  <si>
    <t>CO1.REQ.5805784</t>
  </si>
  <si>
    <t>OPSP-VAD-0569-2024</t>
  </si>
  <si>
    <t>https://community.secop.gov.co/Public/Tendering/ContractNoticePhases/View?PPI=CO1.PPI.30039111&amp;isFromPublicArea=True&amp;isModal=False </t>
  </si>
  <si>
    <t>RAIZA ALVAREZ DIAZ</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</si>
  <si>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 5 ORIENTAR ACERCA DE LOS METODOS GRUPALES O MASIVOS QUE LIDERE EN LOS MUNICIPIOS QUE TENGA A SU CARGO.</t>
  </si>
  <si>
    <t>CO1.REQ.5804893</t>
  </si>
  <si>
    <t>OPSP-VAD-0568-2024</t>
  </si>
  <si>
    <t>https://community.secop.gov.co/Public/Tendering/ContractNoticePhases/View?PPI=CO1.PPI.30038371&amp;isFromPublicArea=True&amp;isModal=False</t>
  </si>
  <si>
    <t>MAYRA ALEJANDRA DE LEON MIRANDA</t>
  </si>
  <si>
    <t>CO1.REQ.5805266</t>
  </si>
  <si>
    <t>OPSP-VAD-0567-2024</t>
  </si>
  <si>
    <t>https://community.secop.gov.co/Public/Tendering/ContractNoticePhases/View?PPI=CO1.PPI.30038258&amp;isFromPublicArea=True&amp;isModal=False</t>
  </si>
  <si>
    <t>JHEYSON HERMIDES GALLARDO</t>
  </si>
  <si>
    <t>CO1.REQ.5805097</t>
  </si>
  <si>
    <t>OPSP-VAD-0566-2024</t>
  </si>
  <si>
    <t>https://community.secop.gov.co/Public/Tendering/ContractNoticePhases/View?PPI=CO1.PPI.30037779&amp;isFromPublicArea=True&amp;isModal=False</t>
  </si>
  <si>
    <t>LUIS ARGEMIRO LOPEZ BUITRAGO</t>
  </si>
  <si>
    <t>CO1.REQ.5805058</t>
  </si>
  <si>
    <t>OPSP-VAD-0565-2024</t>
  </si>
  <si>
    <t>https://community.secop.gov.co/Public/Tendering/ContractNoticePhases/View?PPI=CO1.PPI.30037250&amp;isFromPublicArea=True&amp;isModal=False</t>
  </si>
  <si>
    <t>KEINER ANDRES BENEDETTI GUTIERREZ</t>
  </si>
  <si>
    <t>CO1.REQ.5804735</t>
  </si>
  <si>
    <t>OPSP-VAD-0564-2024</t>
  </si>
  <si>
    <t>https://community.secop.gov.co/Public/Tendering/ContractNoticePhases/View?PPI=CO1.PPI.30036911&amp;isFromPublicArea=True&amp;isModal=False</t>
  </si>
  <si>
    <t>HINOJOSA QUINTERO FELIX ENRIQUE</t>
  </si>
  <si>
    <t>CO1.REQ.5804370</t>
  </si>
  <si>
    <t>OPSP-VAD-0563-2024</t>
  </si>
  <si>
    <t>https://community.secop.gov.co/Public/Tendering/ContractNoticePhases/View?PPI=CO1.PPI.30036602&amp;isFromPublicArea=True&amp;isModal=False </t>
  </si>
  <si>
    <t>TATIANA MILENA GARCIA MORENO</t>
  </si>
  <si>
    <t>CO1.REQ.5804271</t>
  </si>
  <si>
    <t>OPSP-VAD-0562-2024</t>
  </si>
  <si>
    <t>https://community.secop.gov.co/Public/Tendering/ContractNoticePhases/View?PPI=CO1.PPI.30035825&amp;isFromPublicArea=True&amp;isModal=False</t>
  </si>
  <si>
    <t>SILVIA MILENA PIÑEREZ MECON</t>
  </si>
  <si>
    <t>CO1.REQ.5804148</t>
  </si>
  <si>
    <t>OPSP-VAD-0561-2024</t>
  </si>
  <si>
    <t>https://community.secop.gov.co/Public/Tendering/ContractNoticePhases/View?PPI=CO1.PPI.30030569&amp;isFromPublicArea=True&amp;isModal=False</t>
  </si>
  <si>
    <t>LEWIS DANIEL ORTIZ PATIÑO</t>
  </si>
  <si>
    <t>CO1.REQ.5803022</t>
  </si>
  <si>
    <t>OPSP-VAD-0560-2024</t>
  </si>
  <si>
    <t>https://community.secop.gov.co/Public/Tendering/ContractNoticePhases/View?PPI=CO1.PPI.30030649&amp;isFromPublicArea=True&amp;isModal=False</t>
  </si>
  <si>
    <t>YANEIDIS HERNANDEZ RUIZ</t>
  </si>
  <si>
    <t>CO1.REQ.5803007</t>
  </si>
  <si>
    <t>OPSP-VAD-0559-2024</t>
  </si>
  <si>
    <t>https://community.secop.gov.co/Public/Tendering/ContractNoticePhases/View?PPI=CO1.PPI.30030192&amp;isFromPublicArea=True&amp;isModal=False</t>
  </si>
  <si>
    <t>JUDITH VICTORIA OCHOA VARELA</t>
  </si>
  <si>
    <t>CO1.REQ.5802579</t>
  </si>
  <si>
    <t>OPSP-VAD-0558-2024</t>
  </si>
  <si>
    <t>https://community.secop.gov.co/Public/Tendering/ContractNoticePhases/View?PPI=CO1.PPI.30030116&amp;isFromPublicArea=True&amp;isModal=False</t>
  </si>
  <si>
    <t>JUAN CARLOS SANABRIA DE LUQUE</t>
  </si>
  <si>
    <t>CO1.REQ.5802557</t>
  </si>
  <si>
    <t>OPSP-VAD-0557-2024</t>
  </si>
  <si>
    <t>https://community.secop.gov.co/Public/Tendering/ContractNoticePhases/View?PPI=CO1.PPI.30029487&amp;isFromPublicArea=True&amp;isModal=False</t>
  </si>
  <si>
    <t>JODY TALINA GARCIA CUADRADO</t>
  </si>
  <si>
    <t>CO1.REQ.5802274</t>
  </si>
  <si>
    <t>OPSP-VAD-0556-2024</t>
  </si>
  <si>
    <t>https://community.secop.gov.co/Public/Tendering/ContractNoticePhases/View?PPI=CO1.PPI.30028906&amp;isFromPublicArea=True&amp;isModal=False </t>
  </si>
  <si>
    <t>ABDON SEGUNDO PERALTA ATENCIO</t>
  </si>
  <si>
    <t>CO1.REQ.5801995</t>
  </si>
  <si>
    <t>OPSP-VAD-0555-2024</t>
  </si>
  <si>
    <t>https://community.secop.gov.co/Public/Tendering/ContractNoticePhases/View?PPI=CO1.PPI.30028265&amp;isFromPublicArea=True&amp;isModal=False</t>
  </si>
  <si>
    <t>YARITZA NOHEMI PEREA SARMIENTO</t>
  </si>
  <si>
    <t>CO1.REQ.5801979</t>
  </si>
  <si>
    <t>OPSP-VAD-0554-2024</t>
  </si>
  <si>
    <t>https://community.secop.gov.co/Public/Tendering/ContractNoticePhases/View?PPI=CO1.PPI.30028092&amp;isFromPublicArea=True&amp;isModal=False</t>
  </si>
  <si>
    <t>MARICEL TORO MATEUS</t>
  </si>
  <si>
    <t>CO1.REQ.5801681</t>
  </si>
  <si>
    <t>OPSP-VAD-0553-2024</t>
  </si>
  <si>
    <t>https://community.secop.gov.co/Public/Tendering/ContractNoticePhases/View?PPI=CO1.PPI.30028031&amp;isFromPublicArea=True&amp;isModal=False</t>
  </si>
  <si>
    <t>DIEGO ARRIETA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</si>
  <si>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</si>
  <si>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CO1.REQ.5801756</t>
  </si>
  <si>
    <t>OPSP-VAD-0552-2024</t>
  </si>
  <si>
    <t>https://community.secop.gov.co/Public/Tendering/ContractNoticePhases/View?PPI=CO1.PPI.30027470&amp;isFromPublicArea=True&amp;isModal=False</t>
  </si>
  <si>
    <t>CECILIA MARGARITA ARIAS VARELA</t>
  </si>
  <si>
    <t>CO1.REQ.5801735</t>
  </si>
  <si>
    <t>OPSP-VAD-0551-2024</t>
  </si>
  <si>
    <t>https://community.secop.gov.co/Public/Tendering/ContractNoticePhases/View?PPI=CO1.PPI.30027104&amp;isFromPublicArea=True&amp;isModal=False</t>
  </si>
  <si>
    <t>SANDRA MARCELA AMADOR OCHOA</t>
  </si>
  <si>
    <t>CO1.REQ.5801475</t>
  </si>
  <si>
    <t>OPSP-VAD-0550-2024</t>
  </si>
  <si>
    <t>https://community.secop.gov.co/Public/Tendering/ContractNoticePhases/View?PPI=CO1.PPI.30018074&amp;isFromPublicArea=True&amp;isModal=False</t>
  </si>
  <si>
    <t>JULIA EVA AYAZO GENES</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</si>
  <si>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5 ORIENTAR ACERCA DE LOS METODOS GRUPALES O MASIVOS QUE LIDERE EN LOS MUNICIPIOS QUE TENGA A SU CARGO. 6 COMPILAR DOCUMENTACION CARGADA POR LOS EXTENSIONISTAS EN LA CARPETA DIGITAL DEFINIDA PARA ELLO, SIGUIENDO LA GULA METODOLOGICA IMPARTIDA POR LA UNIVERSIDAD DEL MAGDALENA.</t>
  </si>
  <si>
    <t>CO1.REQ.5801227</t>
  </si>
  <si>
    <t>OPSP-VAD-0549-2024</t>
  </si>
  <si>
    <t>https://community.secop.gov.co/Public/Tendering/ContractNoticePhases/View?PPI=CO1.PPI.30018047&amp;isFromPublicArea=True&amp;isModal=False</t>
  </si>
  <si>
    <t>ISABELLA ALVAREZ LOZANO</t>
  </si>
  <si>
    <t>CO1.REQ.5799180</t>
  </si>
  <si>
    <t>OPSP-VAD-0548-2024</t>
  </si>
  <si>
    <t>https://community.secop.gov.co/Public/Tendering/ContractNoticePhases/View?PPI=CO1.PPI.31460924&amp;isFromPublicArea=True&amp;isModal=False</t>
  </si>
  <si>
    <t>HERMIDEZ JEREZ</t>
  </si>
  <si>
    <t>JOSE DE LOS SANTOS CHACIN Y ABOGADOS SAS</t>
  </si>
  <si>
    <t>SERVICIOS DE ASESORIA PROFESIONAL LEGAL</t>
  </si>
  <si>
    <t>CO1.REQ.5645895</t>
  </si>
  <si>
    <t>OPSP-VAD-0280-2024</t>
  </si>
  <si>
    <t>https://community.secop.gov.co/Public/Tendering/ContractNoticePhases/View?PPI=CO1.PPI.32370151&amp;isFromPublicArea=True&amp;isModal=False</t>
  </si>
  <si>
    <t>LEYNIN ESTHER CAAMAÑO ROCHA</t>
  </si>
  <si>
    <t>SERVICIO PARA EL APOYO LOGISTICO EN LA ORGANIZACION Y GESTION DEL EVENTO DENOMINADO ENCUENTRO DOCENTE DE UNIMAGDALENA, QUE SE DESARROLLARA EN DOS MOMENTOS 1. TEATRO SANTA MARTA 13 DE JUNIO DE 2024 QUE COMPRENDE EL SERVICIO DE SUMINISTROS DE BEBIDAS Y ALIMENTOS PREPARADOS, AMBIENTACION Y PERSONAL DE ATENCLON 2. QUINTA DE SAN PEDRO ALEJANDRINO 14 DE JUNIO DE 2024 QUE COMPRENDE EL SERVICIO DE ALQUILER DE ESPACIOS, MOBILIARIOS Y MENAJES, SUMINISTROS DE BEBIDAS Y ALIMENTOS PREPARADOS AMBIENTACLON Y DECORACLON DEL LUGAR Y PERSONAL DE ATENCLON EN LA CIUDAD DE SANTA MARTA</t>
  </si>
  <si>
    <t>CO1.REQ.6369301</t>
  </si>
  <si>
    <t>OPS-VAD-0811-2024</t>
  </si>
  <si>
    <t>https://community.secop.gov.co/Public/Tendering/ContractNoticePhases/View?PPI=CO1.PPI.32305553&amp;isFromPublicArea=True&amp;isModal=False</t>
  </si>
  <si>
    <t>YURI MANJARREZ MARQUEZ</t>
  </si>
  <si>
    <t>SERVICIO DE ORGANIZACION, COORDINACION Y APOYO LOGISTICO DE ARTISTAS INVITADOS PARA SU PARTICIPACION EN EL ENCUENTRO DOCENTE UNIMAGDALENA 2024, QUE SE LLEVARA A CABO EN LA QUINTA SAN PEDRO ALEJANDRINO DE LA CIUDAD DE SANTA MARTA</t>
  </si>
  <si>
    <t>CO1.REQ.6354562</t>
  </si>
  <si>
    <t>OPS-VAD-0807-2024</t>
  </si>
  <si>
    <t>https://community.secop.gov.co/Public/Tendering/ContractNoticePhases/View?PPI=CO1.PPI.32281835&amp;isFromPublicArea=True&amp;isModal=False</t>
  </si>
  <si>
    <t>IMPACTA PRODUCCIONES S.A.S.</t>
  </si>
  <si>
    <t>SERVICIO DE PRODUCCION TECNICA CON EQUIPOS ESPECIALIZADOS Y DE ULTIMA GENERACION, LA CUAL SE COMPONE DE SONIDO, BACK LINE, ILUMINACION, TARIMAS, CONSOLA, GENERADORES ELECTRICOS, OPERACIONALES, PANTALLAS LED, SOBRE TARIMA, MESA DJ, RADIO DE COMUNICACION, DISTRIBUIDORES ELECTRICOS Y RIDER TECNICO PARA EL DESARROLLO DE LAS ACTIVIDADES PROGRAMADAS EN EL MARCO DEL ENCUENTRO DOCENTE DE LA UNIVERSIDAD DEL MAGDALENA</t>
  </si>
  <si>
    <t>CO1.REQ.6349214</t>
  </si>
  <si>
    <t>OPS-VAD-0806-2024</t>
  </si>
  <si>
    <t>https://community.secop.gov.co/Public/Tendering/ContractNoticePhases/View?PPI=CO1.PPI.31330513&amp;isFromPublicArea=True&amp;isModal=False</t>
  </si>
  <si>
    <t>Graciela Ribaut Osorio</t>
  </si>
  <si>
    <t>SERVICIO DE PRODUCCION LOGISTICA PARA EL DESARROLLO DE LAS ACTIVIDADES PROGRAMADAS EN EL MARCO DE LA CELEBRACION DEL EVENTO DE LA VIGESIMA CUARTA SEMANA CULTURAL 2062 UN VIAJE AL FUTURO, QUE CONTEMPLA ACTIVIDADES DEPORTIVAS, RECREATIVAS, ACADEMICAS Y CULTURALES PARA TODA LA COMUNIDAD UNIVERSITARIA, DENTRO DEL PLAN DE MEJORAMIENTO DE LA CALIDAD DE VIDA, BIENESTAR Y DESARROLLO PERSONAL DE LA COMUNIDAD UNIVERSITARIA</t>
  </si>
  <si>
    <t>CO1.REQ.6161826</t>
  </si>
  <si>
    <t>OPS-VAD-0779-2024</t>
  </si>
  <si>
    <t>https://community.secop.gov.co/Public/Tendering/ContractNoticePhases/View?PPI=CO1.PPI.31312853&amp;isFromPublicArea=True&amp;isModal=False</t>
  </si>
  <si>
    <t>YURI YASSER MANJARREZ MARQUEZ</t>
  </si>
  <si>
    <t>SERVICIO DE ORGANIZACION, COORDINACION Y APOYO LOGISTICO DE LOS COMPOSITORES DE MUSICA VALLENATA INVITADOS PARA LAS ACTIVIDADES PROGRAMADAS EN EL MARCO DE LA ACTIVIDAD HOMENAJE LOS COMPOSITORES LE CANTAN A SANTA MARTA RUMBO A SUS 500 AÑOS, QUE SE REALIZARA EN EL TEATRO SANTA MARTA EL DIA MIERCOLES 8 DE MAYO DE 2024</t>
  </si>
  <si>
    <t>CO1.REQ.6131493</t>
  </si>
  <si>
    <t>OPS-VAD-0774-2024</t>
  </si>
  <si>
    <t>https://community.secop.gov.co/Public/Tendering/ContractNoticePhases/View?PPI=CO1.PPI.31326353&amp;isFromPublicArea=True&amp;isModal=False</t>
  </si>
  <si>
    <t>SERVICIO DE DECORACION, AMBIENTACION Y CATERING EN ESPACIOS INSTITUCIONALES CON TEMATICAS ALUSIVAS A CELEBRACIONES DE FECHAS ESPECIALES Y DE INTERES INSTITUCIONAL, QUE COADYUVEN AL MEJORAMIENTO DE LA CALIDAD DE VIDA DE LOS MIEMBROS DE LA COMUNIDAD UNIVERSITARIA E INVITADOS EXTERNOS</t>
  </si>
  <si>
    <t>CO1.REQ.6127934</t>
  </si>
  <si>
    <t>OPS-VAD-0766-2024</t>
  </si>
  <si>
    <t>https://community.secop.gov.co/Public/Tendering/ContractNoticePhases/View?PPI=CO1.PPI.31292374&amp;isFromPublicArea=True&amp;isModal=False</t>
  </si>
  <si>
    <t>GABRIEL EMIRO GOMEZ DE LA OSSA</t>
  </si>
  <si>
    <t>ASESORIA CONTABLE A LA UNIVERSIDAD DEL MAGDALENA PARA REALIZAR PROCESOS ADECUADOS Y PERTINENTES QUE PERMITAN LA REVISION, ANALISIS, CONCILIACION Y DEPURACION CONTABLE, MEDIANTE ELIMINACION O INCORPORACION DE CIFRAS EN LOS ESTADOS FINANCIEROS DE LA UNIVERSIDAD, EN LAS PARTIDAS DE CUENTAS POR COBRAR GRUPO 13 DEL ESTADO DE SITUACION FINANCIERA Y DE RECURSOS ADMINISTRADOS CONVENIOS, GRUPO 29 DEL ESTADO DE SITUACION FINANCIERA, DE TAL FORMA QUE ESTOS CUMPLAN CON LAS CARACTERISTICAS FUNDAMENTALES RELEVANCIA Y REPRESENTACION FIEL DE QUE TRATA EL MARCO CONCEPTUAL CONTABLE VIGENTE</t>
  </si>
  <si>
    <t>CO1.REQ.6123963</t>
  </si>
  <si>
    <t>OPS-VAD-0765-2024</t>
  </si>
  <si>
    <t>https://community.secop.gov.co/Public/Tendering/ContractNoticePhases/View?PPI=CO1.PPI.31183288&amp;isFromPublicArea=True&amp;isModal=False</t>
  </si>
  <si>
    <t>LUIS HINCAPIE FRAGOSO</t>
  </si>
  <si>
    <t>SERVICIO DE CONSTRUCCION E INSTALACION DE JAULA FLOTANTE PARA PISCICULTURA MARINA CON VOLUMEN 10 M3, PARA DAR CUMPLIMIENTO AL DESARROLLO DE BIOENSAYOS EN MARCO DEL CUMPLIMIENTO DE LA ACTIVIDAD MGA 2.2.4 REALIZAR MONTAJE PILOTO Y SEGUIMIENTO AL CULTIVO EN JAULA EN EL MAR PARA LA ASOCIACION ASPOTAG. EN DESARROLLO DEL PROYECTO BPIN 2020000100036, DENOMINADO IMPLEMENTACION DE SISTEMAS PRODUCTIVOS EN LA PISCICULTURA MARINA DEL RDBALO PARA EL FOMENTO DE SU PRODUCCIDN EN EL DEPARTAMENTO DEL MAGDALENA. EL SERVICIO INCLUYE CURSOTALLER SOBRE DISENO, CALCULO Y CONSTRUCCION DE JAULAS FLOTANTES PARA MAXIMO TREINTA 30 PERSONA</t>
  </si>
  <si>
    <t>CO1.REQ.6101002</t>
  </si>
  <si>
    <t>OPS-VAD-0748-2024</t>
  </si>
  <si>
    <t>https://community.secop.gov.co/Public/Tendering/ContractNoticePhases/View?PPI=CO1.PPI.31049213&amp;isFromPublicArea=True&amp;isModal=False</t>
  </si>
  <si>
    <t>VISION HUMANA AA S.A.S</t>
  </si>
  <si>
    <t>ASESORIA PARA LA RECATEGORIZACION DE EMPLEOS, NIVELACION SALARIAL Y CREACION DE NUEVOS CARGOS CON EL FIN DE MEJORAR LAS CONDICIONES LABORALES DE LOS COLABORADORES DE LA UNIVERSIDAD DEL MAGDALENA</t>
  </si>
  <si>
    <t>CO1.REQ.6071646</t>
  </si>
  <si>
    <t>OPS-VAD-0735-2024</t>
  </si>
  <si>
    <t>https://community.secop.gov.co/Public/Tendering/ContractNoticePhases/View?PPI=CO1.PPI.30626128&amp;isFromPublicArea=True&amp;isModal=False</t>
  </si>
  <si>
    <t>CORPORACION PARA EL FOMENTO EMPRESARIAL</t>
  </si>
  <si>
    <t>LA PRESENTE ORDEN TIENE POR OBJETO LA PRESTACION DE SERVICIOS DE GESTIBN ORGANIZACIONAL PARA EL PROCESAMIENTO DE DATOS EN LA EJECUCION DE LAS ACTIVIDADES DE EXTENSION AGROPECUARIA, ASESORIA AL EQUIPO TECNICO Y OPERATIVE DENTRO DEL MARCO DE LA EJECUCIBN DEL CONVENIO N° 977-2023 SUSCRITO ENTRE LA UNIVERSIDAD DEL MAGDALENA Y LA AGENCIA DE DESARROLLO RURAL, EN LOS DEPARTAMENTOS DEL MAGDALENA Y LA GUAJIRA.</t>
  </si>
  <si>
    <t>CO1.REQ.5966336</t>
  </si>
  <si>
    <t>OPS-VAD-0703-2024</t>
  </si>
  <si>
    <t>https://community.secop.gov.co/Public/Tendering/ContractNoticePhases/View?PPI=CO1.PPI.30381350&amp;isFromPublicArea=True&amp;isModal=False</t>
  </si>
  <si>
    <t>MILENA DE LEON MENDOZA</t>
  </si>
  <si>
    <t>JORGE IVAN SANCHEZ LOPEZ</t>
  </si>
  <si>
    <t>SERVICIOS PROFESIONALES DE ASESORIA LEGAL Y CAPACITACION AL RECURSO HUMANO DE LA UNIVERSIDAD DEL MAGDALENA EN EL MEJORAMIENTO CONTINUO DE SUS PROCESOS Y CUMPLIMIENTO DE LOS OBJETIVOS INSTITUCIONALES</t>
  </si>
  <si>
    <t>CO1.REQ.5902362</t>
  </si>
  <si>
    <t>OPS-VAD-0680-2024</t>
  </si>
  <si>
    <t>https://community.secop.gov.co/Public/Tendering/ContractNoticePhases/View?PPI=CO1.PPI.30366927&amp;isFromPublicArea=True&amp;isModal=False</t>
  </si>
  <si>
    <t>CORPORACION CLUB STA MTA</t>
  </si>
  <si>
    <t>SERVICIO ALQUILER DE UN SALON DE EVENTOS PARA 300 PERSONAS, CON SERVICIO DE ATENCION PERSONAL MESEROS, SERVICIO DE COMEDOR Y DE BAR PARA LA NOCHE DE HOMENAJE A LA MUJER UNIMAGDALENA 2024, DE ACUERDO CON LAS ESPECIFICACIONES TECNICAS SOLICITADAS</t>
  </si>
  <si>
    <t>CO1.REQ.5897596</t>
  </si>
  <si>
    <t>OPS-VAD-0679-2024</t>
  </si>
  <si>
    <t>https://community.secop.gov.co/Public/Tendering/ContractNoticePhases/View?PPI=CO1.PPI.30339517&amp;isFromPublicArea=True&amp;isModal=False</t>
  </si>
  <si>
    <t>SEGURYTECNIA DE COLOMBIA S.A.S</t>
  </si>
  <si>
    <t>SERVICIO DE CONSULTORIA PARA EL ESTUDIO DE SEGURIDAD, ANALISIS DE RIESGOS Y VULNERABILIDADES DE LAS SEDES DE LA DE LA UNIVERSIDAD DEL MAGDALENA. EL CUAL INCLUYE ASESORIA, RECOMENDACIONES DE SOLUCIONES Y ACOMPANAMIENTO DE INGENIERIA CON EL PROPOSITO DE FORTALECER LA SEGURIDAD DE LA INSTITUCION</t>
  </si>
  <si>
    <t>CO1.REQ.5890361</t>
  </si>
  <si>
    <t>OPS-VAD-0677-2024</t>
  </si>
  <si>
    <t>https://community.secop.gov.co/Public/Tendering/ContractNoticePhases/View?PPI=CO1.PPI.30061462&amp;isFromPublicArea=True&amp;isModal=False</t>
  </si>
  <si>
    <t>SERVICIO DE DECORACION, AMBIENTACION Y CATERING EN ESPACIOS INSTITUCIONALES CON TEMATICAS ALUSIVAS A CELEBRACIONES DE FECHAS ESPECIALES Y DE INTERES INSTITUCIONAL, QUE COADYUBAN AL MEJORAMIENTO DE LA CALIDAD DE VIDA DE LOS MIEMBROS DE LA COMUNIDAD UNIVERSITARIA</t>
  </si>
  <si>
    <t>CO1.REQ.5812198</t>
  </si>
  <si>
    <t>OPS-VAD-0595-2024</t>
  </si>
  <si>
    <t>https://community.secop.gov.co/Public/Tendering/ContractNoticePhases/View?PPI=CO1.PPI.29692036&amp;isFromPublicArea=True&amp;isModal=False</t>
  </si>
  <si>
    <t>CARLOS CAMACHO SERGE</t>
  </si>
  <si>
    <t>JACOBSEN APARICIO ASOCIADOS SAS</t>
  </si>
  <si>
    <t>SERVICIO PARA DESARROLLAR JORNADAS AGILES DE TRABAJO CON EL PROPBSITO DE FORTALECER PROYECTOS DEL PLAN DE ACCION ARTICULADO CON LOS COMPROMISOS ESTRATEGICOS Y CUMPLIMIENTOS DE METAS INMERSAS EN EL PLAN DE GOBIERNO Y EL PLAN DE DESARROLLO. LA JORNADA INSTITUCIONAL LLEVA POR NOMBRE COSECHANDO FRUTOS Y SEMBRANDO COMPROMISOS POR UNIMAGDALENA Y CONTARA CON LA PARTICIPACIBN DE REPRESENTANTES DE LOS DISTINTOS ESTAMENTOS DE LA ALMA MATER ADMINISTRATIVOS Y ACADEMICOS. LA PROPUESTA Y SUS ANEXOS HACEN PARTE INTEGRAL DE LA PRESENTE ORDEN</t>
  </si>
  <si>
    <t>CO1.REQ.5700778</t>
  </si>
  <si>
    <t>OPS-VAD-0309-2024</t>
  </si>
  <si>
    <t>https://community.secop.gov.co/Public/Tendering/ContractNoticePhases/View?PPI=CO1.PPI.29641956&amp;isFromPublicArea=True&amp;isModal=False</t>
  </si>
  <si>
    <t>HOTELES ESTELAR S.A.</t>
  </si>
  <si>
    <t>SERVICIO DE ALQUILER DE AUDITORIO CON CAPACIDAD DE POR LO MENOS 200 PERSONAS INCLUYENDO EL APOYO AUDIOVISUAL Y LOGISTICO. B SERVICIO DE ALIMENTACION ALMUERZOS Y REFRIGERIOS. C. SERVICIO DE HOSPEDAJE, EN EL MARCO DE LA REALIZACION DE LA JORNADA INSTITUCIONAL DENOMINADA COSECHANDO FRUTOS Y SEMBRANDO COMPROMISOS POR UNIMAGDALENA, CON LA PARTICIPACION DE REPRESENTANTES DE LOS DISTINTOS ESTAMENTOS CONSEJEROS UNIVERSITARIOS, DIRECTIVOS Y DOCENTES DE LA ALMA MATER</t>
  </si>
  <si>
    <t>CO1.REQ.5696207</t>
  </si>
  <si>
    <t>OPS-VAD-0294-2024</t>
  </si>
  <si>
    <t>https:--community.secop.gov.co-Public-Tendering-ContractNoticePhases-View?PPI=CO1.PPI.29535990&amp;isFromPublicArea=True&amp;isModal=False</t>
  </si>
  <si>
    <t>GLENDA ACOSTA MOLINA</t>
  </si>
  <si>
    <t>ALIMENTOS Y SERVICIOS S.A.S</t>
  </si>
  <si>
    <t>SERVICIO DE COMIDAS Y BEBIDAS PREPARADAS Y SERVICIO DE CATERING PARA EL DESARROLLO DE LAS SESIONES DEL CONSEJO SUPERIOR, CONSEJO ACADÉMICO, CONSEJO DE PLANEACIÓN, REUNIONES CON INVITADOS NACIONALES, INTERNACIONALES, MESAS DE TRABAJO CON DOCENTES, ADMINISTRATIVOS, ESTUDIANTES, PERSONAS EXTERNAS, CUERPO DIRECTIVO DE LA UNIVERSIDAD Y DEMÁS FUNCIONARIOS QUE CONCURRAN A LAS MISMAS, EN LA INSTALACIONES DE LA UNIVERSIDAD Y FUERA DE ELLA CUANDO SE TRATE DE UNA ACTIVIDAD INSTITUCIONAL. EL SERVICIO PUEDE INCLUIR SERVICIO DE COMIDAS PREPARADAS, TALES COMO MENÚ ESPECIAL, REFRIGERIOS, ALMUERZOS O CENAS TIPO BUFFET, ALMUERZOS EJECUTIVOS, COMIDAS CORRIENTES, PICADAS, BEBIDAS, MANTELERÍA, CUBIERTOS, CRISTALERÍA, SERVICIO DE MESEROS Y DEMÁS NECESARIOS PARA LA PRESTACIÓN DEL SERVICIO</t>
  </si>
  <si>
    <t>CO1.REQ.5651858</t>
  </si>
  <si>
    <t>OPS-VAD-0282-2024</t>
  </si>
  <si>
    <t>https://community.secop.gov.co/Public/Tendering/ContractNoticePhases/View?PPI=CO1.PPI.32489020&amp;isFromPublicArea=True&amp;isModal=False</t>
  </si>
  <si>
    <t>GLEDY MARIA FOLIACO REBOLLEDO</t>
  </si>
  <si>
    <t>DIGITAL DREAMS COLOMBIA SAS</t>
  </si>
  <si>
    <t>COMPRA DE TREINTA Y UN 31 SERVIDORES CONFIGURADOS Y LISTOS PARA SU USO MEMORIA DE 256 GB CASE PERSONALIZADO SEGUN ACEPTACION DE PROPUESTA N 005 DE 2024 SUSCRITA ENTRE EL MINISTERIO DE EDUCACION Y LA UNIVERSIDAD DEL MAGDALENA, CUYO OBJETO ES FORTALECIMIENTO DE SEDES EDUCATIVAS RURALES, A TRAVES DEL DESARROLLO DE PROCESOS DE FORMACION DOCENTE Y SEGUIMIENTO A LA IMPLEMENTACION DE MODELOS EDUCATIVOS FLEXIBLESMEF</t>
  </si>
  <si>
    <t>CO1.REQ.6392399</t>
  </si>
  <si>
    <t>ODC-VAD-0003-2024</t>
  </si>
  <si>
    <t>https://community.secop.gov.co/Public/Tendering/ContractNoticePhases/View?PPI=CO1.PPI.32307938&amp;isFromPublicArea=True&amp;isModal=False</t>
  </si>
  <si>
    <t>JORGE ELIAS CARO</t>
  </si>
  <si>
    <t>COPYS STUDENT S.A.S</t>
  </si>
  <si>
    <t>COMPRA DE CUATRO 4 EQUIPOS DE COMPUTO, CINCO 5 EQUIPOS DE COMPUTO PORTATILES, DOS 2 DISCOS DUROS, 10 MEMORIAS USB, 1 IMPRESORA, NECESARIOS PARA CUMPLIR ACTIVIDADES DE ADMINISTRACION DEL PROYECTO CON CODIGO BPIN 2023000100072, DENOMINADO IMPLEMENTACION DE UNA PLATAFORMA DE DATOS ABIERTOS BASADA EN ALOT PARA EL ANALISIS Y GESTION DE RIESGOS AMBIENTALES Y CLIMATICOS EN EL CORREDOR MINERO DE LOS MUNICIPIOS LA JAGUA DE LBRICO, ALBANIA, ALGARROBO</t>
  </si>
  <si>
    <t>CO1.REQ.6355803</t>
  </si>
  <si>
    <t>ODC-VAD-0002-2024</t>
  </si>
  <si>
    <t>https://community.secop.gov.co/Public/Tendering/ContractNoticePhases/View?PPI=CO1.PPI.30086802&amp;isFromPublicArea=True&amp;isModal=False</t>
  </si>
  <si>
    <t>CARLOS DANIEL RODRIGUEZ JAIMES</t>
  </si>
  <si>
    <t>COMPRA DE 6000 EMPAQUES PLASTICOS TRANSPARENTES DE 32 X 42 CM CON DISEÑO INSTITUCIONAL Y ESCUDO EN ALTO RELIEVE ESTAMPADO AL CALOR.</t>
  </si>
  <si>
    <t>CO1.REQ.5819320</t>
  </si>
  <si>
    <t>ODC-VAD-0001-2024</t>
  </si>
  <si>
    <t>https://community.secop.gov.co/Public/Tendering/ContractNoticePhases/View?PPI=CO1.PPI.32629337&amp;isFromPublicArea=True&amp;isModal=False</t>
  </si>
  <si>
    <t>SUMINISTRO DE HIDRATACION Y ALIMENTOS PREPARADOS PARA LOS MIEMBROS DE LA COMUNIDAD UNIVERSITARIA, PARTICIPANTES DE ACTIVIDADES PROGRAMADAS POR LA DIRECCION DE BIENESTAR UNIVERSITARIO Y OTROS EVENTOS DE INTERES INSTITUCIONAL, EN EL MARCO DEL PROYECTO MEJORAMIENTO DE LA CALIDAD DE VIDA, BIENESTAR Y DESARROLLO PERSONAL DE LA COMUNIDAD UNIVERSITARIA.</t>
  </si>
  <si>
    <t>CO1.REQ.6422815</t>
  </si>
  <si>
    <t>OSM-VAD-0004-2024</t>
  </si>
  <si>
    <t>https://community.secop.gov.co/Public/Tendering/ContractNoticePhases/View?PPI=CO1.PPI.32241939&amp;isFromPublicArea=True&amp;isModal=False</t>
  </si>
  <si>
    <t>PLUXEE COLOMBIA S.A.S</t>
  </si>
  <si>
    <t>SUMINISTRO DE BONOS YO TARJETAS PARA DOTACION VESTIDO Y CALZADO DE LOS EMPLEADOS PUBLICOS ADMINISTRATIVOS Y DE LOS TRABAJADORES OFICIALES</t>
  </si>
  <si>
    <t>CO1.REQ.6340099</t>
  </si>
  <si>
    <t>OSM-VAD-0003-2024</t>
  </si>
  <si>
    <t>https://community.secop.gov.co/Public/Tendering/ContractNoticePhases/View?PPI=CO1.PPI.29802333&amp;isFromPublicArea=True&amp;isModal=False</t>
  </si>
  <si>
    <t>JESUS SUESCUN ARREGOCES</t>
  </si>
  <si>
    <t>SUMINISTRO Y ENTREGA DE HIDRATACION Y PRODUCTOS ALIMENTICIOS PREPARADOS PARA LOS MIEMBROS DE LA COMUNIDAD UNIVERSITARIA, EGRESADOS Y PERSONAL EXTERNO QUE PARTICIPE EN LAS ACTIVIDADES DEPORTIVAS, CULTURALES, DE SALUD Y DESARROLLO HUMANO ASI MISMO SERVICIO DE SUMINISTRO Y ENTREGA DE UN BENEFICIO ALIMENTICIO REFRIGERIO DIARIO PARA FUNCIONARIOS QUE PERTENECEN AL SINDICATO CON JORNADAS ESPECIALES</t>
  </si>
  <si>
    <t>CO1.REQ.5735088</t>
  </si>
  <si>
    <t>OSM-VAD-0002-2024</t>
  </si>
  <si>
    <t>https:--community.secop.gov.co-Public-Tendering-ContractNoticePhases-View?PPI=CO1.PPI.29307244&amp;isFromPublicArea=True&amp;isModal=False</t>
  </si>
  <si>
    <t>ALFA JAIMES</t>
  </si>
  <si>
    <t>CLAUDIA PATRICIA DEL SOCORRO ABELLO ZORRO</t>
  </si>
  <si>
    <t>SUMINISTRO DE ALIMENTOS Y BEBIDAS PARA EL PERSONAL INSTITUCIONAL QUE DESARROLLA ACTIVIDADES EN EL PROCESO DE ADMISION PARA ESTUDIANTES DEL PRIMER SEMESTRE DE 2024.</t>
  </si>
  <si>
    <t>CO1.REQ.5578752 </t>
  </si>
  <si>
    <t>OSM-VAD-0001-2024</t>
  </si>
  <si>
    <t>https://community.secop.gov.co/Public/Tendering/ContractNoticePhases/View?PPI=CO1.PPI.32638782&amp;isFromPublicArea=True&amp;isModal=False</t>
  </si>
  <si>
    <t>CESAR TABARES L &amp; CIA S.A.S.</t>
  </si>
  <si>
    <t>ADQUISICION DE MATERIAL PEDAGOGICO Y EDUCATIVO DE LAS GUIAS PARA ESTUDIANTES Y MANUALES PARA DOCENTES</t>
  </si>
  <si>
    <t>CO1.REQ.6425531</t>
  </si>
  <si>
    <t>CCO-VAD-0017-2024</t>
  </si>
  <si>
    <t>https://community.secop.gov.co/Public/Tendering/ContractNoticePhases/View?PPI=CO1.PPI.31591931&amp;isFromPublicArea=True&amp;isModal=False</t>
  </si>
  <si>
    <t>IMPACTA PRODUCCIONES SAS EN REORGANIZACION</t>
  </si>
  <si>
    <t>SERVICIO DE PRODUCCION TECNICA CON EQUIPOS ESPECIALIZADOS</t>
  </si>
  <si>
    <t>CO1.REQ.6191726</t>
  </si>
  <si>
    <t>CPS-VAD-0016-2024</t>
  </si>
  <si>
    <t>SERVICIO DE ORGANIZACIÓN COORDINACION DE LOS ARTISTAS INVITADOS APOYO LOGISTICO DE LAS AGRUPACIONES MUSICALES Y GESTION DE EVENTOS ARTISTICOS Y CULTURALES</t>
  </si>
  <si>
    <t>CO1.REQ.6130724</t>
  </si>
  <si>
    <t>CPS-VAD-0015-2024</t>
  </si>
  <si>
    <t>https://community.secop.gov.co/Public/Tendering/ContractNoticePhases/View?PPI=CO1.PPI.30635568&amp;isFromPublicArea=True&amp;isModal=False</t>
  </si>
  <si>
    <t>533438000
140261482</t>
  </si>
  <si>
    <t>2024-02-21
2024-03-05</t>
  </si>
  <si>
    <t>434
575</t>
  </si>
  <si>
    <t>ALESTUR LTDA</t>
  </si>
  <si>
    <t>CONVOCATORIA</t>
  </si>
  <si>
    <t>SUMINISTRO DE TIQUETES AEREOS NACIONALES E INTERNACIONALES PARA FUNCIONARIOS, DOCENTES, CATEDRATICOS, INVITADOS, CONTRATISTAS Y ESTUDIANTES DE LA UNIVERSIDAD DEL MAGDALENA</t>
  </si>
  <si>
    <t> CO1.REQ.5968397</t>
  </si>
  <si>
    <t>CSM-VAD-0014-2024</t>
  </si>
  <si>
    <t>https://community.secop.gov.co/Public/Tendering/ContractNoticePhases/View?PPI=CO1.PPI.30695111&amp;isFromPublicArea=True&amp;isModal=False</t>
  </si>
  <si>
    <t>SERVICIOS DE INGENIERIA GLOBAL S.A.S</t>
  </si>
  <si>
    <t>SERVICIO DE MANTENIMIENTO PREVENTIVO Y CORRECTIVO A LOS EQUIPOS DE AIRES ACONDICIONADOS Y DEMAS SISTEMAS DE REFRIGERACION PERTENECIENTES A LA UNIVERSIDAD DEL MAGDALENA, UBICADOS EN LA SEDE PRINCIPAL Y SUS SEDES ALTERNAS</t>
  </si>
  <si>
    <t>CO1.REQ.5983598</t>
  </si>
  <si>
    <t>CPS-VAD-0013-2024</t>
  </si>
  <si>
    <t>REFRIMAGUS S.A.S.</t>
  </si>
  <si>
    <t>CPS-VAD-0012-2024</t>
  </si>
  <si>
    <t>https://community.secop.gov.co/Public/Tendering/ContractNoticePhases/View?PPI=CO1.PPI.30899106&amp;isFromPublicArea=True&amp;isModal=False</t>
  </si>
  <si>
    <t>45000000
93500000
991100000</t>
  </si>
  <si>
    <t>2024-03-12
2024-03-12
2024-03-13</t>
  </si>
  <si>
    <t>653
655
668</t>
  </si>
  <si>
    <t>TRANSPORTES SENSACION S.A.S</t>
  </si>
  <si>
    <t>SERVICIO DE TRANSPORTE TERRESTRE EN VEHICULOS TALES COMO BUSES, BUSETAS, VANS, CAMIONETAS O CAMPEROS, NECESARIOS PARA LA REALIZACION DE PRACTICAS ACADEMICAS Y DEMAS EVENTOS INSTITUCIONALES, DEPORTIVOS Y CULTURALES QUE SE REALIZAN EN LA UNIVERSIDAD DEL MAGDALENA</t>
  </si>
  <si>
    <t>CO1.REQ.6035730</t>
  </si>
  <si>
    <t>CPS-VAD-0011-2024</t>
  </si>
  <si>
    <t>https://community.secop.gov.co/Public/Tendering/ContractNoticePhases/View?PPI=CO1.PPI.30742313&amp;isFromPublicArea=True&amp;isModal=False</t>
  </si>
  <si>
    <t>YELINE LIZETH GRANADOS RUIZ</t>
  </si>
  <si>
    <t>CONSORCIO INTERFIBRA LA U</t>
  </si>
  <si>
    <t>SERVICIO DE CANAL DEDICADO PRINCIPAL DE 5 GB PARA LA SEDE DEL CAMPUS Y SEDES ALTERNAS</t>
  </si>
  <si>
    <t>CO1.REQ.5997036</t>
  </si>
  <si>
    <t>CPS-VAD-0010-2024</t>
  </si>
  <si>
    <t>https://community.secop.gov.co/Public/Tendering/ContractNoticePhases/View?PPI=CO1.PPI.30754800&amp;isFromPublicArea=True&amp;isModal=False</t>
  </si>
  <si>
    <t>COMUNICACIÓN CELULAR SA COMCEL SA</t>
  </si>
  <si>
    <t>SERVICIO DE CANAL DEDICADO PRINCIPAL DE 5 GB PARA EL CAMPUS DE LA UNIVERSIDAD</t>
  </si>
  <si>
    <t> CO1.REQ.6001081</t>
  </si>
  <si>
    <t>CPS-VAD-0009-2024</t>
  </si>
  <si>
    <t>https://community.secop.gov.co/Public/Tendering/ContractNoticePhases/View?PPI=CO1.PPI.30713408&amp;isFromPublicArea=True&amp;isModal=False</t>
  </si>
  <si>
    <t>WILSON PACHECO PALACIO</t>
  </si>
  <si>
    <t>CENTRO DE INVESTIGACION PARA EL FORTALECIMIENTO HUMANO EMPRESARIAL SAS</t>
  </si>
  <si>
    <t>SERVICIO DE DIVULGACION DE INFORMACION INSTITUCIONAL EN DIFERENTES MEDIOS DE COMUNICACIÓN A NIVEL REGIONAL Y NACIONAL DESDE LA DIRECCION DE COMUNICACIONES</t>
  </si>
  <si>
    <t>CO1.REQ.5988941</t>
  </si>
  <si>
    <t>CPS-VAD-0008-2024</t>
  </si>
  <si>
    <t>https://community.secop.gov.co/Public/Tendering/ContractNoticePhases/View?PPI=CO1.PPI.30693018&amp;isFromPublicArea=True&amp;isModal=False</t>
  </si>
  <si>
    <t>5425906
3984156800
624912000</t>
  </si>
  <si>
    <t>2024-03-01
2024-02-23
2024-02-23</t>
  </si>
  <si>
    <t>180
133
134</t>
  </si>
  <si>
    <t>WILSON RODRIGUEZ CABALLERO</t>
  </si>
  <si>
    <t>SUMINISTRO DE HERRAMIENTAS Y EQUIPOS PARA LOS 240 BENEFICIARIOS EN LA IMPLEMENTACION DEL PLAN DE INTERVENCION QUE PERMITA EL CUMPLIMIENTO DEL PROYECTO BPIN 2022000100019</t>
  </si>
  <si>
    <t>CO1.REQ.5983511</t>
  </si>
  <si>
    <t>CSM-VAD-0007-2024</t>
  </si>
  <si>
    <t>https://community.secop.gov.co/Public/Tendering/ContractNoticePhases/View?PPI=CO1.PPI.30464826&amp;isFromPublicArea=True&amp;isModal=False</t>
  </si>
  <si>
    <t>2024/03/12</t>
  </si>
  <si>
    <t>20204-03-12</t>
  </si>
  <si>
    <t>421161726,13
782949873,87</t>
  </si>
  <si>
    <t>2024-03-05
2024-03-05</t>
  </si>
  <si>
    <t>590
591</t>
  </si>
  <si>
    <t>SERVICIOS DE LOGISTICA CON EL FIN DE GARANTIZAR LA NORMAL Y CORRECTA REALIZACION DE LAS JORNADAS DE CAPACITACIDN EN MARCO DE LA EJECUCIDN DE LOS CONVENIOS SUSCRITOS ENTRE LA UNIVERSIDAD DEL MAGDALENA Y LA AGENCIA DE DESARROLLO RURAL. ADR EL SERVICIO INCLUYE ALMUERZOS TIPO SANCOCHO PARA LOS ASISTENTES DE LA JORNADA, SERVICIOS DE MOVILIZACIDN PARA BENEFICIARIOS DE PROYECTO, EL CUAL INCLUYE RECOGIDA Y REGRESO DESDE EL LUGAR DE RESIDENCIA HASTA EL SITIO DEL EVENTO, SUMINISTRO DE DOS 2 BOTELLAS DE AGUA DE 1.000 ML PARA CADA BENEFICIARIO DURANTE LA REALIZATION DE CADA JORNADA PROGRAMADA</t>
  </si>
  <si>
    <t>CO1.REQ.5924282</t>
  </si>
  <si>
    <t>CPS-VAD-0006-2024</t>
  </si>
  <si>
    <t>https://community.secop.gov.co/Public/Tendering/ContractNoticePhases/View?PPI=CO1.PPI.30236401&amp;isFromPublicArea=True&amp;isModal=False</t>
  </si>
  <si>
    <t>HILDEMAR QUINTANA</t>
  </si>
  <si>
    <t>SERVICIO DE LICENCIAMIENTO DE LOS PRODUCTOS MICROSOFT</t>
  </si>
  <si>
    <t>CO1.REQ.5862129</t>
  </si>
  <si>
    <t>CPS-VAD-0005-2024</t>
  </si>
  <si>
    <t>https:--community.secop.gov.co-Public-Tendering-ContractNoticePhases-View?PPI=CO1.PPI.29604377&amp;isFromPublicArea=True&amp;isModal=False</t>
  </si>
  <si>
    <t>SUMINISTRO Y ENTREGA DE ALMUERZOS Y REFRIGERIOS</t>
  </si>
  <si>
    <t>CO1.REQ.5670385</t>
  </si>
  <si>
    <t>CSM-VAD-0004-2024</t>
  </si>
  <si>
    <t>https:--community.secop.gov.co-Public-Tendering-ContractNoticePhases-View?PPI=CO1.PPI.29519209&amp;isFromPublicArea=True&amp;isModal=False</t>
  </si>
  <si>
    <t>LEONARDO RUIZ</t>
  </si>
  <si>
    <t>ANTONIO SPATH Y CIA SA</t>
  </si>
  <si>
    <t xml:space="preserve">COMPRA DE MOTOGENERADOR </t>
  </si>
  <si>
    <t>CO1.REQ.5646648</t>
  </si>
  <si>
    <t>CCO-VAD-0003-2024</t>
  </si>
  <si>
    <t>https:--community.secop.gov.co-Public-Tendering-ContractNoticePhases-View?PPI=CO1.PPI.29380959&amp;isFromPublicArea=True&amp;isModal=False</t>
  </si>
  <si>
    <t>INVERSORA INMOBILIARIA SANTA MARTA SAS</t>
  </si>
  <si>
    <t>ARRENDAMIENTO DE 13 LOCALES COMERCIALES PARA ACTIVIDADES ACADEMICAS Y ADMINISTRATIVAS DE LA UNIVERSIDAD DEL MAGDALENA PARA VIGENCIA 2024</t>
  </si>
  <si>
    <t>CO1.REQ.5603273</t>
  </si>
  <si>
    <t>CA-VAD-0002-2024</t>
  </si>
  <si>
    <t>https:--community.secop.gov.co-Public-Tendering-ContractNoticePhases-View?PPI=CO1.PPI.29349116&amp;isFromPublicArea=True&amp;isModal=False</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</si>
  <si>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</si>
  <si>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</si>
  <si>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CO1.REQ.5592172</t>
  </si>
  <si>
    <t>CA-VAD-0001-2024</t>
  </si>
  <si>
    <t>(N) NUMERO DE TERMINACIONES ANTICIPADAS- DISMINUCIONES</t>
  </si>
  <si>
    <t>(F) FECHA FINAL PACTADA EN LA PRORROGA  (YYYY-MM-DD)</t>
  </si>
  <si>
    <t>TERMINACIONES- DISMINUCIONES</t>
  </si>
  <si>
    <t>VICERRECTOR ADMINISTRATIVO</t>
  </si>
  <si>
    <t>APOYAR EN LOS PROCESOS DE CREACIÓN Y PRESENTACIÓN DE LOS PROGRAMAS NUEVOS DE LA FACULTAD DE CIENCIAS DE LA EDUCACIÓN, APOYAR AL CENTRO DE POSGRADOS Y FORMACIÓN CONTINUA EN ARTICULACIÓN CON LA OFICINA DE ASEGURAMIENTO DE LA CALIDAD EN LOS PROCESOS DE AUTOEVALUACIÓN, MODIFICACIÓN Y RENOVACIÓN DE LOS REGISTROS CALIFICADOS DE LOS PROGRAMAS DE POSGRADOS DE LA FACULTAD DE CIENCIAS DE LA EDUCACIÓN, APOYAR EN LA REALIZACIÓN DE LA REVISIÓN DE ESTILO, GRAMÁTICA Y REDACCIÓN DE LOS DOCUMENTOS REQUERIDOS PARA SOLICITUD Y RENOVACIÓN DE REGISTROS CALIFICADOS, APOYAR A LA FACULTAD DE CIENCIAS DE LA EDUCACIÓN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CIENCIAS DE LA EDUCACIÓN COMO DELEGADO DE LA DIRECTORA DEL CENTRO DE POSGRADOS Y FORMACIÓN CONTINUA, APOYAR EN LA ELABORACIÓN DE ACTAS DE REUNIONES DESARROLLADAS EN TORNO A LA EJECUCIÓN DE SUS ACTIVIDADES</t>
  </si>
  <si>
    <t>https://community.secop.gov.co/Public/Tendering/OpportunityDetail/Index?noticeUID=CO1.NTC.6143073</t>
  </si>
  <si>
    <t>HECTOR ALEXANDER VARGAS CARDONA</t>
  </si>
  <si>
    <t>901765197</t>
  </si>
  <si>
    <t>M2 CONSTRUCCIONES SAS</t>
  </si>
  <si>
    <t>OBRAS CIVILES PARA LA ADECUACIÓN DEL LABORATORIO DE FITOPATOLOGÍA HANGAR B DE LA UNIVERSIDAD DEL MAGDALENA</t>
  </si>
  <si>
    <t>CO1.REQ.6256910</t>
  </si>
  <si>
    <t>ODO-DAD-0006-2024</t>
  </si>
  <si>
    <t>https://community.secop.gov.co/Public/Tendering/OpportunityDetail/Index?noticeUID=CO1.NTC.6143015</t>
  </si>
  <si>
    <t>900710510</t>
  </si>
  <si>
    <t>DAGAT INGENIERIA Y SERVICIOS SAS</t>
  </si>
  <si>
    <t>OBRAS CIVILES PARA EL MEJORAMIENTO Y ADECUACIÓN DEL CENTRO DE INVESTIGACIÓN EN ALTO RENDIMIENTO DEPORTIVO Y ESTUDIOS BIOMÉDICOS SPORTSCI DE LA UNIVERSIDAD DEL MAGDALENA</t>
  </si>
  <si>
    <t>CO1.REQ.6256192</t>
  </si>
  <si>
    <t>ODO-DAD-0005-2024</t>
  </si>
  <si>
    <t>https://community.secop.gov.co/Public/Tendering/OpportunityDetail/Index?noticeUID=CO1.NTC.6103164</t>
  </si>
  <si>
    <t>LEONARDO RUIZ JIMENEZ</t>
  </si>
  <si>
    <t>901625133</t>
  </si>
  <si>
    <t>GACAR INGENIERIA Y CONSULTORIA SAS</t>
  </si>
  <si>
    <t>CONSTRUCCIÓN DE LÍNEAS ELÉCTRICAS DE REDES DE DISTRIBUCIÓN AÉREA EN RED TRENZADA CON POSTE DE 8MTS EN MADERA PARA CONEXIÓN EQUIPO INVESTIGACIÓN CON CONEXIÓN A 120 VOLTIOS Y 220 VOLTIOS EN ZONA DE ESTANQUE GRANJA</t>
  </si>
  <si>
    <t>CO1.REQ.6216270</t>
  </si>
  <si>
    <t>ODO-DAD-0004-2024</t>
  </si>
  <si>
    <t>https://community.secop.gov.co/Public/Tendering/ContractNoticePhases/View?PPI=CO1.PPI.31464288&amp;isFromPublicArea=True&amp;isModal=False</t>
  </si>
  <si>
    <t>901377661</t>
  </si>
  <si>
    <t>HACER CONSTRUCCIONES SAS</t>
  </si>
  <si>
    <t>OBRAS CIVILES Y ELÉCTRICAS PARA LA CONEXIÓN Y PUESTA EN FUNCIONAMIENTO DEL EQUIPO MOTO GENERADOR CON POTENCIA NOMINAL DE 460KW/575KVA Y DOS 02 TRANSFERENCIAS AUTOMÁTICAS DE DISTRIBUCIÓN DE 800AMP UNA PARA CADA EDIFICIO PARA EL RESPALDO ELÉCTRICO TOTAL DEL BLOQUE DE SALONES N VIII Y EL EDIFICIO CENTRO DOCENTE DE LA UNIVERSIDAD DEL MAGDALENA</t>
  </si>
  <si>
    <t>CO1.REQ.6163006</t>
  </si>
  <si>
    <t>ODO-DAD-0003-2024</t>
  </si>
  <si>
    <t>https://community.secop.gov.co/Public/Tendering/ContractNoticePhases/View?PPI=CO1.PPI.31294143&amp;isFromPublicArea=True&amp;isModal=False</t>
  </si>
  <si>
    <t>901753214</t>
  </si>
  <si>
    <t>SADAG INGENIERIA SAS</t>
  </si>
  <si>
    <t>OBRAS CIVILES PARA LA CONSTRUCCIÓN DEL ÁREA DE BIENESTAR ADMINISTRATIVO ADECUACIÓN MEJORAMIENTO Y MODERNIZACIÓN DE LAS BATERÍAS DE BAÑO CAFETÍN RECEPCIÓN RECTORÍA Y BAÑO ASESORES RECTORÍA UBICADOS EN EL PISO 2 DEL EDIFICIO ADMINISTRATIVO BLOQUE I DE LA UNIVERSIDAD DEL MAGDALENA DE CONFORMIDAD CON LAS ESPECIFICACIONES TÉCNICAS ESTABLECIDAS POR UNIMAGDALENA PARA CADA UNA DE LAS INSTALACIONES A INTERVENIR</t>
  </si>
  <si>
    <t>CO1.REQ.6124402</t>
  </si>
  <si>
    <t>ODO-DAD-0002-2024</t>
  </si>
  <si>
    <t>https://community.secop.gov.co/Public/Tendering/OpportunityDetail/Index?noticeUID=CO1.NTC.5834569</t>
  </si>
  <si>
    <t>OSCAR ELIECER FORERO GOMEZ</t>
  </si>
  <si>
    <t>900999758</t>
  </si>
  <si>
    <t>KM CONSTRUCCIONES SAS</t>
  </si>
  <si>
    <t>OBRAS CIVILES DE ADECUACIÓN Y MEJORAMIENTO DE LA INFRAESTRUCTURA DE LA UNIVERSIDAD DEL MAGDALENA Y SUS SEDES ALTERNAS PARA EL PRIMER SEMESTRE DE AÑO 2024 DE CONFORMIDAD CON LAS ESPECIFICACIONES TÉCNICAS ESTABLECIDAS POR UNIMAGDALENA PARA CADA UNA DE LAS INSTALACIONES A INTERVENIR</t>
  </si>
  <si>
    <t>CO1.REQ.5944879</t>
  </si>
  <si>
    <t>ODO-DAD-0001-2024</t>
  </si>
  <si>
    <t>https://community.secop.gov.co/Public/Tendering/OpportunityDetail/Index?noticeUID=CO1.NTC.6329269</t>
  </si>
  <si>
    <t>BETTY PATIÑO URIELES</t>
  </si>
  <si>
    <t>COMPRA DE CANECAS PARA EL ADECUADO MANEJO DE LOS RESIDUOS GENERADOS EN LA UNIVERSIDAD DEL MAGDALENA</t>
  </si>
  <si>
    <t>CO1.REQ.6444420</t>
  </si>
  <si>
    <t>ODC-DAD-0044-2024</t>
  </si>
  <si>
    <t>https://community.secop.gov.co/Public/Tendering/OpportunityDetail/Index?noticeUID=CO1.NTC.6316586</t>
  </si>
  <si>
    <t>800109197</t>
  </si>
  <si>
    <t>PAPELMUEBLE  LIMITADA</t>
  </si>
  <si>
    <t>COMPRA DE UN 01 MUEBLE TIPO BIBLIOTECA ELABORADO EN RH DE 15 MM CON ENTREPAÑOS Y PUERTAS EN VIDRIO TRANSPARENTE</t>
  </si>
  <si>
    <t>CO1.REQ.6431491</t>
  </si>
  <si>
    <t>ODC-DAD-0043-2024</t>
  </si>
  <si>
    <t>https://community.secop.gov.co/Public/Tendering/OpportunityDetail/Index?noticeUID=CO1.NTC.6273887</t>
  </si>
  <si>
    <t>JEIMMY PATRICIA POLO ROJAS</t>
  </si>
  <si>
    <t>900533417</t>
  </si>
  <si>
    <t>EDITORIAL PSIGMA SAS</t>
  </si>
  <si>
    <t>COMPRA 692 PRUEBAS DE ORIENTACIÓN PROFESIONAL DENOMINADAS SENTIDO CON EL PROPÓSITO DE FACILITAR LOS PROCESOS DEACOMPAÑAMIENTO A LOS ESTUDIANTES DEL PROGRAMA TALENTO MAGDALENA EN SU ORIENTACIÓN VOCACIONAL Y PROFESIONAL LA APLICACIÓN DE ESTA PRUEBA TIENE COMO OBJETIVO EVALUAR FACTORES COMO LA HABILIDAD COGNITIVA LA PERSONALIDAD LAS PREFERENCIAS OCUPACIONALES Y LAS OPORTUNIDADES DISPONIBLES</t>
  </si>
  <si>
    <t>CO1.REQ.6387487</t>
  </si>
  <si>
    <t>ODC-DAD-0042-2024</t>
  </si>
  <si>
    <t>https://community.secop.gov.co/Public/Tendering/OpportunityDetail/Index?noticeUID=CO1.NTC.6221517</t>
  </si>
  <si>
    <t>LAIONELL JOSE POLO ALVARADO</t>
  </si>
  <si>
    <t>900199867</t>
  </si>
  <si>
    <t>COMREDES DE COLOMBIA SAS</t>
  </si>
  <si>
    <t>COMPRA DE EQUIPOS DE CÓMPUTO Y OTROS ELEMENTOS PARA EL FORTALECIMIENTO DEL CENTRO DE INVESTIGACIÓN EN ALTO RENDIMIENTO DEPORTIVO Y ESTUDIOS BIOMÉDICOS DE LA UNIVERSIDAD DEL MAGDALENA</t>
  </si>
  <si>
    <t>CO1.REQ.6335939</t>
  </si>
  <si>
    <t>ODC-DAD-0041-2024</t>
  </si>
  <si>
    <t>https://community.secop.gov.co/Public/Tendering/OpportunityDetail/Index?noticeUID=CO1.NTC.6186798</t>
  </si>
  <si>
    <t>900763287</t>
  </si>
  <si>
    <t>LAHERAL SAS BIC</t>
  </si>
  <si>
    <t>COMPRA DE DOS 02 TABLEROS DE VIDRIO PARA LA VICERRECTORÍA DE EXTENSIÓN CINCO 05 TABLEROS ACRÍLICOS MÓVILES PARA EL PROGRAMA DE LICENCIATURA EN EDUCACIÓN CAMPESINA Y RURAL VEINTE 20 CARTELERAS DE CORCHO PARA EL EDIFICIO DOCENTE UN 01 TABLERO DE PARED BLANCO 240 X 120 CM DOS 02 ARCHIVADORES DE OFICINA OXFORD BLANCO Y DOS 02 REPISAS RECTÁNGULO NÓRDICA PARA LA VICERRECTORÍA DE EXTENSIÓN</t>
  </si>
  <si>
    <t>CO1.REQ.6300915</t>
  </si>
  <si>
    <t>ODC-DAD-0040-2024</t>
  </si>
  <si>
    <t>https://community.secop.gov.co/Public/Tendering/OpportunityDetail/Index?noticeUID=CO1.NTC.6170896</t>
  </si>
  <si>
    <t>WILLIAM RETAMOZO CHAVEZ</t>
  </si>
  <si>
    <t>901051111</t>
  </si>
  <si>
    <t>SOLUCIONES CORPORATIVAS DE LA COSTA SAS</t>
  </si>
  <si>
    <t>COMPRA DE INSUMOS Y ELEMENTOS NECESARIOS PARA EL NORMAL FUNCIONAMIENTO DE LOS EQUIPOS ESPECIALIZADOS PERTENECIENTES A LOS LABORATORIOS DE PROGRAMA DE CINE Y AUDIOVISUALES QUE REALIZAN PRÁCTICAS ACADÉMICAS INTERNAS Y EXTERNAS DURANTE EL PERIODO 2024 I</t>
  </si>
  <si>
    <t>CO1.REQ.6284597</t>
  </si>
  <si>
    <t>ODC-DAD-0039-2024</t>
  </si>
  <si>
    <t>https://community.secop.gov.co/Public/Tendering/OpportunityDetail/Index?noticeUID=CO1.NTC.6160408</t>
  </si>
  <si>
    <t>467/M124</t>
  </si>
  <si>
    <t>900931389</t>
  </si>
  <si>
    <t>ACRE COLOMBIA SAS</t>
  </si>
  <si>
    <t>COMPRA DE UNA 01 CÁMARA PARA TERMOGRAFÍA MUSCULAR PARA EL FORTALECIMIENTO DEL CENTRO DE INVESTIGACIÓN EN ALTO RENDIMIENTO DEPORTIVO Y ESTUDIOS BIOMÉDICOS</t>
  </si>
  <si>
    <t>CO1.REQ.6273600</t>
  </si>
  <si>
    <t>ODC-DAD-0038-2024</t>
  </si>
  <si>
    <t>https://community.secop.gov.co/Public/Tendering/OpportunityDetail/Index?noticeUID=CO1.NTC.6144933</t>
  </si>
  <si>
    <t>901068907</t>
  </si>
  <si>
    <t>VEGAINGENIERIA HT SAS</t>
  </si>
  <si>
    <t>COMPRA DE 30  TABLEROS PARA LOS SALONES UBICADOS EN LOS EDIFICIOS SIERRA NEVADA Y BLOQUE DOS PARA EL BUEN DESARROLLO DE LAS ACTIVIDADES ACADEMICAS QUE SON UTILIZADAS POR LOS ESTUDIANTES DE DISTINTOS PROGRAMAS Y PARA LAS PRÁCTICAS ACADÉMICAS</t>
  </si>
  <si>
    <t>CO1.REQ.6257979</t>
  </si>
  <si>
    <t>ODC-DAD-0037-2024</t>
  </si>
  <si>
    <t>https://community.secop.gov.co/Public/Tendering/OpportunityDetail/Index?noticeUID=CO1.NTC.6144447</t>
  </si>
  <si>
    <t>7629009</t>
  </si>
  <si>
    <t>JORGE ELIECER DEWDNEY PRADO</t>
  </si>
  <si>
    <t>COMPRA DE INSUMOS PARA LA REALIZACIÓN DE PRÁCTICAS ACADÉMICAS DE LABORATORIO CORRESPONDIENTE A LAS ASIGANTURAS DEL PROGRAMA DE INGENIERÍA PESQUERA</t>
  </si>
  <si>
    <t>CO1.REQ.6257557</t>
  </si>
  <si>
    <t>ODC-DAD-0036-2024</t>
  </si>
  <si>
    <t>https://community.secop.gov.co/Public/Tendering/OpportunityDetail/Index?noticeUID=CO1.NTC.6102985</t>
  </si>
  <si>
    <t>43028092</t>
  </si>
  <si>
    <t>ALBA ELENA TORO DE MORENO</t>
  </si>
  <si>
    <t>COMPRA DE PLACAS INFORMATIVAS LAS CUALES SERÁN INSTALADAS EN 120 ÁRBOLES DEL CAMPUS PRINCIPAL DE LA UNIVERSIDAD DEL MAGDALENA</t>
  </si>
  <si>
    <t>CO1.REQ.6216120</t>
  </si>
  <si>
    <t>ODC-DAD-0035-2024</t>
  </si>
  <si>
    <t>https://community.secop.gov.co/Public/Tendering/OpportunityDetail/Index?noticeUID=CO1.NTC.6094568</t>
  </si>
  <si>
    <t>HILDEMAR QUINTANA HERNANDEZ</t>
  </si>
  <si>
    <t>COMPRA DE UN 1 TELEVISOR DE 85" PARA SALA DE JUNTAS DE LA RECTORIA DE LA UNIVERSIDAD DEL MAGDALENA</t>
  </si>
  <si>
    <t>CO1.REQ.6207511</t>
  </si>
  <si>
    <t>ODC-DAD-0034-2024</t>
  </si>
  <si>
    <t>https://community.secop.gov.co/Public/Tendering/OpportunityDetail/Index?noticeUID=CO1.NTC.6094191</t>
  </si>
  <si>
    <t>819007190</t>
  </si>
  <si>
    <t>REFRIMAGUS LTDA</t>
  </si>
  <si>
    <t>COMPRA E INSTALACIÓN DEL SISTEMA DE AIRES ACONDICIONADOS PARA EL LABORATORIO MIKU UBICADO EN EL HANGAR B DE LA UNIVERSIDAD DEL MAGDALENA</t>
  </si>
  <si>
    <t>CO1.REQ.6206892</t>
  </si>
  <si>
    <t>ODC-DAD-0033-2024</t>
  </si>
  <si>
    <t>https://community.secop.gov.co/Public/Tendering/OpportunityDetail/Index?noticeUID=CO1.NTC.6092840</t>
  </si>
  <si>
    <t>900967434</t>
  </si>
  <si>
    <t>COMPRA DE CUATRO 4 VENTILADORES METALICOS DE PARED PARA INSTALAR EN EL ÁREA DE TANATOPRAXIA 12 VENTILADORES TIPO LOCO DE TECHO Y 18 VENTILADORES TIPO LOCO DE PARED PARA LA CAFETERÍA CENTRAL EN EL ÁREA DE DESCANSO DE LOS BLOQUES 3 4 Y 5</t>
  </si>
  <si>
    <t>CO1.REQ.6205166</t>
  </si>
  <si>
    <t>ODC-DAD-0032-2024</t>
  </si>
  <si>
    <t>https://community.secop.gov.co/Public/Tendering/OpportunityDetail/Index?noticeUID=CO1.NTC.6092194</t>
  </si>
  <si>
    <t>901039840</t>
  </si>
  <si>
    <t>ADVANCED TECHNOLOGIES SOLUTIONS SAS</t>
  </si>
  <si>
    <t>COMPRA DE MATERIALES PARA ADECUACIÓN Y CONECTIVIDAD DE CONTENEDORES PARA EL DESARROLLO DE ACTIVIDADES DE FUNCIONARIOS DE LAS SIGUENTES DEPENDENCIAS: GRUPO DE INVESTIGACIÓN EN BIODIVERSIDAD Y ECOLOGÍA APLICADA GIBEA UNIDAD DE APROPIACIÓN SOCIAL DEL CONOCIMIENTO VICERRECTORÍA DE INVESTIGACIÓN Y  GESTIÓN DOCUMENTAL</t>
  </si>
  <si>
    <t>CO1.REQ.6205340</t>
  </si>
  <si>
    <t>ODC-DAD-0031-2024</t>
  </si>
  <si>
    <t>https://community.secop.gov.co/Public/Tendering/OpportunityDetail/Index?noticeUID=CO1.NTC.6074191</t>
  </si>
  <si>
    <t>901101222</t>
  </si>
  <si>
    <t>NORLAB SAS</t>
  </si>
  <si>
    <t>COMPRA DE LLAVES DE DOBLE SALIDA DE GASES PARA LOS MESONES DE LOS LABORATORIOS DE QUÍMICA GENERAL Y BIOQUIMICA DE LA UNIVERSIDAD DEL MAGDALENA</t>
  </si>
  <si>
    <t>CO1.REQ.6186578</t>
  </si>
  <si>
    <t>ODC-DAD-0030-2024</t>
  </si>
  <si>
    <t>https://community.secop.gov.co/Public/Tendering/OpportunityDetail/Index?noticeUID=CO1.NTC.6074117</t>
  </si>
  <si>
    <t>805004671</t>
  </si>
  <si>
    <t>PLUSS DENT LTDA</t>
  </si>
  <si>
    <t>COMPRA DE REPUESTOS PARA 27 UNIDADES ODONTOLÓGICAS MARCA KAVO UBICADAS EN LA CLÍNICA ODONTOLÓGICA QUE SON UTILIZADAS POR LOS ESTUDIANTES DEL PROGRAMA DE ODONTOLOGÍA PARA LAS PRÁCTICAS ACADÉMICAS DURANTE EL SEMESTRE LAS CUALES SON SUCEPTIBLES  AL DETERIORO Y DESAJUSTES POR EL USO CONSTANTE</t>
  </si>
  <si>
    <t>CO1.REQ.6186518</t>
  </si>
  <si>
    <t>ODC-DAD-0029-2024</t>
  </si>
  <si>
    <t>https://community.secop.gov.co/Public/Tendering/ContractNoticePhases/View?PPI=CO1.PPI.31461843&amp;isFromPublicArea=True&amp;isModal=False</t>
  </si>
  <si>
    <t>1082860393</t>
  </si>
  <si>
    <t>FRANCISCO ALEJANDRO GAVIRIA QUINTERO</t>
  </si>
  <si>
    <t>COMPRA DE CIENTO VEINTISEIS 126 SILLAS NAIROBI 19 SILLAS OSAKA 43 REPOSAPIES Y 43 SOPORTES DE MONITORES PARA LOS FUNCIONARIOS DE LAS DIFERENTES DEPENDENCIAS DE LA INSTITUCIÓN</t>
  </si>
  <si>
    <t>CO1.REQ.6161792</t>
  </si>
  <si>
    <t>ODC-DAD-0028-2024</t>
  </si>
  <si>
    <t>https://community.secop.gov.co/Public/Tendering/ContractNoticePhases/View?PPI=CO1.PPI.31397429&amp;isFromPublicArea=True&amp;isModal=False</t>
  </si>
  <si>
    <t>800177584</t>
  </si>
  <si>
    <t>EDITORIAL EL MANUAL MODERNO COLOMBIA SAS</t>
  </si>
  <si>
    <t>COMPRA DE MATERIAL DE EVALUACIÓN QUE SON REQUERIDOS POR ESTUDIANTES Y DOCENTES DEL PROGRAMA DE PSICOLOGÍA DE LA UNIVERSIDAD DEL MAGDALENA PARA GARANTIZAR LAS PRACTICAS ACADÉMICAS EN EL PRIMER SEMESTRE 2024 I</t>
  </si>
  <si>
    <t>CO1.REQ.6147407</t>
  </si>
  <si>
    <t>ODC-DAD-0027-2024</t>
  </si>
  <si>
    <t>https://community.secop.gov.co/Public/Tendering/ContractNoticePhases/View?PPI=CO1.PPI.31387380&amp;isFromPublicArea=True&amp;isModal=False</t>
  </si>
  <si>
    <t xml:space="preserve"> 900795369</t>
  </si>
  <si>
    <t>HIGH QUALITY TECHNOLOGY SAS</t>
  </si>
  <si>
    <t>COMPRA DE LECTORAS DE CONTROL DE ACCESO PARA EL SERVICIO DE BENEFICIOS INSTITUCIONALES EN EL EDIFICIO DE BIENESTAR UNIVERSITARIO DE LA UNIVERSIDAD DEL MAGDALENA</t>
  </si>
  <si>
    <t>CO1.REQ.6144640</t>
  </si>
  <si>
    <t>ODC-DAD-0026-2024</t>
  </si>
  <si>
    <t>https://community.secop.gov.co/Public/Tendering/ContractNoticePhases/View?PPI=CO1.PPI.31313606&amp;isFromPublicArea=True&amp;isModal=False</t>
  </si>
  <si>
    <t>860035467</t>
  </si>
  <si>
    <t>COMPRA DE MATERIAL DE EVALUACION 16PF5 PIN E PERFIL ACS HOJAS RESPUESTA ACRA HOJA RESPUESTA CRI A HOJA RTA AUTOCORREGIBLE CPQ R PIN E PERFIL ETDAH PIN EPERFIL MMPI2RF PIN EPERFIL RIST CUADERNILLOS DE ANOTACION STROOP R PIN EPERFIL WCST CUADERNILLOS ANOTACION QUE SON REQUERIDOS POR ESTUDIANTES Y DOCENTES DEL PROGRAMA DE PSICOLOGÍA DE LA UNIVERSIDAD DEL MAGADALENA PARA GARANTIZAR LAS PRÁCTICAS ACADÉMICAS EN EL PRIMER SEMESTRE 2024 I</t>
  </si>
  <si>
    <t>CO1.REQ.6128032</t>
  </si>
  <si>
    <t>ODC-DAD-0025-2024</t>
  </si>
  <si>
    <t>https://community.secop.gov.co/Public/Tendering/ContractNoticePhases/View?PPI=CO1.PPI.31305262&amp;isFromPublicArea=True&amp;isModal=False</t>
  </si>
  <si>
    <t>JULIO VEGA BAQUERO</t>
  </si>
  <si>
    <t>830089928</t>
  </si>
  <si>
    <t>SAG SERVICIOS DE INGENIERIA SAS</t>
  </si>
  <si>
    <t>COMPRA DE DOS 2 ROLLOS DE TAG'S RFID X 2000 UNIDADES CON FRECUENCIA DE 13.56 MHZ DE TAMAÑO 50.0X50.0 MM 1.97X1.97 PULGADAS CON MEMORIA ENTRE 0.5K-2.5K BIT LA PRESENTE ORDEN INCLUYE EL MANTENIMIENTO PREVENTIVO DE DOS 2 MÁQUINAS DE AUTOPRÉSTAMO SELFFCHECK 1000 HIBRIDO, UN 1 SISTEMA DE SEGURIDAD TATTLE TAPE GATE DM BIBLIOTHECA+3M DE TRES 3 CORREDORES Y TRES 3 MÁQUINAS SENSIBILIZADORAS</t>
  </si>
  <si>
    <t>CO1.REQ.6126100</t>
  </si>
  <si>
    <t>ODC-DAD-0024-2024</t>
  </si>
  <si>
    <t>https://community.secop.gov.co/Public/Tendering/ContractNoticePhases/View?PPI=CO1.PPI.31078636&amp;isFromPublicArea=True&amp;isModal=False</t>
  </si>
  <si>
    <t>COMPRA DE 2 SCANNER KODAK ALARIS E1040 PARA LA RECTORÍA Y OFICINA ASESORA DE PLANEACIÓN 1 SCANNER KODAK ALARIS  S2070 PARA EL CENTRO DE CONCILIACIÓN 2 SCANNER KODAK ALARIS S2070 PARA EL GRUPO DE GESTIÓN DOCUMENTAL Y 1 ACCESORIO  DE CAMA PLANA TAMAÑO A3 PARA EL GRUPO DE GESTIÓN DOCUMENTAL</t>
  </si>
  <si>
    <t>CO1.REQ.6077587</t>
  </si>
  <si>
    <t>ODC-DAD-0023-2024</t>
  </si>
  <si>
    <t>https://community.secop.gov.co/Public/Tendering/ContractNoticePhases/View?PPI=CO1.PPI.31074157&amp;isFromPublicArea=True&amp;isModal=False</t>
  </si>
  <si>
    <t>900026709</t>
  </si>
  <si>
    <t>CESAR TABARES L &amp; CIA SAS</t>
  </si>
  <si>
    <t>COMPRA DE TRES 03 THERABODY RECOVERY AIR PRO DOS 02 ADIPÓMETRO TRES 03 CINTAS MÉTRICAS METÁLICAS UN 01 CALIBRADOR DE DIÁMETROS CORTO UN 01 CALIBRADOR DE DIÁMETROS LARGO UN 01 TALLÍMETRO PORTÁTIL UNA 01 BÁSCULA DIGITAL SECA UN 01 BANCO DE MADERA CUATRO 04 CAJAS DE LÁPIZES DEMOGRÁFICOS QUIRÚRGICOS UN 01 SEGMÓMETRO DE ENVERGADURA Y DINAMÓMETRO PARA EL FORTALECIMIENTO DEL CENTRO DE INVESTIGACIÓN EN ALTO RENDIMIENTO DEPORTIVO Y ESTUDIOS BIOMÉDICOS</t>
  </si>
  <si>
    <t>CO1.REQ.6076518</t>
  </si>
  <si>
    <t>ODC-DAD-0022-2024</t>
  </si>
  <si>
    <t>https://community.secop.gov.co/Public/Tendering/ContractNoticePhases/View?PPI=CO1.PPI.31062709&amp;isFromPublicArea=True&amp;isModal=False</t>
  </si>
  <si>
    <t>PEDRO MERCADO GONZALEZ</t>
  </si>
  <si>
    <t>891702681</t>
  </si>
  <si>
    <t>BOMBAS Y REPUESTOS SAS</t>
  </si>
  <si>
    <t>COMPRA DE CINCO 05 GUADAÑADORAS MODELO FS 450 Y UNA 01 GUADAÑADORA FS 460 UNA 01 MOTO SIERRA 2T MOD MS 361 Y UNA 01 PODADORA DE ALTURA HT 105 UNA 01 CORTA SETOS HS 82R A GASOLINA MARCAS STHIL</t>
  </si>
  <si>
    <t> CO1.REQ.6074032</t>
  </si>
  <si>
    <t>ODC-DAD-0021-2024</t>
  </si>
  <si>
    <t>https://community.secop.gov.co/Public/Tendering/ContractNoticePhases/View?PPI=CO1.PPI.31062228&amp;isFromPublicArea=True&amp;isModal=False</t>
  </si>
  <si>
    <t>COMPRA DE LOS SIGUIENTES ACCESORIOS DE CÁMARAS FOTOGRÁFICAS Y CÁMARAS DE VIDEO UN LENTE TELE SONY 18 135 DOS BATERÍAS SONY NP FZ100 UN FLASH YN 320EX TTL YONGNUO PARA SONY DOS CARGADORES EXTERNOS SONY NP FZ10 Y UN REFLECTOR FLEX 5 EN 1 PARA ESTUDIO VÍDEO Y FOTOGRAFÍA SOLICITADOS POR LA DIRECCIÓN DE COMUNICACIONES PARA CUBRIR LOS DIFERENTES EVENTOS QUE SE PRESENTAN EN LA INSTITUCIÓN</t>
  </si>
  <si>
    <t>CO1.REQ.6074101</t>
  </si>
  <si>
    <t>ODC-DAD-0020-2024</t>
  </si>
  <si>
    <t>https://community.secop.gov.co/Public/Tendering/ContractNoticePhases/View?PPI=CO1.PPI.31060293&amp;isFromPublicArea=True&amp;isModal=False</t>
  </si>
  <si>
    <t>36725337</t>
  </si>
  <si>
    <t xml:space="preserve">LILIANA JOHANA MONTENEGRO TORREJANO </t>
  </si>
  <si>
    <t>COMPRA E INSTALACIÓN DE TREINTA Y SIETE 37 CORTINAS BLACK OUT EN COLOR BLANCO Y DOS 02 MINIPERSIANAS EN COLOR NATURAL PARA LA ADECUACIÓN DE ÁREAS DE TRABAJO ACADÉMICO ADMINISTRATIVO Y LABORATORIOS DE LA UNIVERSIDAD DEL MAGDALENA</t>
  </si>
  <si>
    <t>CO1.REQ.6073353</t>
  </si>
  <si>
    <t>ODC-DAD-0019-2024</t>
  </si>
  <si>
    <t>https://community.secop.gov.co/Public/Tendering/ContractNoticePhases/View?PPI=CO1.PPI.31036134&amp;isFromPublicArea=True&amp;isModal=False</t>
  </si>
  <si>
    <t>901444275</t>
  </si>
  <si>
    <t>WHEELER TECNOLOGIA APLICADA AL DEPORTE SAS</t>
  </si>
  <si>
    <t>COMPRA DE LOS SIGUIENTES EQUIPOS WHEELER YOYO FULL BODY INERCIAL WHEELER ISOMETRICO DINAMÓMETRO  WHEELER CONO INERCIAL WHEELER ENCODER LINEAL INCLUYE CAPACITACIÓN ASESORÍA CIENTÍFICA EN EL USO DE CADA UNO DE LOS EQUIPOS INTERPRETACIÓN DE LAS VARIABLES DEL SOFTWARE PROTOCOLOS DE ENTRENAMIENTO Y DE EVALUACIÓN PARA EL FORTALECIMIENTO DEL CENTRO DE INVESTIGACIÓN EN ALTO RENDIMIENTO DEPORTIVO Y ESTUDIOS BIOMÉDICOS</t>
  </si>
  <si>
    <t>CO1.REQ.6067239</t>
  </si>
  <si>
    <t>ODC-DAD-0018-2024</t>
  </si>
  <si>
    <t>https://community.secop.gov.co/Public/Tendering/ContractNoticePhases/View?PPI=CO1.PPI.31031461&amp;isFromPublicArea=True&amp;isModal=False</t>
  </si>
  <si>
    <t>ADVANCED TECHNOLOGIES SOLUTIONS SAS AT SOLUTIONS SAS</t>
  </si>
  <si>
    <t>COMPRA DE 200 EQUIPOS DE CÓMPUTO PORTÁTILES PARA EL SERVICIO DE PRÉSTAMO A ESTUDIANTES Y DEMÁS MIEMBROS DE LA COMUNIDAD UNIVERSITARIA EN LA BIBLIOTECA GERMÁN BULA MEYER CON EL PROPÓSITO DE MEJORAR EL ACCESO A LA INFORMACIÓN Y PROMOVER EL DESARROLLO ACADÉMICO Y DE LA INVESTIGACIÓN</t>
  </si>
  <si>
    <t>CO1.REQ.6066271</t>
  </si>
  <si>
    <t>ODC-DAD-0017-2024</t>
  </si>
  <si>
    <t>https://community.secop.gov.co/Public/Tendering/ContractNoticePhases/View?PPI=CO1.PPI.30926397&amp;isFromPublicArea=True&amp;isModal=False</t>
  </si>
  <si>
    <t>900200085</t>
  </si>
  <si>
    <t>SERVICIOS DE INGENIERIA GLOBAL SAS</t>
  </si>
  <si>
    <t>COMPRA E INSTALACIÓN DE LOS SISTEMAS DE AIRES ACONDICIONADOS PARA EL MEJORAMIENTO Y ADECUACIÓN DEL CENTRO DE INVESTIGACIÓN DE ALTO RENDIMIENTO DEPORTIVO Y ESTUDIOS BIOMÉDICOS SPORTSCI DE LA UNIVERSIDAD DEL MAGDALENA</t>
  </si>
  <si>
    <t>CO1.REQ.6041784</t>
  </si>
  <si>
    <t>ODC-DAD-0016-2024</t>
  </si>
  <si>
    <t>https://community.secop.gov.co/Public/Tendering/OpportunityDetail/Index?noticeUID=CO1.NTC.5902947</t>
  </si>
  <si>
    <t>900327219</t>
  </si>
  <si>
    <t>ORTOMEC SAS</t>
  </si>
  <si>
    <t>COMPRA DE SISTEMA DE MEDICIÓN DE PRESIONES PLANTARES QUE CONSTA DE UNA PLATAFORMA PORTÁTIL PARA EL FORTALECIMIENTO DEL CENTRO DE INVESTIGACIÓN EN ALTO RENDIMIENTO DEPORTIVO Y ESTUDIOS BIOMÉDICOS</t>
  </si>
  <si>
    <t>CO1.REQ.6013976</t>
  </si>
  <si>
    <t>ODC-DAD-0015-2024</t>
  </si>
  <si>
    <t>https://community.secop.gov.co/Public/Tendering/OpportunityDetail/Index?noticeUID=CO1.NTC.5891209</t>
  </si>
  <si>
    <t>900239576</t>
  </si>
  <si>
    <t>C MEDICAL SAS</t>
  </si>
  <si>
    <t>COMPRA DE UN 01 EQUIPO ECÓGRAFO MARCA SONOSCAPE MODELO E1 EXPERT PARA EL FORTALECIMIENTO DEL CENTRO DE INVESTIGACIÓN EN ALTO RENDIMIENTO DEPORTIVO Y ESTUDIOS BIOMÉDICOS</t>
  </si>
  <si>
    <t>CO1.REQ.6002437</t>
  </si>
  <si>
    <t>ODC-DAD-0014-2024</t>
  </si>
  <si>
    <t>https://community.secop.gov.co/Public/Tendering/OpportunityDetail/Index?noticeUID=CO1.NTC.5891105</t>
  </si>
  <si>
    <t>800123415</t>
  </si>
  <si>
    <t>ZANNA SAS</t>
  </si>
  <si>
    <t>COMPRA E INSTALACION DE EQUIPO PARA ELECTROENCEFALOGRAFÍA Y MAPEO CEREBRAL PARA EL FORTALECIMIENTO DEL CENTRO DE INVESTIGACIÓN EN ALTO RENDIMIENTO DEPORTIVO Y ESTUDIOS BIOMÉDICOS</t>
  </si>
  <si>
    <t>CO1.REQ.6002416</t>
  </si>
  <si>
    <t>ODC-DAD-0013-2024</t>
  </si>
  <si>
    <t>https://community.secop.gov.co/Public/Tendering/OpportunityDetail/Index?noticeUID=CO1.NTC.5858974</t>
  </si>
  <si>
    <t>COMPRA DE TREINTA Y UN 31 TABLET MARCA SAMSUNG TABA9+WIFI4GB/64GB11" PARA ENTREGA A LOS ESTUDIANTES MEJOR ICFES Y MEJOR SABER PRO SOLICITADO POR LA OFICINA DE DESARROLLO ESTUDIANTIL</t>
  </si>
  <si>
    <t>CO1.REQ.5970217</t>
  </si>
  <si>
    <t>ODC-DAD-0012-2024</t>
  </si>
  <si>
    <t>https://community.secop.gov.co/Public/Tendering/OpportunityDetail/Index?noticeUID=CO1.NTC.5859861</t>
  </si>
  <si>
    <t>HAROLD ROMERO CAHUANA</t>
  </si>
  <si>
    <t>12559311</t>
  </si>
  <si>
    <t>EUDES EMILIO EGUIS CAMARGO</t>
  </si>
  <si>
    <t>COMPRA DE BATAS EN GABARDINA Y ANTIFLUIDO LAFAYETTE UNIFORMES ANTIFLUIDO EN TELA LAFAYETTE PARA EL PERSONAL DE LOS DISTINTOS LABORATORIOS Y CLINICA ODONTOLÓGICA DE LA UNIVERSIDAD DEL MAGDALENA</t>
  </si>
  <si>
    <t>CO1.REQ.5970815</t>
  </si>
  <si>
    <t>ODC-DAD-0011-2024</t>
  </si>
  <si>
    <t>https://community.secop.gov.co/Public/Tendering/OpportunityDetail/Index?noticeUID=CO1.NTC.5840808</t>
  </si>
  <si>
    <t>1082881269</t>
  </si>
  <si>
    <t>COMPRA DE PLACAS INFORMATIVAS DE RUTA POSTES SEÑALIZADORES Y AVISOS ILUSTRATIVOS ALUSIVOS A LA FLORA Y FAUNA PARA EL BOSQUE SECO UNIMAGDALENA</t>
  </si>
  <si>
    <t>CO1.REQ.5951626</t>
  </si>
  <si>
    <t>ODC-DAD-0010-2024</t>
  </si>
  <si>
    <t>https://community.secop.gov.co/Public/Tendering/OpportunityDetail/Index?noticeUID=CO1.NTC.5832359</t>
  </si>
  <si>
    <t>900929189</t>
  </si>
  <si>
    <t>LADYS CONFECCIONES SAS BIC</t>
  </si>
  <si>
    <t>COMPRA DE 2750 CAMISETAS CUELLO REDONDO CON LOGOS INSTITUCIONALES DESTINADAS PARA LA ENTREGA A ESTUDIANTES DE PRIMER SEMESTRE EN EL MARCO DE LA INICIATIVA DE BIENVENIDA PARA EL PERIODO 2024 I Y 77 CAMISETAS TIPO POLO CON LOGOS INSITUCIONALES PARA LOS REPRESENTANTES ESTUDIANTILES DE LA ALMA MATER EN EL MARCO DEL PROYECTO DEL PLAN DE ACCIÓN 2024 MEJORAMIENTO DE LA CALIDAD DE VIDA BIENESTAR Y DESARROLLO PERSONAL DE LA COMUNIDAD UNIVERSITARIA</t>
  </si>
  <si>
    <t>CO1.REQ.5942770</t>
  </si>
  <si>
    <t>ODC-DAD-0009-2024</t>
  </si>
  <si>
    <t>https://community.secop.gov.co/Public/Tendering/OpportunityDetail/Index?noticeUID=CO1.NTC.5816755</t>
  </si>
  <si>
    <t>900738632</t>
  </si>
  <si>
    <t>E Y K INGENIERIA SAS</t>
  </si>
  <si>
    <t>COMPRA DE UNA 01 UPS DE 15 KVA TRIFÁSICA 220 VOLTIOS CON AUTONOMÍA DE 15 MINUTOS DE RESPALDO ELÉCTRICO PARA EQUIPO DE CONTROL DE INGRESO PEATONAL DE LA UNIVERSIDAD DEL MAGDALENA</t>
  </si>
  <si>
    <t>CO1.REQ.5926529</t>
  </si>
  <si>
    <t>ODC-DAD-0008-2024</t>
  </si>
  <si>
    <t>https://community.secop.gov.co/Public/Tendering/OpportunityDetail/Index?noticeUID=CO1.NTC.5815781</t>
  </si>
  <si>
    <t>COMPRA DE SIETE MIL 7000 HOJAS TAMAÑO CARTA TIPO MAJESTICK NACARADO PARA LA IMPRESIÓN DE ACTAS DE GRADO SOLICITADAS POR LA SECRETARIA GENERAL DE LA UNIVERSIDAD DEL MAGDALENA</t>
  </si>
  <si>
    <t>CO1.REQ.5925757</t>
  </si>
  <si>
    <t>ODC-DAD-0007-2024</t>
  </si>
  <si>
    <t>https://community.secop.gov.co/Public/Tendering/OpportunityDetail/Index?noticeUID=CO1.NTC.5796373</t>
  </si>
  <si>
    <t xml:space="preserve"> 900929189</t>
  </si>
  <si>
    <t>COMPRA DE 20 MANTELES EN TELA LINO FLEX 180CMX80CM PARA LA UNIVERSIDAD DEL MAGDALENA</t>
  </si>
  <si>
    <t>CO1.REQ.5906099</t>
  </si>
  <si>
    <t>ODC-DAD-0006-2024</t>
  </si>
  <si>
    <t>https://community.secop.gov.co/Public/Tendering/OpportunityDetail/Index?noticeUID=CO1.NTC.5754612</t>
  </si>
  <si>
    <t>900381975</t>
  </si>
  <si>
    <t>7TECH SAS</t>
  </si>
  <si>
    <t>COMPRA E INSTALACIÓN DE CATORCE 14 EQUIPOS DE AIRES ACONDICIONADOS PARA DIFERENTES ÁREAS ADMINISTRATIVAS Y ACADÉMICAS DE LA UNIVERSIDAD DEL MAGDALENA. ESTOS DEBEN SER INSTALADOS CON TODOS LOS ELEMENTOS NECESARIOS Y ADECUACIONES CIVILES EN DONDE SE NECESITE Y/O REQUIERA LA ACTIVIDAD</t>
  </si>
  <si>
    <t>CO1.REQ.5863743</t>
  </si>
  <si>
    <t>ODC-DAD-0005-2024</t>
  </si>
  <si>
    <t>https://community.secop.gov.co/Public/Tendering/OpportunityDetail/Index?noticeUID=CO1.NTC.5752792</t>
  </si>
  <si>
    <t>ANDRES GILBERTO DOMINGUEZ CORBACHO</t>
  </si>
  <si>
    <t>COMPRA DE 12 PROYECTORES POWERLITE E20 Y 10 PROYECTORES INTERACTIVOS  BRIGHTLINK EB 725WI 3LCD WXGA DE TIRO ULTRACORTO PARA LA REPOSICIÓN DE RECURSOS EDUCATIVOS TECNOLÓGICOS Y FORTALECIMIENTO DE LA GESTIÓN ACADÉMICA DE LA INSTITUCIÓN</t>
  </si>
  <si>
    <t>CO1.REQ.5862271</t>
  </si>
  <si>
    <t>ODC-DAD-0004-2024</t>
  </si>
  <si>
    <t>https://community.secop.gov.co/Public/Tendering/OpportunityDetail/Index?noticeUID=CO1.NTC.5732904</t>
  </si>
  <si>
    <t>79415098</t>
  </si>
  <si>
    <t>LUIS DIAZ ACEVEDO</t>
  </si>
  <si>
    <t>COMPRA DE 6000 PINES PARA ENTREGAR A LOS GRADUANDOS DE LA UNIVERSIDAD DEL MAGDALENA FABRICADOS EN CRISOCAL ACABADO DORADO BRILLANTE Y FONDO MATE EN FORMA REDONDA DE 20MM DE DIÁMETRO CON LOGOTIPO Y TEXTO GRADUADO EN ALTO RELIEVE SIN COLORES TROQUELADO  FIJACIÓN CON BROCHE Y PUNTILLA CON EMPAQUE EN BOLSA PLÁSTICA</t>
  </si>
  <si>
    <t>CO1.REQ.5841738</t>
  </si>
  <si>
    <t>ODC-DAD-0003-2024</t>
  </si>
  <si>
    <t>https://community.secop.gov.co/Public/Tendering/OpportunityDetail/Index?noticeUID=CO1.NTC.5683675</t>
  </si>
  <si>
    <t>COMPRA DE INSUMOS PARA EL PROCESO DE CARNETIZACIÓN INSTITUCIONAL DE LA UNIVERSIDAD DEL MAGDALENA</t>
  </si>
  <si>
    <t>CO1.REQ.5792126</t>
  </si>
  <si>
    <t>ODC-DAD-0002-2024</t>
  </si>
  <si>
    <t>https://community.secop.gov.co/Public/Tendering/OpportunityDetail/Index?noticeUID=CO1.NTC.5617401</t>
  </si>
  <si>
    <t>900688968</t>
  </si>
  <si>
    <t>INDUSTRIA CONSTRUCCION E INGENIERIA ICI SAS</t>
  </si>
  <si>
    <t>COMPRA DE DOS TRANSFERENCIAS AUTOMATICAS DE 800 AMP PARA EL FUNCIONAMIENTO DE ENCENDIDO Y CONTROL ENERGÍA DE RESPALDO  PARA EL  BLOQUE DE SALONES N VIII Y EL EDIFICIO DE ATENCION A ESTUDIANTES CENTRO DOCENTE DE LA UNIVERIDAD DEL MAGDALENA</t>
  </si>
  <si>
    <t>CO1.REQ.5726484</t>
  </si>
  <si>
    <t>ODC-DAD-0001-2024</t>
  </si>
  <si>
    <t>https://community.secop.gov.co/Public/Tendering/OpportunityDetail/Index?noticeUID=CO1.NTC.6290431</t>
  </si>
  <si>
    <t xml:space="preserve">BOMBAS Y REPUESTOS S.A.S. </t>
  </si>
  <si>
    <t>SUMINISTRO DE ACCESORIOS PARA LOS SISTEMAS DE RIEGO DE LA UNIVERSIDAD DEL MAGDALENA Y SUS SEDES ALTERNAS</t>
  </si>
  <si>
    <t>CO1.REQ.6404932</t>
  </si>
  <si>
    <t>OSM-DAD-0027-2024</t>
  </si>
  <si>
    <t>https://community.secop.gov.co/Public/Tendering/OpportunityDetail/Index?noticeUID=CO1.NTC.6193646</t>
  </si>
  <si>
    <t>EIRA ROSARIO MADERA REYES</t>
  </si>
  <si>
    <t>36549782</t>
  </si>
  <si>
    <t>DUVIS ALICIA MENDEZ GONZALEZ</t>
  </si>
  <si>
    <t>SUMINISTRO DE ARREGLOS FLORALES Y FÚNEBRES PARA LAS DIFERENTES CEREMONIAS Y OTRAS ACTIVIDADES INSTITUCIONALES QUE SE COORDINEN O RELACIONEN CON LA DIRECCIÓN DE TALENTO HUMANO</t>
  </si>
  <si>
    <t>CO1.REQ.6307551</t>
  </si>
  <si>
    <t>OSM-DAD-0026-2024</t>
  </si>
  <si>
    <t>https://community.secop.gov.co/Public/Tendering/OpportunityDetail/Index?noticeUID=CO1.NTC.6187612</t>
  </si>
  <si>
    <t>890101977</t>
  </si>
  <si>
    <t>AVANTIKA COLOMBIA SAS</t>
  </si>
  <si>
    <t>SUMINISTRO DE INSUMOS QUÍMICOS Y VIDRIERÍA PRIORITARIOS PARA GARANTIZAR EL NORMAL DESARROLLO DE LAS ACTIVIDADES ACADÉMICAS QUE SE REALIZAN EN LOS DIFERENTES LABORATORIOS DE LA UNIVERSIDAD DEL MAGDALENA</t>
  </si>
  <si>
    <t>CO1.REQ.6301229</t>
  </si>
  <si>
    <t>OSM-DAD-0025-2024</t>
  </si>
  <si>
    <t>https://community.secop.gov.co/Public/Tendering/OpportunityDetail/Index?noticeUID=CO1.NTC.6187331</t>
  </si>
  <si>
    <t>890115230</t>
  </si>
  <si>
    <t>QUIMIFEX SAS</t>
  </si>
  <si>
    <t>SUMINISTRO DE REACTIVOS E INSUMOS QUÍMICOS Y VIDRIERÍA PRIORITARIOS PARA GARANTIZAR EL NORMAL DESARROLLO DE LAS ACTIVIDADES ACADÉMICAS QUE SE REALIZAN EN LOS DIFERENTES LABORATORIOS DE UNIMAGDALENA DURANTE PERÍODO 2024</t>
  </si>
  <si>
    <t>CO1.REQ.6301105</t>
  </si>
  <si>
    <t>OSM-DAD-0024-2024</t>
  </si>
  <si>
    <t>https://community.secop.gov.co/Public/Tendering/OpportunityDetail/Index?noticeUID=CO1.NTC.6142393</t>
  </si>
  <si>
    <t>ROSALIA BUSTILLO VERBEL</t>
  </si>
  <si>
    <t>900406952</t>
  </si>
  <si>
    <t>SALUD DENTAL SU DEPOSITO DE CONFIANZA SAS</t>
  </si>
  <si>
    <t>INSUMOS ODONTOLOGICOS NECESARIOS PARA LAS ACTIVIDADES ACADEMICAS A DESARROLLAR DENTRO DE LA CLINICA ODONTOLOGICA DE LA UNIVERSIDAD DEL MAGDALENA</t>
  </si>
  <si>
    <t>CO1.REQ.6256142</t>
  </si>
  <si>
    <t>OSM-DAD-0023-2024</t>
  </si>
  <si>
    <t>https://community.secop.gov.co/Public/Tendering/OpportunityDetail/Index?noticeUID=CO1.NTC.6098953</t>
  </si>
  <si>
    <t>819004970</t>
  </si>
  <si>
    <t>OXIMED MEISER SAS</t>
  </si>
  <si>
    <t>SUMINISTRO Y RECARGA DE GASES MEDICINALES INDUSTRIALES Y ESPECIALES ACCESORIOS Y SERVICIOS ASOCIADOS AL SUMINISTRO DE GASES QUE GARANTICEN EL NORMAL FUNCIONAMIENTO DE LOS SERVICIOS DE LABORATORIOS Y CONSULTORIOS DE LA INSTITUCIÓN</t>
  </si>
  <si>
    <t>CO1.REQ.6211326</t>
  </si>
  <si>
    <t>OSM-DAD-0022-2024</t>
  </si>
  <si>
    <t>https://community.secop.gov.co/Public/Tendering/ContractNoticePhases/View?PPI=CO1.PPI.31539357&amp;isFromPublicArea=True&amp;isModal=False</t>
  </si>
  <si>
    <t>901295924</t>
  </si>
  <si>
    <t>CAMPO CAFÉ SAS</t>
  </si>
  <si>
    <t>SUMINISTRO DE CAFÉ ORGÁNICO PARA LA ATENCIÓN AL PERSONAL ACADÉMICO ADMINISTRATIVO Y EVENTOS INSTITUCIONALES DE NUESTRA ALMA MATER</t>
  </si>
  <si>
    <t>CO1.REQ.6179802</t>
  </si>
  <si>
    <t>OSM-DAD-0021-2024</t>
  </si>
  <si>
    <t>https://community.secop.gov.co/Public/Tendering/ContractNoticePhases/View?PPI=CO1.PPI.31538745&amp;isFromPublicArea=True&amp;isModal=False</t>
  </si>
  <si>
    <t>900127349</t>
  </si>
  <si>
    <t>COMERCIALIZADORA BEDOYA GIRALDO SOCIEDAD ANONIMA</t>
  </si>
  <si>
    <t>SUMINISTRO DE INSUMOS DE PAPELERÍA Y CACHARRERÍA EN EL DESARROLLO DE ACTIVIDADES PROGRAMADAS PARA LA CELEBRACIÓN DEL EVENTO DE LA VIGÉSIMA CUARTA SEMANA CULTURAL 2062 UN VIAJE AL FUTURO</t>
  </si>
  <si>
    <t>CO1.REQ.6179527</t>
  </si>
  <si>
    <t>OSM-DAD-0020-2024</t>
  </si>
  <si>
    <t>https://community.secop.gov.co/Public/Tendering/ContractNoticePhases/View?PPI=CO1.PPI.31293332&amp;isFromPublicArea=True&amp;isModal=False</t>
  </si>
  <si>
    <t>891700742</t>
  </si>
  <si>
    <t>HIELO INDUROD SAS</t>
  </si>
  <si>
    <t>SUMINISTRO DE AGUA TRATADA PARA SUPLIR LAS NECESIDADES BÁSICAS DEL PERSONAL ACADÉMICO ADMINISTRATIVO Y DE EVENTOS QUE SE REALIZAN EN LA INSTITUCIÓN</t>
  </si>
  <si>
    <t>CO1.REQ.6123758</t>
  </si>
  <si>
    <t>OSM-DAD-0019-2024</t>
  </si>
  <si>
    <t>https://community.secop.gov.co/Public/Tendering/ContractNoticePhases/View?PPI=CO1.PPI.31145954&amp;isFromPublicArea=True&amp;isModal=False</t>
  </si>
  <si>
    <t>WILSON ARTURO PACHECO PALACIO</t>
  </si>
  <si>
    <t>DUVYS ALICIA MENDEZ GONZALEZ</t>
  </si>
  <si>
    <t>SUMINISTRO DE ARREGLOS EXÓTICOS DE FLORES NATURALES PARA LAS CEREMONIAS DE GRADOS HONORIS CAUSA Y OTRAS ACTIVIDADES DURANTE LO CORRIDO DEL AÑO 2024 Y/O HASTA AGOTAR EL VALOR CONTRATADO</t>
  </si>
  <si>
    <t>CO1.REQ.6092657</t>
  </si>
  <si>
    <t>OSM-DAD-0018-2024</t>
  </si>
  <si>
    <t>https://community.secop.gov.co/Public/Tendering/ContractNoticePhases/View?PPI=CO1.PPI.31087557&amp;isFromPublicArea=True&amp;isModal=False</t>
  </si>
  <si>
    <t>901682201</t>
  </si>
  <si>
    <t>MULTISERVICIOS J &amp; S SAS</t>
  </si>
  <si>
    <t>SUMINISTRO DE INSUMOS MÉDICOS PARA LAS CLÍNICAS DE SIMULACION HANGAR E Y EL 6° PISO HOSPITAL UNIVERSITARIO JULIO MÉNDEZ BARRENECHE Y LABORATORIO DE FISIOLOGÍA HUMANA PARA ATENDER A MÁS 800 ESTUDIANTES DE LOS PROGRAMAS DE ENFERMERÍA, MEDICINA Y ODONTOLOGÍA QUE REALIZARÁN APROXIMADAMENTE 500 REPETICIONES DE GUÍAS</t>
  </si>
  <si>
    <t>CO1.REQ.6079784</t>
  </si>
  <si>
    <t>OSM-DAD-0017-2024</t>
  </si>
  <si>
    <t>https://community.secop.gov.co/Public/Tendering/ContractNoticePhases/View?PPI=CO1.PPI.31080076&amp;isFromPublicArea=True&amp;isModal=False</t>
  </si>
  <si>
    <t>MARITZA IBON BARROS NIETO</t>
  </si>
  <si>
    <t>1004369370</t>
  </si>
  <si>
    <t>ATI VILLAFAÑA</t>
  </si>
  <si>
    <t>SUMINISTRO DE MOCHILAS ARHUACAS TEJIDAS  A MANO PARA LA ENTREGA DE SOUVENIRS EN LA REALIZACIÓN DE REUNIONES EVENTOS Y DEMÁS ASISTENCIAS EN LOS QUE LA INSTITUCIÓN PARTICIPA COMO ORGANIZADORA</t>
  </si>
  <si>
    <t>CO1.REQ.6077672</t>
  </si>
  <si>
    <t>OSM-DAD-0016-2024</t>
  </si>
  <si>
    <t>https://community.secop.gov.co/Public/Tendering/ContractNoticePhases/View?PPI=CO1.PPI.31061061&amp;isFromPublicArea=True&amp;isModal=False</t>
  </si>
  <si>
    <t>901692815</t>
  </si>
  <si>
    <t>DISTRIMEDICAL SM SAS</t>
  </si>
  <si>
    <t>SUMINISTRO DE INSUMOS MÉDICOS PARA LAS CLÍNICAS DE SIMULACION HANGAR E Y EL 6° PISO HOSPITAL UNIVERSITARIO JULIO MÉNDEZ BARRENECHE Y LABORATORIO DE FISIOLOGÍA HUMANA PARA ATENDER A MÁS DE 800 ESTUDIANTES DE LOS PROGRAMAS DE ENFERMERÍA MEDICINA Y ODONTOLOGÍA QUE REALIZARÁN APROXIMADAMENTE 500 REPETICIONES DE GUÍAS SESIONES DE LABORATORIO</t>
  </si>
  <si>
    <t>CO1.REQ.6073630</t>
  </si>
  <si>
    <t>OSM-DAD-0015-2024</t>
  </si>
  <si>
    <t>https://community.secop.gov.co/Public/Tendering/ContractNoticePhases/View?PPI=CO1.PPI.30940912&amp;isFromPublicArea=True&amp;isModal=False</t>
  </si>
  <si>
    <t>SUMINISTRO DE PRENDAS TEXTILES Y DE VESTIR MANILLAS INSTITUCIONALES ACCESORIOS CANINOS PARA EL DESARROLLO DE ACTIVIDADES PROGRAMADAS POR LAS ÁREAS DE CULTURA DEPORTE SALUD Y DESARROLLO HUMANO ADSCRITAS A LA DIRECCIÓN DE BIENESTAR UNIVERSITARIO</t>
  </si>
  <si>
    <t>CO1.REQ.6044791</t>
  </si>
  <si>
    <t>OSM-DAD-0014-2024</t>
  </si>
  <si>
    <t>https://community.secop.gov.co/Public/Tendering/ContractNoticePhases/View?PPI=CO1.PPI.30939195&amp;isFromPublicArea=True&amp;isModal=False</t>
  </si>
  <si>
    <t>COPY´S STUDENT SAS</t>
  </si>
  <si>
    <t>SUMINISTRO DE PAPELERÍA Y ÚTILES DE OFICINA PARA LAS DISTINTAS DEPENDENCIAS DE LA UNIVERSIDAD DEL MAGDALENA</t>
  </si>
  <si>
    <t>CO1.REQ.6044843</t>
  </si>
  <si>
    <t>OSM-DAD-0013-2024</t>
  </si>
  <si>
    <t>https://community.secop.gov.co/Public/Tendering/ContractNoticePhases/View?PPI=CO1.PPI.30936901&amp;isFromPublicArea=True&amp;isModal=False</t>
  </si>
  <si>
    <t>901676410</t>
  </si>
  <si>
    <t>INTERDEPORTES SAS</t>
  </si>
  <si>
    <t>SUMINISTRO DE UNIFORMES DEPORTIVOS DE COMPETENCIA Y PRESENTACIÓN PARA LAS DELEGACIONES QUE REPRESENTARÁN A LA UNIVERSIDAD DEL MAGDALENA EN LOS CICLOS DEPORTIVOS Y CULTURALES REGIONALES Y NACIONALES ORGANIZADO POR ASCUN COMPETENCIAS INTERNACIONALES A EVENTOS DEPORTIVOS Y CULTURALES INTERNOS Y ADEMÁS DE LAS DELEGACIONES DE SINDICALISTAS QUE PARTICIPARÁN EN LOS JUEGOS NACIONALES DEPORTIVOS DE TRABAJADORES Y SUMINISTRO DE IMPLEMENTOS Y/O ARTÍCULOS DEPORTIVOS PARA EL DESARROLLO DE ACTIVIDADES DE FOMENTO RECREACIÓN Y COMPETENCIA POR PARTE DE ESTUDIANTES Y DEPORTISTAS DE LA UNIVERSIDAD DEL MAGDALENA A TRAVÉS DE LA PRESTACIÓN DE SERVICIOS DEL ÁREA DE DEPORTES DE BIENESTAR UNIVERSITARIO EN EL MARCO DEL PROYECTO DEL PLAN DE ACCIÓN MEJORAMIENTO DE LA CALIDAD DE VIDA BIENESTAR Y DESARROLLO PERSONAL DE LA COMUNIDAD UNIVERSITARIA</t>
  </si>
  <si>
    <t>CO1.REQ.6044268</t>
  </si>
  <si>
    <t>OSM-DAD-0012-2024</t>
  </si>
  <si>
    <t>https://community.secop.gov.co/Public/Tendering/ContractNoticePhases/View?PPI=CO1.PPI.30929586&amp;isFromPublicArea=True&amp;isModal=False</t>
  </si>
  <si>
    <t>819005003</t>
  </si>
  <si>
    <t>COSTADENT SAS</t>
  </si>
  <si>
    <t>EL SUMINISTRO DE INSUMOS DE PROMOCIÓN Y PREVENCIÓN MÉDICA PARA EL CUIDADO DE LA SALUD INSUMOS GENERALES DE BIODIVERSIDAD ELEMENTOS DE PROTECCIÓN PERSONAL Y BIOSEGURIDAD QUE GARANTICEN LA BUENA Y OPORTUNA PRESTACIÓN DE LOS SERVICIOS DEL ÁREA DE SALUD Y DESARROLLO HUMANO ADSCRITAS A LA DIRECCIÓN DE BIENESTAR UNIVERSITARIO Y PROGRAMADAS EN EL MARCO DEL PROYECTO DEL PLAN DE ACCIÓN MEJORAMIENTO DE LA CALIDAD DE VIDA BIENESTAR Y DESARROLLO PERSONAL DE LA COMUNIDAD UNIVERSITARIA</t>
  </si>
  <si>
    <t>CO1.REQ.6044003</t>
  </si>
  <si>
    <t>OSM-DAD-0011-2024</t>
  </si>
  <si>
    <t>https://community.secop.gov.co/Public/Tendering/OpportunityDetail/Index?noticeUID=CO1.NTC.5886394</t>
  </si>
  <si>
    <t>OLGA MARIA DE LA ROSA MAESTRE</t>
  </si>
  <si>
    <t>39048396</t>
  </si>
  <si>
    <t>CLAUDIA PATRICIA ABELLO ZORRO</t>
  </si>
  <si>
    <t>SUMINISTRO DE ALIMENTOS PREPARADOS ALMUERZOS REFRIGERIOS  Y BEBIDAS PARA SER ENTREGADOS EN EVENTOS INSTITUCIONALES A PERSONAL INTERNO E INVITADOS EN LAS INSTALACIONES DE LA UNIVERSIDAD</t>
  </si>
  <si>
    <t>CO1.REQ.5997746</t>
  </si>
  <si>
    <t>OSM-DAD-0010-2024</t>
  </si>
  <si>
    <t>https://community.secop.gov.co/Public/Tendering/OpportunityDetail/Index?noticeUID=CO1.NTC.5839574</t>
  </si>
  <si>
    <t>SUMINISTRO DE AGUA TRATADA PARA SUPLIR LAS NECESIDADES BÁSICAS DEL PERSONAL ACADÉMICO  ADMINISTRATIVO Y DE EVENTOS QUE SE REALIZAN EN LA INSTITUCIÓN</t>
  </si>
  <si>
    <t>CO1.REQ.5950932</t>
  </si>
  <si>
    <t>OSM-DAD-0009-2024</t>
  </si>
  <si>
    <t>https://community.secop.gov.co/Public/Tendering/OpportunityDetail/Index?noticeUID=CO1.NTC.5839812</t>
  </si>
  <si>
    <t>824000089</t>
  </si>
  <si>
    <t>ALESTUR LIMITADA EN REORGANIZACIÓN</t>
  </si>
  <si>
    <t>SUMINISTRO DE TIQUETES AÉREOS NACIONALES E INTERNACIONALES PARA FUNCIONARIOS DOCENTES CATEDRÁTICOS INVITADOS CONTRATISTAS Y ESTUDIANTES DE LA UNIVERSIDAD DEL MAGDALENA</t>
  </si>
  <si>
    <t>CO1.REQ.5950604</t>
  </si>
  <si>
    <t>OSM-DAD-0008-2024</t>
  </si>
  <si>
    <t>https://community.secop.gov.co/Public/Tendering/OpportunityDetail/Index?noticeUID=CO1.NTC.5833639</t>
  </si>
  <si>
    <t>900173983</t>
  </si>
  <si>
    <t>SUMINISTRO DE ALIMENTOS PREPARADOS Y BEBIDAS PARA SER ENTREGADOS EN JORNADAS DE TRABAJO A PERSONAL INSTITUCIONAL EN LAS INSTALACIONES DE LA UNIVERSIDAD DEL MAGDALENA</t>
  </si>
  <si>
    <t>CO1.REQ.5943759</t>
  </si>
  <si>
    <t>OSM-DAD-0007-2024</t>
  </si>
  <si>
    <t>https://community.secop.gov.co/Public/Tendering/OpportunityDetail/Index?noticeUID=CO1.NTC.5818552</t>
  </si>
  <si>
    <t>901380948</t>
  </si>
  <si>
    <t>H&amp;L DISTRIBUCIONES Y SUMINISTROS SAS</t>
  </si>
  <si>
    <t>SUMINISTRO DE ELEMENTOS DE PROTECCIÓN PERSONAL Y ELEMENTOS DE SEGURIDAD Y SALUD EN EL TRABAJO PARA EL AÑO 2024 DEBEN ESTAR CERTIFICADOS POR LAS NORMAS TÉCNICAS DE SEGURIDAD ANSI NIOSH OSHA MSHA SEGÚN APLIQUE Y DEBEN SER DE LAS MARCAS ARSEG 3M ANSELL STEELPRO Y OTRAS RECONOCIDAS A NIVEL NACIONAL</t>
  </si>
  <si>
    <t>CO1.REQ.5928810</t>
  </si>
  <si>
    <t>OSM-DAD-0006-2024</t>
  </si>
  <si>
    <t>https://community.secop.gov.co/Public/Tendering/OpportunityDetail/Index?noticeUID=CO1.NTC.5813945</t>
  </si>
  <si>
    <t>SUMINISTRO DE ELEMENTOS DE ASEO Y CAFETERÍA PARA LA ATENCIÓN AL PERSONAL ACADÉMICO ADMINISTRATIVO EVENTOS INSTITUCIONALES Y GARANTIZAR LOS ELEMENTOS DE ASEO MÍNIMOS PARA DOTAR LAS UNIDADES SANITARIAS</t>
  </si>
  <si>
    <t>CO1.REQ.5923650</t>
  </si>
  <si>
    <t>OSM-DAD-0005-2024</t>
  </si>
  <si>
    <t>https://community.secop.gov.co/Public/Tendering/OpportunityDetail/Index?noticeUID=CO1.NTC.5813530</t>
  </si>
  <si>
    <t>900513041</t>
  </si>
  <si>
    <t>GRUPO METROPOLIS DE LA COSTA SAS</t>
  </si>
  <si>
    <t>SUMINISTRO DE MATERIAL ELÉCTRICO Y DE FERRETERÍA EN GENERAL PARA EL MANTENIMIENTO PREVENTIVO Y CORRECTIVO DE LAS DEPENDENCIAS Y ÁREAS COMUNES DE LA UNIVERSIDAD DEL MAGDALENA Y SUS SEDES ALTERNAS</t>
  </si>
  <si>
    <t>CO1.REQ.5922978</t>
  </si>
  <si>
    <t>OSM-DAD-0004-2024</t>
  </si>
  <si>
    <t>https://community.secop.gov.co/Public/Tendering/OpportunityDetail/Index?noticeUID=CO1.NTC.5763711</t>
  </si>
  <si>
    <t>RAFAEL ROIMAN GARCIA LUNA</t>
  </si>
  <si>
    <t>900489512</t>
  </si>
  <si>
    <t>LOGISTICA EVENTOS Y SUMINISTROS SAS</t>
  </si>
  <si>
    <t>SUMINISTRO DE INSUMOS PARA EL DESARROLLO DE LAS SESIONES PRÁCTICAS DE LA ASIGNATURAS COCINA DEL MAGDALENA Y EL CARIBE COCINA MOLECULAR COCTELERÍA CAFÉ Y OTRAS BEBIDAS ENOLOGIA I CATA LICORES Y MARIDAJE DEL PROGRAMA DE TECNOLOGÍA EN GESTIÓN HOTELERA Y TURÍSTICA POR CICLOS PROPEDÉUTICOS</t>
  </si>
  <si>
    <t>CO1.REQ.5873322</t>
  </si>
  <si>
    <t>OSM-DAD-0003-2024</t>
  </si>
  <si>
    <t>https://community.secop.gov.co/Public/Tendering/OpportunityDetail/Index?noticeUID=CO1.NTC.5611487</t>
  </si>
  <si>
    <t>811009788</t>
  </si>
  <si>
    <t>DISTRACOM SA</t>
  </si>
  <si>
    <t>SUMINISTRO DE COMBUSTIBLES GASOLINA CORRIENTE ACPM EXTRA Y GNV PARA LOS VEHÍCULOS PERTENECIENTES AL PARQUE AUTOMOTOR PLANTAS ELÉCTRICAS Y MAQUINARIA AGRÍCOLA DE LA UNIVERSIDAD DEL MAGDALENA Y SUS SEDES ALTERNAS</t>
  </si>
  <si>
    <t>CO1.REQ.5721369</t>
  </si>
  <si>
    <t>OSM-DAD-0002-2024</t>
  </si>
  <si>
    <t>https://community.secop.gov.co/Public/Tendering/OpportunityDetail/Index?noticeUID=CO1.NTC.5606676</t>
  </si>
  <si>
    <t>901550798</t>
  </si>
  <si>
    <t>GP TECHNOLOGICAL ASSISTANCE SAS</t>
  </si>
  <si>
    <t>SUMINISTRO DE PARTES PARA MANTENIMIENTO CORRECTIVO DE COMPUTADORES DISPOSITIVOS ACTIVOS MENORES DE LA RED DE VOZ Y DATOS</t>
  </si>
  <si>
    <t>CO1.REQ.5716439</t>
  </si>
  <si>
    <t>OSM-DAD-0001-2024</t>
  </si>
  <si>
    <t>https://community.secop.gov.co/Public/Tendering/OpportunityDetail/Index?noticeUID=CO1.NTC.6329710</t>
  </si>
  <si>
    <t>N</t>
  </si>
  <si>
    <t>JULIETH ALEXANDRA LIZCANO PRADA</t>
  </si>
  <si>
    <t>901549048</t>
  </si>
  <si>
    <t>SERVICIO DE BEBIDAS NO ALCOHÓLICAS Y PASABOCAS EN EL MARCO DE LA RENOVACIÓN DE ACREDITACIÓN INTERNACIONAL EQUAA DE LA FACULTAD DE CIENCIAS EMPRESARIALES Y ECONÓMICAS</t>
  </si>
  <si>
    <t>CO1.REQ.6444299</t>
  </si>
  <si>
    <t>OPS-DAD-0111-2024</t>
  </si>
  <si>
    <t>https://community.secop.gov.co/Public/Tendering/OpportunityDetail/Index?noticeUID=CO1.NTC.6316551</t>
  </si>
  <si>
    <t>901237267</t>
  </si>
  <si>
    <t>PROQUEST COLOMBIA SAS</t>
  </si>
  <si>
    <t>SERVICIO DE SUSCRIPCIÓN POR 12 MESES A LA BASE DE DATOS O'REILLY FOR HIGHER EDUCATION PARA FORTALECER LOS PROCESOS ACADÉMICOS Y DE INVESTIGACIÓN DE LA AMPLIA OFERTA ACADÉMICA DE LA UNIVERSIDAD DEL MAGDALENA</t>
  </si>
  <si>
    <t>CO1.REQ.6431351</t>
  </si>
  <si>
    <t>OPS-DAD-0110-2024</t>
  </si>
  <si>
    <t>https://community.secop.gov.co/Public/Tendering/OpportunityDetail/Index?noticeUID=CO1.NTC.6316379</t>
  </si>
  <si>
    <t>SERVICIO DE RENOVACIÓN DEL SOFTWARE HARMONY  WIRECAST STANDARD Y CRISTAL REPORT PARA DEPENDENCIAS ACADÉMICAS Y ADMINISTRATIVAS</t>
  </si>
  <si>
    <t>CO1.REQ.6431327</t>
  </si>
  <si>
    <t>OPS-DAD-0109-2024</t>
  </si>
  <si>
    <t>https://community.secop.gov.co/Public/Tendering/OpportunityDetail/Index?noticeUID=CO1.NTC.6307963</t>
  </si>
  <si>
    <t>84450925</t>
  </si>
  <si>
    <t>DARWIN STEBA</t>
  </si>
  <si>
    <t>SERVICIO DE MANTENIMIENTO PREVENTIVO Y CORRECTIVO DE LOS SISTEMAS DE TRATAMIENTO DE AGUA POTABLE PERTENECIENTES A LA UNIVERSIDAD DEL MAGDALENA</t>
  </si>
  <si>
    <t>CO1.REQ.6422579</t>
  </si>
  <si>
    <t>OPS-DAD-0108-2024</t>
  </si>
  <si>
    <t>https://community.secop.gov.co/Public/Tendering/OpportunityDetail/Index?noticeUID=CO1.NTC.6295362</t>
  </si>
  <si>
    <t>901673302</t>
  </si>
  <si>
    <t>ENSOLCARIBE SAS</t>
  </si>
  <si>
    <t>SERVICIO DE ELABORACIÓN DEL DISEÑO Y DIMENSIONAMIENTO DE UN SISTEMA SOLAR AISLADO PARA UN PROYECTO FOTOVOLTAICO PARA LAS NUEVAS AULAS ABIERTAS DE LA UNIVERSIDAD DEL MAGDALENA INCLUYE PRESUPUESTO Y APU ESPECIFICACIONES TÉCNICAS MEMORIAS MEMORAIL Y PLANOS</t>
  </si>
  <si>
    <t>CO1.REQ.6409189</t>
  </si>
  <si>
    <t>OPS-DAD-0107-2024</t>
  </si>
  <si>
    <t>https://community.secop.gov.co/Public/Tendering/OpportunityDetail/Index?noticeUID=CO1.NTC.6292392</t>
  </si>
  <si>
    <t>SERVICIO DE MANTENIMIENTO PREVENETIVO  DE SERVIDORES DNS BAJO BIND9 Y  ORACLE LINUX CANT 1 RENOVACIÓN DE LICENCIA DE ORACLE LINUX PREMIER LIMITED SUPPORT ORACLE 1CLICK ORDERING 1 YEAR NECESARIA PARA EL MANTENIMIENTO DE LOS SERVIDORES DNS CANT 2 RENOVACION MEMBRESIA LACNIC CANT 1</t>
  </si>
  <si>
    <t>CO1.REQ.6407142</t>
  </si>
  <si>
    <t>OPS-DAD-0106-2024</t>
  </si>
  <si>
    <t>https://community.secop.gov.co/Public/Tendering/OpportunityDetail/Index?noticeUID=CO1.NTC.6292033</t>
  </si>
  <si>
    <t>SERVICIO DE MANTENIMIENTO PREVENTIVO Y O CORRECTIVO INLCUYE EL SUMINISTRO DE LOS INSUMOS ACCESORIOS Y REPUESTOS NECESARIO PARA EL CORRECTO FUNCIONAMIENTO DE LAS UNIDADES ODONTOLÓGICAS DE LA CLÍNICA DE LA UNIVERSIDAD DEL MAGDALENA</t>
  </si>
  <si>
    <t>CO1.REQ.6406505</t>
  </si>
  <si>
    <t>OPS-DAD-0105A-2024</t>
  </si>
  <si>
    <t>https://community.secop.gov.co/Public/Tendering/OpportunityDetail/Index?noticeUID=CO1.NTC.6277536</t>
  </si>
  <si>
    <t>7634044</t>
  </si>
  <si>
    <t>EDWIN DANIEL CAICEDO JIMENEZ</t>
  </si>
  <si>
    <t>SERVICIO DE REALIZACIÓN Y PRODUCCIÓN DE CATORCE 14 VIDEOS DESTINADOS A ACTUALIZAR LOS PLANES DE EMERGENCIA DE LOS SIGUIENTES AUDITORIOS PLAYA GRANDE NEGUANJE ROQUE MORELLI JULIO OTERO PLAZOLETA LOS ALMENDROS PLAZOLETA CENTRAL Y CANCHA ALTERNA DE FÚTBOL</t>
  </si>
  <si>
    <t>CO1.REQ.6391164</t>
  </si>
  <si>
    <t>OPS-DAD-0105-2024</t>
  </si>
  <si>
    <t>https://community.secop.gov.co/Public/Tendering/OpportunityDetail/Index?noticeUID=CO1.NTC.6274086</t>
  </si>
  <si>
    <t>85452167</t>
  </si>
  <si>
    <t>EMIRO ALFONSO OCHOA CASTILLO</t>
  </si>
  <si>
    <t>SERVICIO DIVULGACIÓN DE LA OFERTA ACADÉMICA DE UNIMAGDALENA DE POSGRADOS COMO TAMBIÉN REALIZAR CAMPAÑAS DE PROMOCIÓN INSTITUCIONAL DE LA UNIVERSIDAD SOBRE DISTINTOS PROCESOS EN LA RADIO LOCAL Y REGIONAL POR LOS SISTEMAS ANTENAS 2 Y CADENA BÁSICA LO MISMO QUE EN TODAS LAS PLATAFORMAS DIGITALES DE RCN MUNDO</t>
  </si>
  <si>
    <t>CO1.REQ.6388103</t>
  </si>
  <si>
    <t>OPS-DAD-0104-2024</t>
  </si>
  <si>
    <t>https://community.secop.gov.co/Public/Tendering/OpportunityDetail/Index?noticeUID=CO1.NTC.6261729</t>
  </si>
  <si>
    <t>SERVICIO TÉCNICO ESPECIALIZADO PARA EL MANTENIMIENTO PREVENTIVO Y CORRECTIVO DE LOS EQUIPOS DE CORTE Y FUMIGACIÓN MARCA STIHL</t>
  </si>
  <si>
    <t>CO1.REQ.6375537</t>
  </si>
  <si>
    <t>OPS-DAD-0103-2024</t>
  </si>
  <si>
    <t>https://community.secop.gov.co/Public/Tendering/OpportunityDetail/Index?noticeUID=CO1.NTC.6231662</t>
  </si>
  <si>
    <t xml:space="preserve"> 830121696</t>
  </si>
  <si>
    <t xml:space="preserve"> E GLOBAL SERVICES SAS</t>
  </si>
  <si>
    <t>SERVICIO DE SUSCRIPCIÓN AL SISTEMA DE SERVICIOS DE LA PLATAFORMA GESTIÓNJURÍDICA.COM</t>
  </si>
  <si>
    <t>CO1.REQ.6346104</t>
  </si>
  <si>
    <t>OPS-DAD-0102-2024</t>
  </si>
  <si>
    <t>https://community.secop.gov.co/Public/Tendering/OpportunityDetail/Index?noticeUID=CO1.NTC.6192199</t>
  </si>
  <si>
    <t>DARWIN DE JESUS STEBA CASTILLA</t>
  </si>
  <si>
    <t>SERVICIO DE MANTENIMIENTO PREVENTIVO Y O CORRECTIVO DEL DESIONIZADOR MARCA SIMPLICITY UV INCLUYE EL SUMINISTRO E INSTALACIÓN DE LAMPARA UV LAMP 185 NM  6W MARCA MILLIPORE FILTRO CARTUCHO PARA IONIZADOR MARCA THERMES REF SIMPLIPAK 1 FILTRO DE BOQUILLA DE 1 MICRA REF SIMFILTER MARCA MILLIPORE CON EL OBJETO DE GARANTIZAR EL NORMAL DESARROLLO DE LAS ACTIVIDADES ACADÉMICAS E INVESTIGATIVAS LA VIDA ÚTIL Y LAS CONDICIONES SEGURAS DE OPERACIÓN EN EL LABORATORIO DE QUÍMICA DE LA UNIVERSIDAD DEL MAGDALENA</t>
  </si>
  <si>
    <t>CO1.REQ.6306259</t>
  </si>
  <si>
    <t>OPS-DAD-0101-2024</t>
  </si>
  <si>
    <t>https://community.secop.gov.co/Public/Tendering/OpportunityDetail/Index?noticeUID=CO1.NTC.6191974</t>
  </si>
  <si>
    <t>09ABRIL/24MAYO</t>
  </si>
  <si>
    <t>888M</t>
  </si>
  <si>
    <t>819005937</t>
  </si>
  <si>
    <t>MEZA MOTORES EU</t>
  </si>
  <si>
    <t>SERVICIO DE MANTENIMIENTO PREVENTIVO Y CORRECTIVO DE LOS MOTORES ELÉCTRICOS Y DE LAS PLANTAS ELÉCTRICAS PERTENECIENTES A LA UNIVERSIDAD DEL MAGDALENA Y SUS SEDES ALTERNAS MARCAS CUMMINS STEWART &amp; STEVENSON DOSSAN HYUNDAY MWM Y AGG</t>
  </si>
  <si>
    <t>CO1.REQ.6305504</t>
  </si>
  <si>
    <t>OPS-DAD-0100-2024</t>
  </si>
  <si>
    <t>https://community.secop.gov.co/Public/Tendering/OpportunityDetail/Index?noticeUID=CO1.NTC.6175090</t>
  </si>
  <si>
    <t>860001022</t>
  </si>
  <si>
    <t>CASA EDITORIAL EL TIEMPO SA</t>
  </si>
  <si>
    <t>SERVICIO DE DIVULGACIÓN EN PRENSA DE LA OFERTA ACADÉMICA CORRESPONDIENTE AL PERIODO 2024 II CAMPAÑAS DE PROMOCIÓN INSTITUCIONAL EN  EL PERIÓDICO EL TIEMPO</t>
  </si>
  <si>
    <t>CO1.REQ.6288948</t>
  </si>
  <si>
    <t>OPS-DAD-0099-2024</t>
  </si>
  <si>
    <t>https://community.secop.gov.co/Public/Tendering/OpportunityDetail/Index?noticeUID=CO1.NTC.6175081</t>
  </si>
  <si>
    <t>84081892</t>
  </si>
  <si>
    <t>OSCAR LUIS PALACIO PEÑA</t>
  </si>
  <si>
    <t>SERVICIO DE DIVULGACIÓN EN PRENSA DE LA OFERTA ACADÉMICA CORRESPONDIENTE AL PERIODO 2024 II CAMPAÑAS DE PROMOCIÓN INSTITUCIONAL EN EL DIARIO LA PRENSA MEDIANTE LA PUBLICACIÓN DE DOS 02 AVISOS</t>
  </si>
  <si>
    <t>CO1.REQ.6288693</t>
  </si>
  <si>
    <t>OPS-DAD-0098-2024</t>
  </si>
  <si>
    <t>https://community.secop.gov.co/Public/Tendering/OpportunityDetail/Index?noticeUID=CO1.NTC.6175206</t>
  </si>
  <si>
    <t>819005027</t>
  </si>
  <si>
    <t>PRODUCCIONES JOV SAS</t>
  </si>
  <si>
    <t>SERVICIO DE LA DIVULGACIÓN EN PRENSA DE LA OFERTA ACADÉMICA CORRESPONDIENTE AL PERIODO 2024 II CAMPAÑAS DE PROMOCIÓN INSTITUCIONAL EN  EL PERIÓDICO EL VOCERO DE LA PROVINCIA</t>
  </si>
  <si>
    <t>CO1.REQ.6289014</t>
  </si>
  <si>
    <t>OPS-DAD-0097-2024</t>
  </si>
  <si>
    <t>https://community.secop.gov.co/Public/Tendering/OpportunityDetail/Index?noticeUID=CO1.NTC.6174993</t>
  </si>
  <si>
    <t>890100477</t>
  </si>
  <si>
    <t>EL HERALDO SA</t>
  </si>
  <si>
    <t>SERVICIO DE DIVULGACIÓN EN PRENSA DE LA OFERTA ACADÉMICA CORRESPONDIENTE AL PERIODO 2024 II CAMPAÑAS DE PROMOCIÓN INSTITUCIONAL EN EL PERIÓDICO EL HERALDO Y AL DÍA MEDIANTE LA PUBLICACIÓN DE CINCO 05 AVISOS</t>
  </si>
  <si>
    <t>CO1.REQ.6289009</t>
  </si>
  <si>
    <t>OPS-DAD-0096-2024</t>
  </si>
  <si>
    <t>https://community.secop.gov.co/Public/Tendering/OpportunityDetail/Index?noticeUID=CO1.NTC.6172010</t>
  </si>
  <si>
    <t>901758426</t>
  </si>
  <si>
    <t>GRUPO DE MEDIOS SAS</t>
  </si>
  <si>
    <t>SERVICIO DE DIVULGACIÓN EN PRENSA DE LA OFERTA ACADÉMICA CORRESPONDIENTE AL PERIODO 2024 II CAMPAÑAS DE PROMOCIÓN INSTITUCIONAL EN EL PERIÓDICO HOY DIARIO DEL MAGDALENA MEDIANTE LA PUBLICACIÓN DE CINCO 05 AVISOS</t>
  </si>
  <si>
    <t>CO1.REQ.6285630</t>
  </si>
  <si>
    <t>OPS-DAD-0095-2024</t>
  </si>
  <si>
    <t>https://community.secop.gov.co/Public/Tendering/OpportunityDetail/Index?noticeUID=CO1.NTC.6159887</t>
  </si>
  <si>
    <t>900530916</t>
  </si>
  <si>
    <t>SISTEMAS INTEGRADOS WORLD WIDE SAS</t>
  </si>
  <si>
    <t>SERVICIO DE SOPORTE PARA EL MANTENIMIENTO DE LOS SISTEMAS DE INFORMACIÓN CON BASES DE DATOS INSTITUCIONALES EN ORACLE COMO SINAP V6 Y AYRE</t>
  </si>
  <si>
    <t>CO1.REQ.6273575</t>
  </si>
  <si>
    <t>OPS-DAD-0094-2024</t>
  </si>
  <si>
    <t>https://community.secop.gov.co/Public/Tendering/OpportunityDetail/Index?noticeUID=CO1.NTC.6160096</t>
  </si>
  <si>
    <t>819003317</t>
  </si>
  <si>
    <t>EDITORIAL MAGDALENA SA</t>
  </si>
  <si>
    <t>DIVULGACIÓN EN PRENSA DE LA OFERTA ACADÉMICA CORRESPONDIENTE AL PERIODO 2024 II CAMPAÑAS DE PROMOCIÓN INSTITUCIONAL EN EL PERIÓDICO EL INFORMADOR MEDIANTE LA PUBLICACIÓN DE TRES 3 AVISOS</t>
  </si>
  <si>
    <t>CO1.REQ.6273554</t>
  </si>
  <si>
    <t>OPS-DAD-0093-2024</t>
  </si>
  <si>
    <t>https://community.secop.gov.co/Public/Tendering/OpportunityDetail/Index?noticeUID=CO1.NTC.6143766</t>
  </si>
  <si>
    <t>900047589</t>
  </si>
  <si>
    <t>VISION 21 SAS</t>
  </si>
  <si>
    <t>SERVICIO DE DIVULGACIÓN DE LA OFERTA ACADÉMICA CORRESPONDIENTE AL PERÍODO 2024 II DE IGUAL MANERA REALIZAR CAMPAÑAS DE PROMOCIÓN INSTITUCIONAL DE LA UNIVERSIDAD DEL MAGDALENA SOBRE LOS DISTINTOS PROCESOS EN LA RADIO LOCAL Y REGIONAL</t>
  </si>
  <si>
    <t>CO1.REQ.6257517</t>
  </si>
  <si>
    <t>OPS-DAD-0092-2024</t>
  </si>
  <si>
    <t>https://community.secop.gov.co/Public/Tendering/OpportunityDetail/Index?noticeUID=CO1.NTC.6143392</t>
  </si>
  <si>
    <t>830122983</t>
  </si>
  <si>
    <t>ESRI COLOMBIA SAS</t>
  </si>
  <si>
    <t>SERVICIO DE LICENCIAMIENTO DEL SOFTWARE ARCGIS EDUCATIONAL ACADEMIC DEPARTMENTAL LARGE SINGLE USE TERM LICENSE 200 USERS</t>
  </si>
  <si>
    <t>CO1.REQ.6257250</t>
  </si>
  <si>
    <t>OPS-DAD-0091-2024</t>
  </si>
  <si>
    <t>https://community.secop.gov.co/Public/Tendering/OpportunityDetail/Index?noticeUID=CO1.NTC.6123772</t>
  </si>
  <si>
    <t>900637852</t>
  </si>
  <si>
    <t>DIGITAL CONTENT SAS</t>
  </si>
  <si>
    <t>SERVICIO DE RENOVACIÓN POR 12 MESES DE LA SUSCRIPCIÓN AL APLICATIVO WEB EBOOK 7 24 QUE REQUIERE LA BIBLIOTECA GERMÁN BULA MEYER PARA DAR SOPORTE A TODOS LOS PROGRAMAS DE LA OFERTA ACADÉMICA INSTITUCIONAL EN LOS NIVELES DE FORMACIÓN DE PREGRADO Y POSTGRADOS</t>
  </si>
  <si>
    <t>CO1.REQ.6236692</t>
  </si>
  <si>
    <t>OPS-DAD-0090-2024</t>
  </si>
  <si>
    <t>https://community.secop.gov.co/Public/Tendering/OpportunityDetail/Index?noticeUID=CO1.NTC.6092610</t>
  </si>
  <si>
    <t>MILVIDA MARIA SUAREZ FLOREZ</t>
  </si>
  <si>
    <t>860512330</t>
  </si>
  <si>
    <t>SERVIENTREGA SAS</t>
  </si>
  <si>
    <t>SERVICIO DE MENSAJERÍA EXPRESA NACIONAL EMPAQUE Y EMBALAJE PARA EL ENVÍO DE DOCUMENTOS Y DEMÁS ELEMENTOS REQUERIDOS EN LA GESTIÓN ACADÉMICO ADMINISTRATIVA DE LA UNIVERSIDAD</t>
  </si>
  <si>
    <t>CO1.REQ.6205416</t>
  </si>
  <si>
    <t>OPS-DAD-0089-2024</t>
  </si>
  <si>
    <t>https://community.secop.gov.co/Public/Tendering/OpportunityDetail/Index?noticeUID=CO1.NTC.6092435</t>
  </si>
  <si>
    <t>901346015</t>
  </si>
  <si>
    <t>LIGTHBOX SAS</t>
  </si>
  <si>
    <t>SERVICIO DE MANTENIMIENTO PREVENTIVO Y O CORRECTIVO PARCIAL 2024 I PARA LOS EQUIPOS ESPECIALIZADOS DE FOTOGRAFÍA Y SONIDO PERTENECIENTES AL PROGRAMA CINE Y AUDIOVISUALES DE LA UNIVERSIDAD</t>
  </si>
  <si>
    <t>CO1.REQ.6205084</t>
  </si>
  <si>
    <t>OPS-DAD-0088-2024</t>
  </si>
  <si>
    <t>https://community.secop.gov.co/Public/Tendering/OpportunityDetail/Index?noticeUID=CO1.NTC.6092262</t>
  </si>
  <si>
    <t>900512750</t>
  </si>
  <si>
    <t>INGENIERIA DE BIOSERVICIOS SAS</t>
  </si>
  <si>
    <t>SERVICIO DE MANTENIMIENTO PREVENTIVO Y O CORRECTIVO PARA LOS EQUIPOS BIOMÉDICOS UBICADOS EN LA CLINICA ODONTOLOGICA Y DE BIENESTAR UNIVERSITARIO QUE SON UTILIZADOS POR ESTUDIANTES DOCENTES Y PERSONAL MÉDICO PARA LAS PRÁCTICAS ACADÉMICAS Y ATENCIÓN EN SALUD DE LA COMUNIDAD UNIVERSITARIA</t>
  </si>
  <si>
    <t>CO1.REQ.6204464</t>
  </si>
  <si>
    <t>OPS-DAD-0087-2024</t>
  </si>
  <si>
    <t>https://community.secop.gov.co/Public/Tendering/OpportunityDetail/Index?noticeUID=CO1.NTC.6091417</t>
  </si>
  <si>
    <t>901660024</t>
  </si>
  <si>
    <t>SERVICIOS Y BEBIDAS ASOCIADOS SAS</t>
  </si>
  <si>
    <t>SERVICIO DE APOYO LOGÍSTICO PARA ORGANIZACIÓN MONTAJE Y PERSONAL DE STAFF PARA EL DESARROLLO DE LOS CONCIERTOS Y EVENTOS MASIVOS QUE SE LLEVARÁN A CABO LOS DÍAS 6 7 8 9 Y 10 DE MAYO EN EL MARCO DE LA SEMANA CULTURAL 2062 UN VIAJE AL FUTURO</t>
  </si>
  <si>
    <t>CO1.REQ.6202879</t>
  </si>
  <si>
    <t>OPS-DAD-0086-2024</t>
  </si>
  <si>
    <t>https://community.secop.gov.co/Public/Tendering/OpportunityDetail/Index?noticeUID=CO1.NTC.6088175</t>
  </si>
  <si>
    <t>901458487</t>
  </si>
  <si>
    <t>BIOSED TECNOLOGIA MEDICA SAS</t>
  </si>
  <si>
    <t>SERVICIO DE MANTENIMIENTO PREVENTIVO Y O CORRECTIVO DE DOS 2 AUTOCLAVES MARCA TUTTNAUER MODELOS 5170EL Y 3140E NECESARIOS PARA EL BUEN FUNCIONAMIENTO DE LAS PRÁCTICAS ACADÉMICAS Y ACTIVIDADES DE INVESTIGACIÓN REALIZADAS EN LOS LABORATORIOS DEL PROGRAMA DE AGRONOMÍA Y DE MICROBIOLOGÍA PARA LOS DISTINTOS PROGRAMAS QUE OFRECE LA UNIVERSIDAD</t>
  </si>
  <si>
    <t>CO1.REQ.6192187</t>
  </si>
  <si>
    <t>OPS-DAD-0085-2024</t>
  </si>
  <si>
    <t>https://community.secop.gov.co/Public/Tendering/OpportunityDetail/Index?noticeUID=CO1.NTC.6080016</t>
  </si>
  <si>
    <t>800185306</t>
  </si>
  <si>
    <t>COLVANES SAS</t>
  </si>
  <si>
    <t>SERVICIO DE SERVICIO DE CORREO ELECTRÓNICO CERTIFICADO PARA EL ENVÍO DE DOCUMENTOS REQUERIDOS EN LA GESTIÓN ACADÉMICO ADMINISTRATIVA DE LA UNIVERSIDAD DEL MAGDALENA</t>
  </si>
  <si>
    <t>CO1.REQ.6192406</t>
  </si>
  <si>
    <t>OPS-DAD-0084-2024</t>
  </si>
  <si>
    <t>https://community.secop.gov.co/Public/Tendering/OpportunityDetail/Index?noticeUID=CO1.NTC.6072374</t>
  </si>
  <si>
    <t>901718077</t>
  </si>
  <si>
    <t>HEALTHATOM COLOMBIA SAS</t>
  </si>
  <si>
    <t>SERVICIO DE LICENCIA DE SUSCRIPCIÓN POR UN AÑO DEL SISTEMA DE INFORMACIÓN WEB DENTALINK  ACADÉMICO PARA LA GESTIÓN DE SERVICIO DOCENTE ASISTENCIAL DE LA CLÍNICA ODONTOLÓGICA CON ACCESO A 36 UNIDADES ODONTOLÓGICAS ACCESO ILIMITADO POR DOCENTES ESTUDIANTES Y PERSONAL ADMINISTRATIVO DE LA UNIVERSIDAD DEL MAGDALENA</t>
  </si>
  <si>
    <t>CO1.REQ.6184636</t>
  </si>
  <si>
    <t>OPS-DAD-0083-2024</t>
  </si>
  <si>
    <t>https://community.secop.gov.co/Public/Tendering/ContractNoticePhases/View?PPI=CO1.PPI.31558771&amp;isFromPublicArea=True&amp;isModal=False</t>
  </si>
  <si>
    <t>MARLON JOSE MOLINA MOJICA</t>
  </si>
  <si>
    <t>900197421</t>
  </si>
  <si>
    <t>JARINOX SAS</t>
  </si>
  <si>
    <t>SERVICIO DE MANTENIMIENTO PREVENTIVO Y O CORRECTIVO Y SUMINISTRO DE REPUESTOS PARA LOS IMPLEMENTOS Y MAQUINARIA PARA LA INDUSTRIA DE ALIMENTOS MARMITA ACERO INOXIDABLE JARINOX ESTUFA INDUSTRIAL ESCALDADOR CONGELADOR ACERO INOXIDABLE CONGELADOR ACERO INOXIDABLE REFRIGERADOR PULVERIZADOR INDUSTRIAL HORNO INDUSTRIAL CONGELADOR CHALLENGER HORNO INDUSTRIAL MÁQUINA CERRADORA ENLATADORA DESPULPADORA UBICADOS EN LA PLANTA DE PROCESAMIENTO DE PRODUCTOS PESQUEROS Y ALIMENTICIOS UTILIZADAS POR LOS ESTUDIANTES DE LOS DISTINTOS PROGRAMAS ACADÉMICOS DE LA INSTITUCIÓN</t>
  </si>
  <si>
    <t>CO1.REQ.6184142</t>
  </si>
  <si>
    <t>OPS-DAD-0082-2024</t>
  </si>
  <si>
    <t>https://community.secop.gov.co/Public/Tendering/ContractNoticePhases/View?PPI=CO1.PPI.31558036&amp;isFromPublicArea=True&amp;isModal=False</t>
  </si>
  <si>
    <t>900794405</t>
  </si>
  <si>
    <t>CALIBRAR SAS</t>
  </si>
  <si>
    <t>SERVICIO DE CALIBRACION PARA LOS EQUIPOS BIOMÉDICOS  UBICADOS EN LAS CLÍNICAS ODONTOLÓGICAS Y DE BIENESTAR UNIVERSITARIO QUE SON UTILIZADAS POR LOS ESTUDIANTES, DOCENTES Y PERSONAL MÉDICO PARA LAS PRÁCTICAS ACADÉMICAS Y LA ATENCIÓN EN SALUD DE LA COMUNIDAD UNIVERSITARIA</t>
  </si>
  <si>
    <t>CO1.REQ.6183810</t>
  </si>
  <si>
    <t>OPS-DAD-0081-2024</t>
  </si>
  <si>
    <t>https://community.secop.gov.co/Public/Tendering/ContractNoticePhases/View?PPI=CO1.PPI.31466761&amp;isFromPublicArea=True&amp;isModal=False</t>
  </si>
  <si>
    <t>901146796</t>
  </si>
  <si>
    <t>ESTRUCTURA PUBLICITARIA SAS</t>
  </si>
  <si>
    <t>SERVICIO DE MANTENIMIENTO DE PANTALLA LED UBICADA EN EL EDIFICIO DE INNOVACIÓN Y EMPRENDIMIENTO</t>
  </si>
  <si>
    <t>CO1.REQ.6163486</t>
  </si>
  <si>
    <t>OPS-DAD-0080-2024</t>
  </si>
  <si>
    <t>https://community.secop.gov.co/Public/Tendering/ContractNoticePhases/View?PPI=CO1.PPI.31397900&amp;isFromPublicArea=True&amp;isModal=False</t>
  </si>
  <si>
    <t>800005009</t>
  </si>
  <si>
    <t>SFM COMPRESORES SAS</t>
  </si>
  <si>
    <t>SERVICIO DE MANTENIMIENTO PREVENTIVO Y O CORRECTIVO INCLUYENDO LOS REPUESTOS NECESARIOS PARA LOS COMPRESORES MARCA SCHULZ DE LA CLÍNICA ODONTOLÓGICA DE LA UNIVERSIDAD DEL MAGDALENA PARA EL BUEN FUNCIONAMIENTO DE LAS PRÁCTICAS ACADÉMICAS</t>
  </si>
  <si>
    <t>CO1.REQ.6147622</t>
  </si>
  <si>
    <t>OPS-DAD-0079-2024</t>
  </si>
  <si>
    <t>https://community.secop.gov.co/Public/Tendering/ContractNoticePhases/View?PPI=CO1.PPI.31385701&amp;isFromPublicArea=True&amp;isModal=False</t>
  </si>
  <si>
    <t>900129305</t>
  </si>
  <si>
    <t>DOT LIB SUCURSAL COLOMBIA</t>
  </si>
  <si>
    <t>SERVICIO DE RENOVACIÓN POR UN PERÍODO DE DOCE 12 MESES DE LA SUSCRIPCIÓN A LA BASE DE DATOS JSTOR ESPECÍFICAMENTE A LAS SIGUIENTES COLECCIONES ARTS &amp; SCIENCES I II III IV V VI VII VIII IX X XI XII XIII XIV Y XV QUE REQUIERE LA BIBLIOTECA GERMÁN BULA MEYER DE LA UNIVERSIDAD DEL MAGDALENA PARA DAR SOPORTE ACADÉMICO A TODOS LOS PROGRAMAS DE LA OFERTA ACADÉMICA</t>
  </si>
  <si>
    <t>CO1.REQ.6144063</t>
  </si>
  <si>
    <t>OPS-DAD-0078-2024</t>
  </si>
  <si>
    <t>https://community.secop.gov.co/Public/Tendering/ContractNoticePhases/View?PPI=CO1.PPI.31383713&amp;isFromPublicArea=True&amp;isModal=False</t>
  </si>
  <si>
    <t>900716340</t>
  </si>
  <si>
    <t>KARIBENET SAS</t>
  </si>
  <si>
    <t>SERVICIO DE MANTENIMIENTO PREVENTIVO Y CORRECTIVO INCLUYE RESPUESTOS DE LOS SCANNER DE DISTINTAS DEPENDENCIAS DE UNIMAGDALENA</t>
  </si>
  <si>
    <t>CO1.REQ.6143655</t>
  </si>
  <si>
    <t>OPS-DAD-0077-2024</t>
  </si>
  <si>
    <t>https://community.secop.gov.co/Public/Tendering/ContractNoticePhases/View?PPI=CO1.PPI.31315275&amp;isFromPublicArea=True&amp;isModal=False</t>
  </si>
  <si>
    <t>802012828</t>
  </si>
  <si>
    <t>AUTOMOTORES DEL LITORAL SA</t>
  </si>
  <si>
    <t>SERVICIO DE MANTENIMIENTO PREVENTIVO Y CORRECTIVO DE LOS VEHÍCULOS MARCA CHEVROLET PERTENECIENTES AL PARQUE AUTOMOTOR DE LA UNIVERSIDAD DEL MAGDALENA INCLUYE REPUESTOS</t>
  </si>
  <si>
    <t>CO1.REQ.6128503</t>
  </si>
  <si>
    <t>OPS-DAD-0076-2024</t>
  </si>
  <si>
    <t>https://community.secop.gov.co/Public/Tendering/ContractNoticePhases/View?PPI=CO1.PPI.31314833&amp;isFromPublicArea=True&amp;isModal=False</t>
  </si>
  <si>
    <t>802007207</t>
  </si>
  <si>
    <t>AUTOTROPICAL SAS</t>
  </si>
  <si>
    <t>SERVICIO DE MANTENIMIENTO PREVENTIVO Y CORRECTIVO DE LOS VEHÍCULOS MARCA TOYOTA PERTENECIENTES AL PARQUE AUTOMOTOR DE LA UNIVERSIDAD DEL MAGDALENA EL CUAL INCLUYE REPUESTOS</t>
  </si>
  <si>
    <t>CO1.REQ.6128161</t>
  </si>
  <si>
    <t>OPS-DAD-0075-2024</t>
  </si>
  <si>
    <t>https://community.secop.gov.co/Public/Tendering/ContractNoticePhases/View?PPI=CO1.PPI.31295445&amp;isFromPublicArea=True&amp;isModal=False</t>
  </si>
  <si>
    <t>900775606</t>
  </si>
  <si>
    <t>SERVICIOS TECNICOS SOLTEV SAS</t>
  </si>
  <si>
    <t>SERVICIO DE MANTENIMIENTO PREVENTIVO Y CORRECTIVO DE LOS VEHÍCULOS MICROBUS RENAULT MASTER TRACTOR FORD NEW HOLLAND Y MOTO HONDA DREAM NEO PERTENECIENTES AL PARQUE AUTOMOTOR DE LA UNIVERSIDAD DEL MAGDALENA EL SERVICIO INCLUYE REPUESTOS</t>
  </si>
  <si>
    <t>CO1.REQ.6124887</t>
  </si>
  <si>
    <t>OPS-DAD-0074-2024</t>
  </si>
  <si>
    <t>https://community.secop.gov.co/Public/Tendering/ContractNoticePhases/View?PPI=CO1.PPI.31142854&amp;isFromPublicArea=True&amp;isModal=False</t>
  </si>
  <si>
    <t>901147181</t>
  </si>
  <si>
    <t>LATIN LOGISTICS COLOMBIA SAS</t>
  </si>
  <si>
    <t>SERVICIO DE MENSAJERÍA EXPRESA NACIONAL PARA EL ENVÍO DE DOCUMENTOS Y DEMÁS ELEMENTOS REQUERIDOS EN LA GESTIÓN ACADÉMICO ADMINISTRATIVA DE LA UNIVERSIDAD</t>
  </si>
  <si>
    <t>CO1.REQ.6091748</t>
  </si>
  <si>
    <t>OPS-DAD-0073-2024</t>
  </si>
  <si>
    <t>https://community.secop.gov.co/Public/Tendering/ContractNoticePhases/View?PPI=CO1.PPI.31059429&amp;isFromPublicArea=True&amp;isModal=False</t>
  </si>
  <si>
    <t>900971565</t>
  </si>
  <si>
    <t>SAKAL &amp; YARA SAS</t>
  </si>
  <si>
    <t xml:space="preserve">SERVICIO DE RENOVACIÓN POR 12 MESES DE LA SUSCRIPCIÓN A LA BASE DE DATOS EBSCO HOST DE LA EDITORIAL EBSCO REQUERIDO POR LA BIBLIOTECA GERMAN BULA MEYER PARA BRINDAR SOPORTE BIBLIOGRÁFICO AL PROGRAMA DE ODONTOLOGÍA MEDIANTE LA COLECCIÓN DE ORAL SCIENCES SOURCE ASÍ COMO A LOS PROGRAMAS DE TECNOLOGÍA EN GESTIÓN HOTELERA Y TURÍSTICA Y ADMINISTRACIÓN DE EMPRESAS TURÍSTICAS Y HOTELERAS A TRAVÉS DE LA COLECCIÓN DE HOSPITALITY &amp; TOURISM COMPLETE </t>
  </si>
  <si>
    <t>CO1.REQ.6072904</t>
  </si>
  <si>
    <t>OPS-DAD-0072-2024</t>
  </si>
  <si>
    <t>https://community.secop.gov.co/Public/Tendering/ContractNoticePhases/View?PPI=CO1.PPI.31058303&amp;isFromPublicArea=True&amp;isModal=False</t>
  </si>
  <si>
    <t>SERVICIO DE MANTENIMIENTO CORRECTIVO Y PREVENTIVO INCLUIDO REPUESTOS PARA LOS  EQUIPOS DE LABORATORIOS QUE PRESTAN EL SERVICIO A LAS ACTIVIDADES ACADÉMICAS DE LA UNIVERSIDAD DEL MAGDALENA</t>
  </si>
  <si>
    <t>CO1.REQ.6072610</t>
  </si>
  <si>
    <t>OPS-DAD-0071-2024</t>
  </si>
  <si>
    <t>https://community.secop.gov.co/Public/Tendering/ContractNoticePhases/View?PPI=CO1.PPI.31036709&amp;isFromPublicArea=True&amp;isModal=False</t>
  </si>
  <si>
    <t>12549201</t>
  </si>
  <si>
    <t>ALBERTO MENDEZ LINERO</t>
  </si>
  <si>
    <t>SERVICIO DE LAVADO Y PLANCHADO DE MANTELES Y BANDERAS DE LA UNIVERSIDAD DEL MAGDALENA QUE SON UTILIZADOS EN EVENTOS Y ACTIVIDADES INSTITUCIONALES</t>
  </si>
  <si>
    <t>CO1.REQ.6067264</t>
  </si>
  <si>
    <t>OPS-DAD-0070-2024</t>
  </si>
  <si>
    <t>https://community.secop.gov.co/Public/Tendering/ContractNoticePhases/View?PPI=CO1.PPI.30924528&amp;isFromPublicArea=True&amp;isModal=False</t>
  </si>
  <si>
    <t>900156270</t>
  </si>
  <si>
    <t>CORPORACION RED NACIONAL ACADEMICA DE TECNOLOGIA AVANZDA RENATA</t>
  </si>
  <si>
    <t>SERVICIO DE AFILIACIÓN PARA LA CONEXIÓN A LA RED NACIONAL ACADÉMICA DE TECNOLOGÍA AVANZADA RENATA</t>
  </si>
  <si>
    <t>CO1.REQ.6041002</t>
  </si>
  <si>
    <t>OPS-DAD-0069-2024</t>
  </si>
  <si>
    <t>https://community.secop.gov.co/Public/Tendering/ContractNoticePhases/View?PPI=CO1.PPI.30923762&amp;isFromPublicArea=True&amp;isModal=False</t>
  </si>
  <si>
    <t>WILSON VELASQUEZ BASTIDAS</t>
  </si>
  <si>
    <t>860012336</t>
  </si>
  <si>
    <t>INSTITUTO COLOMBIANO DE NORMAS TÉCNICAS Y CERTIFICACIÓN ICONTEC</t>
  </si>
  <si>
    <t>SERVICIO DE AUDITORÍA DE SEGUIMIENTO 2024 NTC 5555 Y PROGRAMAS</t>
  </si>
  <si>
    <t>CO1.REQ.6040811</t>
  </si>
  <si>
    <t>OPS-DAD-0068-2024</t>
  </si>
  <si>
    <t>https://community.secop.gov.co/Public/Tendering/ContractNoticePhases/View?PPI=CO1.PPI.30912579&amp;isFromPublicArea=True&amp;isModal=False</t>
  </si>
  <si>
    <t>SERVICIO PARA LA IMPRESIÓN DE DIPLOMAS DE PREGRADO POSTGRADO Y CERTIFICADOS DE APTITUD OCUPACIONAL POR COMPETENCIA DUPLICADOS DE DIPLOMAS Y CERTIFICADOS POR COMPETENCIA MENCIONES HONORÍFICAS CUM LAUDE SUMA CUM LAUDE Y BECA DISTINCIONES ACADÉMICAS MENCIÓN DE HONOR SABER PRO MERITORIAS O LAUREADAS Y CERTIFICADOS DE DIPLOMADOS</t>
  </si>
  <si>
    <t>CO1.REQ.6039223</t>
  </si>
  <si>
    <t>OPS-DAD-0067-2024</t>
  </si>
  <si>
    <t>https://community.secop.gov.co/Public/Tendering/ContractNoticePhases/View?PPI=CO1.PPI.30911684&amp;isFromPublicArea=True&amp;isModal=False</t>
  </si>
  <si>
    <t>SERVICIO DE ATENCIÓN DE EVENTOS DE EMERGENCIA PRESENTADA POR FALLA ENERGIA ELÉCTRICA DE DISTRIBUCCION INTERNA  DEL CAMPUS UNIVERSITARIO  FRENTE A FALLA DEL  SERVICIO DE SUMINISTRO ELECTRICO CON RESPALDO DE ATENCIÓN RÁPIDA  CON PERSONAL Y EQUIPO ESPECIALIZADO EN LA LABOR</t>
  </si>
  <si>
    <t>CO1.REQ.6038309</t>
  </si>
  <si>
    <t>OPS-DAD-0066-2024</t>
  </si>
  <si>
    <t>https://community.secop.gov.co/Public/Tendering/OpportunityDetail/Index?noticeUID=CO1.NTC.5873357</t>
  </si>
  <si>
    <t>900121223</t>
  </si>
  <si>
    <t>T &amp; B SYSTEM SAS</t>
  </si>
  <si>
    <t>SERVICIO DE RENOVACIÓN DE LA LICENCIA DE SOPORTE PARA EL SERVIDOR CISCO UCS 3200 DEL INVENTARIO INSTITUCIONAL DE LA INFRAESTRUCTURA TECNOLÓGICA</t>
  </si>
  <si>
    <t>CO1.REQ.5984531</t>
  </si>
  <si>
    <t>OPS-DAD-0065-2024</t>
  </si>
  <si>
    <t>https://community.secop.gov.co/Public/Tendering/OpportunityDetail/Index?noticeUID=CO1.NTC.5872832</t>
  </si>
  <si>
    <t>901504428</t>
  </si>
  <si>
    <t>AUTOCLAVES DEL CARIBE SAS</t>
  </si>
  <si>
    <t>SERVICIO DE MANTENIMIENTO PREVENTIVO Y O CORRECTIVO DE TRES 3 AUTOCLAVES UBICADOS EN BLOQUE V PRIMER Y SEGUNDO PISO DE LAS CLÍNICAS ODONTOLÓGICAS Y TRES 3 AUTOCLAVES UBICADOS EN EL CONSULTORIO ODONTOLÓGICO DE BIENESTAR UNIVERSITARIO EL SERVICIO COMPRENDE ADEMÁS LA PROVISIÓN DE LOS RESPUESTOS</t>
  </si>
  <si>
    <t>CO1.REQ.5982212</t>
  </si>
  <si>
    <t>OPS-DAD-0064-2024</t>
  </si>
  <si>
    <t>https://community.secop.gov.co/Public/Tendering/OpportunityDetail/Index?noticeUID=CO1.NTC.5869900</t>
  </si>
  <si>
    <t>900726297</t>
  </si>
  <si>
    <t>BUSSINES TECHNOLOGY HELP SAS</t>
  </si>
  <si>
    <t>SERVICIO DE MANTENIMIENTO PREVENTIVO Y O CORRECTIVO INCLUIDO REPUESTOS DE EQUIPOS ÓPTICOS UBICADOS EN LOS DIFERENTES LABORATORIOS DE LA UNIVERSIDAD DEL MAGDALENA</t>
  </si>
  <si>
    <t>CO1.REQ.5980007</t>
  </si>
  <si>
    <t>OPS-DAD-0063-2024</t>
  </si>
  <si>
    <t>https://community.secop.gov.co/Public/Tendering/ContractNoticePhases/View?PPI=CO1.PPI.30665924&amp;isFromPublicArea=True&amp;isModal=False</t>
  </si>
  <si>
    <t>901246775</t>
  </si>
  <si>
    <t>SERVICIO DE RENOVACIÓN POR 12 MESES DE LA SUITE ADOBE CREATIVE CLOUD</t>
  </si>
  <si>
    <t>CO1.REQ.5978332</t>
  </si>
  <si>
    <t>OPS-DAD-0062-2024</t>
  </si>
  <si>
    <t>https://community.secop.gov.co/Public/Tendering/OpportunityDetail/Index?noticeUID=CO1.NTC.5843561</t>
  </si>
  <si>
    <t>85469041</t>
  </si>
  <si>
    <t>JORGE LUIS GARCIA GOMEZ</t>
  </si>
  <si>
    <t>SERVICIO DE ALQUILER DE MÓDULOS METÁLICOS CONTENEDORES DE 6 MTS CON EL FIN DE CUBRIR REQUERIMIENTOS DE ESPACIOS PARA OFICINAS ALTERNAS Y BODEGAS NECESARIAS PARA EL BUEN FUNCIONAMIENTO DE LAS UNIDADES ADMINISTRATIVAS</t>
  </si>
  <si>
    <t>CO1.REQ.5954056</t>
  </si>
  <si>
    <t>OPS-DAD-0061-2024</t>
  </si>
  <si>
    <t>https://community.secop.gov.co/Public/Tendering/OpportunityDetail/Index?noticeUID=CO1.NTC.5841952</t>
  </si>
  <si>
    <t>12627106</t>
  </si>
  <si>
    <t>HUGO OMAR HERNANDEZ GRANADOS</t>
  </si>
  <si>
    <t>SERVICIO DE MANTENIMIENTO PREVENTIVO Y CORRECTIVO DE CARPINTERÍA EN MADERA PARA EL NORMAL FUNCIONAMIENTO DE LOS MUEBLES Y ESTRUCTURAS EN MADERA DE LAS DIFERENTES LOCACIONES DE LA UNIVERSIDAD DEL MAGDALENA Y SUS SEDES ALTERNAS</t>
  </si>
  <si>
    <t>CO1.REQ.5952293</t>
  </si>
  <si>
    <t>OPS-DAD-0060-2024</t>
  </si>
  <si>
    <t>https://community.secop.gov.co/Public/Tendering/OpportunityDetail/Index?noticeUID=CO1.NTC.5837285</t>
  </si>
  <si>
    <t>85472129</t>
  </si>
  <si>
    <t>ELFRED DE JESUS RODRIGUEZ DIAZ</t>
  </si>
  <si>
    <t>SERVICIO DE MANTENIMIENTO PREVENTIVO Y CORRECTIVO DE LOS EQUIPOS DE SONIDO PERTENECIENTES A LA UNIVERSIDAD</t>
  </si>
  <si>
    <t>CO1.REQ.5947937</t>
  </si>
  <si>
    <t>OPS-DAD-0059-2024</t>
  </si>
  <si>
    <t>https://community.secop.gov.co/Public/Tendering/OpportunityDetail/Index?noticeUID=CO1.NTC.5837102</t>
  </si>
  <si>
    <t>SERVICIO DE RENOVACIÓN DE LOS SOFTWARE 1 LICENCIA DE SPROUT SOCIAL UPGRADE P AVANZADO Y 1 LICENCIA DEL CERTIFICADO DE SEGURIDAD SSL COMODO UTILIZADO PARA LA DIVULGACIÓN EN LAS REDES SOCIALES POR EL GRUPO DE COMUNICACIONES PARA TODA LA COMUNIDAD DE LA UNIMAGDALENA</t>
  </si>
  <si>
    <t>CO1.REQ.5947253</t>
  </si>
  <si>
    <t>OPS-DAD-0058-2024</t>
  </si>
  <si>
    <t>https://community.secop.gov.co/Public/Tendering/OpportunityDetail/Index?noticeUID=CO1.NTC.5836704</t>
  </si>
  <si>
    <t>900499033</t>
  </si>
  <si>
    <t>ENVITECK SAS</t>
  </si>
  <si>
    <t>SERVICIO DE MANTENIMIENTO PREVENTIVO A LA RED DE MONITOREO DE LOS PIEZÓMETROS TAYRONA 1 Y TAYRONA 2 UBICADOS EN EL CAMPUS UNIVERSITARIO EL SERVICIO CONSTA DE 2 MANTENIMIENTOS PARA CADA POZO DURANTE EL TÉRMINO DE 1 AÑO QUE INCLUYE CAMBIO DE DESECANTE Y AJUSTE DE LA CONDUCTIVIDAD DE ACUERDO A PATRONES ESTABLECIDOS</t>
  </si>
  <si>
    <t>CO1.REQ.5947026</t>
  </si>
  <si>
    <t>OPS-DAD-0057-2024</t>
  </si>
  <si>
    <t>https://community.secop.gov.co/Public/Tendering/OpportunityDetail/Index?noticeUID=CO1.NTC.5836231</t>
  </si>
  <si>
    <t>SERVICIO DE PUBLICACIÓN DE DOS 02 AVISOS A TRAVÉS DE UNA SEPARATA ESPECIAL DEDICADA A PROCESOS UNIVERSITARIOS DE UNO DE LOS PRINCIPALES PERIÓDICOS A NIVEL REGIONAL, CON REPLICA EN SUS PLATAFORMAS DIGITALES  CÓMO WWW.ELINFORMADOR.COM.CO</t>
  </si>
  <si>
    <t>CO1.REQ.5946732</t>
  </si>
  <si>
    <t>OPS-DAD-0056-2024</t>
  </si>
  <si>
    <t>https://community.secop.gov.co/Public/Tendering/OpportunityDetail/Index?noticeUID=CO1.NTC.5836161</t>
  </si>
  <si>
    <t>901086965</t>
  </si>
  <si>
    <t>RADIO HOY SAS</t>
  </si>
  <si>
    <t>SERVICIO DE PUBLICACIÓN DE PAUTA RADIAL CON REPLICA EN SUS PLATAFORMAS DIGITALES CÓMO RADIOHOY.COM Y  TAMBIÉN NUEVAS FUENTES DIFUSORAS DE RADIO ON LINE QUE MARCAN PREFERENCIA EN LA ACTUALIDAD BUSCANDO DAR A CONOCER EL DESARROLLO DE LA ALMA MATER EN LAS CONDICIONES ESPECIALES DE LA ACTUALIDAD MUNDIAL A TRAVÉS DE LOS PROCESOS ACADÉMICOS E INSTITUCIONALES Y EL IMPACTO EN SU ENTORNO INMEDIATO Y LEJANO</t>
  </si>
  <si>
    <t>CO1.REQ.5946706</t>
  </si>
  <si>
    <t>OPS-DAD-0055-2024</t>
  </si>
  <si>
    <t>https://community.secop.gov.co/Public/Tendering/OpportunityDetail/Index?noticeUID=CO1.NTC.5835761</t>
  </si>
  <si>
    <t>1082897035</t>
  </si>
  <si>
    <t>JULIO ALBERTO CAMARGO PULIDO</t>
  </si>
  <si>
    <t>SERVICIO DE POLARIZADO PARA VENTANAS DE SALONES OFICINAS LABORATORIOS Y VEHÍCULOS INSTITUCIONALES PERTENECIENTES A LA UNIVERSIDAD DEL MAGDALENA</t>
  </si>
  <si>
    <t>CO1.REQ.5946470</t>
  </si>
  <si>
    <t>OPS-DAD-0054-2024</t>
  </si>
  <si>
    <t>https://community.secop.gov.co/Public/Tendering/OpportunityDetail/Index?noticeUID=CO1.NTC.5818324</t>
  </si>
  <si>
    <t>800162678</t>
  </si>
  <si>
    <t>WIN SOFTWARE SAS</t>
  </si>
  <si>
    <t>SERVICIO DE RENOVACIÓN DE LA LICENCIA DE USO DEL SOFTWARE AM DE ADMINISTRACIÓN DE MANTENIMIENTOS PREVENTIVOS Y CORRECTIVOS INSTITUCIONALES</t>
  </si>
  <si>
    <t>CO1.REQ.5928184</t>
  </si>
  <si>
    <t>OPS-DAD-0053-2024</t>
  </si>
  <si>
    <t>https://community.secop.gov.co/Public/Tendering/OpportunityDetail/Index?noticeUID=CO1.NTC.5817967</t>
  </si>
  <si>
    <t>901204044</t>
  </si>
  <si>
    <t>EDITORIAL TIRANT LO BLANCH SAS</t>
  </si>
  <si>
    <t>SERVICIO DE SUSCRIPCIÓN POR UN PERÍODO DE 12 MESES DE LA PLATAFORMA JURÍDICA TIRANT PRIME QUE REQUIERE LA BIBLIOTECA GERMÁN BULA MEYER A FIN DE BRINDAR SOPORTE BIBLIOGRÁFICO A TODOS LOS PROGRAMAS ACADÉMICOS CON UN ÉNFASIS PARTICULAR EN LOS PROGRAMAS DE LA FACULTAD DE HUMANIDADES Y EL PROGRAMA DE DERECHO</t>
  </si>
  <si>
    <t>CO1.REQ.5928404</t>
  </si>
  <si>
    <t>OPS-DAD-0052-2024</t>
  </si>
  <si>
    <t>https://community.secop.gov.co/Public/Tendering/OpportunityDetail/Index?noticeUID=CO1.NTC.5817822</t>
  </si>
  <si>
    <t>900774850</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</si>
  <si>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</si>
  <si>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</si>
  <si>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CO1.REQ.5927654</t>
  </si>
  <si>
    <t>OPS-DAD-0051-2024</t>
  </si>
  <si>
    <t>https://community.secop.gov.co/Public/Tendering/OpportunityDetail/Index?noticeUID=CO1.NTC.5814746</t>
  </si>
  <si>
    <t>SERVICIO PUBLICACIÓN DE OBITUARIO DE MIEMBROS DE LA COMUNIDAD UNIVERSITARIA Y PERSONAS PERTENECIENTES A LOS GRUPOS DE INTERÉS EXTERNOS EN EL PERIÓDICO HOY DIARIO DEL MAGDALENA</t>
  </si>
  <si>
    <t>CO1.REQ.5924192</t>
  </si>
  <si>
    <t>OPS-DAD-0050-2024</t>
  </si>
  <si>
    <t>https://community.secop.gov.co/Public/Tendering/OpportunityDetail/Index?noticeUID=CO1.NTC.5814414</t>
  </si>
  <si>
    <t>901578681</t>
  </si>
  <si>
    <t>MCGRAW HILL COLOMBIA SAS</t>
  </si>
  <si>
    <t>SERVICIO DE SUSCRIPCIÓN POR 12 MESES A LAS BASES DE DATOS ACCESS MEDICINE ACCESS MEDICINA Y ACCESS ENGINEERING POR PARTE DE LA BIBLIOTECA GERMÁN BULA MEYER</t>
  </si>
  <si>
    <t>CO1.REQ.5924060</t>
  </si>
  <si>
    <t>OPS-DAD-0049-2024</t>
  </si>
  <si>
    <t>https://community.secop.gov.co/Public/Tendering/ContractNoticePhases/View?PPI=CO1.PPI.30385462&amp;isFromPublicArea=True&amp;isModal=False</t>
  </si>
  <si>
    <t>SERVICIO DE SUSCRIPCIÓN AL PERIÓDICO HOY DIARIO DEL MAGDALENA POR 12 MESES PARA CUARENTA 40 EJEMPLARES DIARIOS</t>
  </si>
  <si>
    <t>CO1.REQ.5903820</t>
  </si>
  <si>
    <t>OPS-DAD-0048-2024</t>
  </si>
  <si>
    <t>https://community.secop.gov.co/Public/Tendering/ContractNoticePhases/View?PPI=CO1.PPI.30384848&amp;isFromPublicArea=True&amp;isModal=False</t>
  </si>
  <si>
    <t>900692909</t>
  </si>
  <si>
    <t>IMPACTA PRODUCCIONES SAS EN REORGANIZACIÓN</t>
  </si>
  <si>
    <t>SERVICIO DE PRODUCCIÓN TÉCNICA CON EQUIPOS ESPECIALIZADOS Y DE ÚLTIMA GENERACIÓN LA CUAL SE COMPONE DE SONIDO BACKLINE ILUMINACIÓN ESCENOGRAFÍA SOPORTE STAFF Y ENTRETENIMIENTO ENTRE OTROS REQUERIMIENTOS NECESARIOS PARA EL DESARROLLO DE LAS ACTIVIDADES PROGRAMADAS EN EL MARCO DE LA CELEBRACIÓN DE LOS EVENTOS MUJER UNIMAGDALENA QUE SE DESARROLLARÁ EN EL CLUB SANTA MARTA DIA INTERNACIONAL DE LA MUJER QUE SE LLEVARÁ A CABO EN EL CAMPUS PRINCIPAL UNIMAGDALENA Y BIENVENIDA DE ESTUDIANTES EN EL PERIODO ACADÉMICO 2024 1</t>
  </si>
  <si>
    <t>CO1.REQ.5906057</t>
  </si>
  <si>
    <t>OPS-DAD-0047-2024</t>
  </si>
  <si>
    <t>https://community.secop.gov.co/Public/Tendering/ContractNoticePhases/View?PPI=CO1.PPI.30383755&amp;isFromPublicArea=True&amp;isModal=False</t>
  </si>
  <si>
    <t>900246064</t>
  </si>
  <si>
    <t>PROGRAMACIONES CAMPO TELEVISION SAS</t>
  </si>
  <si>
    <t>SERVICIO DE 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</si>
  <si>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CO1.REQ.5903419</t>
  </si>
  <si>
    <t>OPS-DAD-0046-2024</t>
  </si>
  <si>
    <t>https://community.secop.gov.co/Public/Tendering/ContractNoticePhases/View?PPI=CO1.PPI.30383170&amp;isFromPublicArea=True&amp;isModal=False</t>
  </si>
  <si>
    <t>901146763</t>
  </si>
  <si>
    <t>SOCIEDAD DE MEDIOS EL ARTICULO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</si>
  <si>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WWW.ELARTICULO.CO</t>
  </si>
  <si>
    <t>CO1.REQ.5903084</t>
  </si>
  <si>
    <t>OPS-DAD-0045-2024</t>
  </si>
  <si>
    <t>https://community.secop.gov.co/Public/Tendering/ContractNoticePhases/View?PPI=CO1.PPI.30382233&amp;isFromPublicArea=True&amp;isModal=False</t>
  </si>
  <si>
    <t>SERVICIO INTEGRAL DE TRANSMISIÓN RECEPCIÓN ALMACENAMIENTO VISUALIZACIÓN DE DATOS WEB PARA EL SISTEMA DE MEDICIÓN DEL NIVEL FREÁTICO EN LOS POZOS TAYRONA Y TAYRONA 2 ESTE SISTEMA INCLUYE LA MEDICIÓN DEL NIVEL DEL AGUA SUBTERRANEA Y SUS CARACTERISTICAS PRINCIPALES COMO CONDUCTIVIDAD ELÉCTRICA SALINIDAD SÓLIDOS TOTALES DISUELTOS Y TEMPERATURA</t>
  </si>
  <si>
    <t>CO1.REQ.5903045</t>
  </si>
  <si>
    <t>OPS-DAD-0044-2024</t>
  </si>
  <si>
    <t>https://community.secop.gov.co/Public/Tendering/OpportunityDetail/Index?noticeUID=CO1.NTC.5785807</t>
  </si>
  <si>
    <t>900938372</t>
  </si>
  <si>
    <t>TWO-WAY FOUNDATION</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</si>
  <si>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</si>
  <si>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CO1.REQ.5895475</t>
  </si>
  <si>
    <t>OPS-DAD-0043-2024</t>
  </si>
  <si>
    <t>https://community.secop.gov.co/Public/Tendering/OpportunityDetail/Index?noticeUID=CO1.NTC.5785275</t>
  </si>
  <si>
    <t>SERVICIO DE AUDITORÍA DE SEGUIMIENTO BAJO LA NORMA NTC ISO 9001 2015 PARA LA MEJORA CONTINUA DEL SISTEMA DE GESTIÓN DE CALIDAD COGUI+ DE CONFORMIDAD CON LAS ESPECIFICACIONES ESTABLECIDAS EN LA PROPUESTA PRESENTADA POR EL CONTRATISTA LA CUAL HACE PARTE INTEGRAL DE LA PRESENTE ORDEN</t>
  </si>
  <si>
    <t>CO1.REQ.5895187</t>
  </si>
  <si>
    <t>OPS-DAD-0042-2024</t>
  </si>
  <si>
    <t>https://community.secop.gov.co/Public/Tendering/OpportunityDetail/Index?noticeUID=CO1.NTC.5785238</t>
  </si>
  <si>
    <t>901251648</t>
  </si>
  <si>
    <t>AGENCIA &amp; PRODUCTORA DE MEDIOS SAS</t>
  </si>
  <si>
    <t>SERVICIO DE DIVULGACIÓN Y PROMOCIÓN DE LOS DISTINTOS PROCESOS ACADÉMICOS DE INVESTIGACIÓN Y EXTENSIÓN INSTITUCIONAL DE LA UNIVERSIDAD DEL MAGDALENA UTILIZANDO LAS PLATAFORMAS PERIODÍSTICAS DIGITALES DE CARÁCTER REGIONAL COMO EL PORTAL WEB WWW.CANALTVCOSTA.CO</t>
  </si>
  <si>
    <t>CO1.REQ.5895245</t>
  </si>
  <si>
    <t>OPS-DAD-0041-2024</t>
  </si>
  <si>
    <t>https://community.secop.gov.co/Public/Tendering/OpportunityDetail/Index?noticeUID=CO1.NTC.5785043</t>
  </si>
  <si>
    <t>SERVICIO DE IMPRESOS PUBLICACIONES IMPRESIÓN LITOGRÁFICA IMPRESIÓN DIGITAL Y DEMÁS SERVICIOS RELACIONADOS REQUERIDOS PARA LA ELABORACIÓN DE PUBLICACIONES OFICIALES Y DE INFORMACIÓN EN GENERAL PARA DIFUSIÓN DE LOS PROGRAMAS ACTIVIDADES Y PROYECTOS INSTITUCIONALES DE LA UNIVERSIDAD DEL MAGDALENA</t>
  </si>
  <si>
    <t>CO1.REQ.5894964</t>
  </si>
  <si>
    <t>OPS-DAD-0040-2024</t>
  </si>
  <si>
    <t>https://community.secop.gov.co/Public/Tendering/OpportunityDetail/Index?noticeUID=CO1.NTC.5784940</t>
  </si>
  <si>
    <t>84457251</t>
  </si>
  <si>
    <t>JAVIER DAVID PINTO DELGHANS</t>
  </si>
  <si>
    <t>SERVICIO DE LIMPIEZA Y DESINFECCIÓN DE LOS ESTANQUES DE ALMACENAMIENTO DE AGUA PERTENECIENTES A UNIVERSIDAD DEL MAGDALENA Y SUS SEDES ALTERNAS</t>
  </si>
  <si>
    <t>CO1.REQ.5894852</t>
  </si>
  <si>
    <t>OPS-DAD-0039-2024</t>
  </si>
  <si>
    <t>https://community.secop.gov.co/Public/Tendering/OpportunityDetail/Index?noticeUID=CO1.NTC.5783220</t>
  </si>
  <si>
    <t>901572832</t>
  </si>
  <si>
    <t>SERVICIO DE RENOVACIÓN DEL LICENCIAMIENTO DE 2500 PERMISOS DE USO DEL ANTIVIRUS SOPHOS Y 20 LICENCIAS PARA SERVIDOR PARA PROTEGER DE AMENAZAS INFORMÁTICAS LA INFRAESTRUCTURA TECNOLÓGICA INSTITUCIONAL</t>
  </si>
  <si>
    <t>CO1.REQ.5892565</t>
  </si>
  <si>
    <t>OPS-DAD-0038-2024</t>
  </si>
  <si>
    <t>https://community.secop.gov.co/Public/Tendering/OpportunityDetail/Index?noticeUID=CO1.NTC.5782582</t>
  </si>
  <si>
    <t>900570454</t>
  </si>
  <si>
    <t>SOCIEDAD CARIBE TELECOMUNICACIONES CATEL SAS</t>
  </si>
  <si>
    <t>SERVICIO DE INTERNET ILIMITADO DE 80 MEGAS DISTRIBUIDOS DE LA SIGUIENTE FORMA 40  MEGAS EN EL PUNTO UBICADO EN EL MUNICIPIO DE AGUACHICA Y 40 MEGAS SITUADO EN EL MUNICIPIO DE PELAYA DEPARTAMENTO DEL CESAR</t>
  </si>
  <si>
    <t>CO1.REQ.5891080</t>
  </si>
  <si>
    <t>OPS-DAD-0037-2024</t>
  </si>
  <si>
    <t>https://community.secop.gov.co/Public/Tendering/OpportunityDetail/Index?noticeUID=CO1.NTC.5762181</t>
  </si>
  <si>
    <t>802005601</t>
  </si>
  <si>
    <t>FUMIABA SAS</t>
  </si>
  <si>
    <t>SERVICIO DE  FUMIGACIÓN Y CONTROL DE PLAGAS PARA LA UNIVERSIDAD DEL MAGDALENA CAMPUS PRINCIPAL Y SUS SEDES ALTERNAS</t>
  </si>
  <si>
    <t>CO1.REQ.5871851</t>
  </si>
  <si>
    <t>OPS-DAD-0036-2024</t>
  </si>
  <si>
    <t>https://community.secop.gov.co/Public/Tendering/OpportunityDetail/Index?noticeUID=CO1.NTC.5762167</t>
  </si>
  <si>
    <t>57293412</t>
  </si>
  <si>
    <t>SANDRA MILENA MENDIETA PUGLIESE</t>
  </si>
  <si>
    <t>SERVICIO DE DIVULGACIÓN Y PROMOCIÓN DE LOS DISTINTOS PROCESOS ACADÉMICOS DE INVESTIGACIÓN Y EXTENSIÓN INSTITUCIONAL DE LA UNIVERSIDAD DEL MAGDALENA Y PUBLICACIONES DE COMUNICADOS DE PRENSA CUBRIMIENTO DE EVENTOS Y CONVOCATORIAS DE MEDIOS ENTREVISTAS DIVULGACIÓN DE INFORMACIÓN DE LAS CAMPAÑAS DERIVADAS DE LA UNIVERSIDAD DEL MAGDALENA A TRAVÉS DE LA  PÁGINA WEB WWW.SANTAMARTAALDIA.CO</t>
  </si>
  <si>
    <t>CO1.REQ.5871827</t>
  </si>
  <si>
    <t>OPS-DAD-0035-2024</t>
  </si>
  <si>
    <t>https://community.secop.gov.co/Public/Tendering/OpportunityDetail/Index?noticeUID=CO1.NTC.5761990</t>
  </si>
  <si>
    <t xml:space="preserve"> 79418273</t>
  </si>
  <si>
    <t>CARLOS MARIO LOPERA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</si>
  <si>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LA PÁGINA WEB WWW.UNIVERSIDAD.EDU.CO</t>
  </si>
  <si>
    <t>CO1.REQ.5871535</t>
  </si>
  <si>
    <t>OPS-DAD-0034-2024</t>
  </si>
  <si>
    <t>https://community.secop.gov.co/Public/Tendering/OpportunityDetail/Index?noticeUID=CO1.NTC.5756363</t>
  </si>
  <si>
    <t>900244687</t>
  </si>
  <si>
    <t>INNOVACION &amp; DISEÑOS SAS</t>
  </si>
  <si>
    <t>SERVICIO DE DIVULGACIÓN Y PROMOCIÓN DE LOS DISTINTOS PROCESOS ACADÉMICOS DE INVESTIGACIÓN Y EXTENSIÓN INSTITUCIONAL DE LA UNIVERSIDAD DEL MAGDALENA EN LA RADIO EN LAS EMISORA  RADIO MAGDALENA 1420 AM Y RADIO RODADERO 1480 AM</t>
  </si>
  <si>
    <t>CO1.REQ.5866057</t>
  </si>
  <si>
    <t>OPS-DAD-0033-2024</t>
  </si>
  <si>
    <t>https://community.secop.gov.co/Public/Tendering/OpportunityDetail/Index?noticeUID=CO1.NTC.5756461</t>
  </si>
  <si>
    <t>901794993</t>
  </si>
  <si>
    <t>EDSOLUTIONS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</si>
  <si>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WWW.EDSNOTICIAS.COM.CO</t>
  </si>
  <si>
    <t>CO1.REQ.5865588</t>
  </si>
  <si>
    <t>OPS-DAD-0032-2024</t>
  </si>
  <si>
    <t>https://community.secop.gov.co/Public/Tendering/OpportunityDetail/Index?noticeUID=CO1.NTC.5756251</t>
  </si>
  <si>
    <t>85477624</t>
  </si>
  <si>
    <t>PUESTA EN SERVICIO DE DRONE CÁMARA DE FOTOGRAFÍA VIDEO Y OPERACIÓN DEL MISMO PARA HACER ACOMPAÑAMIENTO A LAS DIFERENTES ACTIVIDADES QUE SE DESARROLLARÁN EN LA UNIVERSIDAD DEL MAGDALENA LAS CUALES SERÁN TRANSMITIDAS EN LAS REDES SOCIALES DE LA UNIVERSIDAD INCLUIDA SU PÁGINA WEB Y DEMAS ESPACIOS OFICIALES</t>
  </si>
  <si>
    <t>CO1.REQ.5865654</t>
  </si>
  <si>
    <t>OPS-DAD-0031-2024</t>
  </si>
  <si>
    <t>https://community.secop.gov.co/Public/Tendering/OpportunityDetail/Index?noticeUID=CO1.NTC.5756216</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</si>
  <si>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</si>
  <si>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</si>
  <si>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COMO EN LA EMISORA RADIO GALEÓN DE CARACOL 890 AM CON LAS SIGUIENTES ESPECIFICACIONES  44 CUÑAS DE 30 SEGUNDOS DE LUNES A VIERNES MENSUALMENTE DISTRIBUIDAS DE LA SIGUIENTE MANERA RADIO PERIÓDICO DE LA MAÑANA NOTICIERO DEL MEDIO DÍA BOLETINES INFORMATIVOS POR RADIO GALEÓN ACOMPAÑAMIENTO Y CUBRIMIENTO PERIODÍSTICO DE LOS EVENTOS DE LA UNIVERSIDAD DEL MAGDALENA</t>
  </si>
  <si>
    <t>CO1.REQ.5865518</t>
  </si>
  <si>
    <t>OPS-DAD-0030-2024</t>
  </si>
  <si>
    <t>https://community.secop.gov.co/Public/Tendering/OpportunityDetail/Index?noticeUID=CO1.NTC.5755843</t>
  </si>
  <si>
    <t>900053241</t>
  </si>
  <si>
    <t>UNIDAD DE MEDIOS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</si>
  <si>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</si>
  <si>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CO1.REQ.5865324</t>
  </si>
  <si>
    <t>OPS-DAD-0029-2024</t>
  </si>
  <si>
    <t>https://community.secop.gov.co/Public/Tendering/OpportunityDetail/Index?noticeUID=CO1.NTC.5754000</t>
  </si>
  <si>
    <t>800177588</t>
  </si>
  <si>
    <t>INFORMESE SAS</t>
  </si>
  <si>
    <t>SERVICIO DE RENOVACIÓN DE LA LICENCIA PALA IBM SPSS STATITICS STANDARD PARA 100 USUARIOS POR UN AÑO PARA LOS ESTUDIANTES DEL PROGRAMA DE PSICOLOGIA DE LA UNIVERSIDAD DEL MAGDALENA</t>
  </si>
  <si>
    <t>CO1.REQ.5863448</t>
  </si>
  <si>
    <t>OPS-DAD-0028-2024</t>
  </si>
  <si>
    <t>https://community.secop.gov.co/Public/Tendering/OpportunityDetail/Index?noticeUID=CO1.NTC.5753750</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</si>
  <si>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</si>
  <si>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</si>
  <si>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</si>
  <si>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CO1.REQ.5863262</t>
  </si>
  <si>
    <t>OPS-DAD-0027-2024</t>
  </si>
  <si>
    <t>https://community.secop.gov.co/Public/Tendering/OpportunityDetail/Index?noticeUID=CO1.NTC.5737624</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</si>
  <si>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</si>
  <si>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CO1.REQ.5846711</t>
  </si>
  <si>
    <t>OPS-DAD-0026-2024</t>
  </si>
  <si>
    <t>https://community.secop.gov.co/Public/Tendering/OpportunityDetail/Index?noticeUID=CO1.NTC.5737092</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</si>
  <si>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SU PÁGINA WEB WWW.HOYDIARIODELMAGDALENA.COM.CO. CON LAS SIGUIENTES ESPECIFICACIONES MEDIO PORTAL WEB FORMATO BANNER TAMAÑO 1000 PX X 100 PX UBICACIÓN HOME PRINCIPAL  FRECUENCIA DIARIA PERIODO MENSUAL</t>
  </si>
  <si>
    <t>CO1.REQ.5846604</t>
  </si>
  <si>
    <t>OPS-DAD-0025-2024</t>
  </si>
  <si>
    <t>https://community.secop.gov.co/Public/Tendering/OpportunityDetail/Index?noticeUID=CO1.NTC.5732377</t>
  </si>
  <si>
    <t>900146629</t>
  </si>
  <si>
    <t>FULLMEX SEGURIDAD Y SALUD OCUPACIONAL LTDA</t>
  </si>
  <si>
    <t>SERVICIO DE MANTENIMIENTO Y RECARGAS DE LOS EXTINTORES PERTENECIENTES A LA UNIVERSIDAD DEL MAGDALENA SUS SEDES ALTERNAS Y VEHÍCULOS INSTITUCIONALES</t>
  </si>
  <si>
    <t>CO1.REQ.5841278</t>
  </si>
  <si>
    <t>OPS-DAD-0024-2024</t>
  </si>
  <si>
    <t>https://community.secop.gov.co/Public/Tendering/OpportunityDetail/Index?noticeUID=CO1.NTC.5731717</t>
  </si>
  <si>
    <t>901617504</t>
  </si>
  <si>
    <t>CASA GLAMEL EXCLUSIVE SAS</t>
  </si>
  <si>
    <t>SERVICIO DE ALQUILER DE 2.000 TOGAS Y DISEÑO DE ESTOLAS PARA LAS CEREMONIAS DE GRADOS DE LA UNIVERSIDAD DEL MAGDALENA A DESARROLLARSE SEGÚN EL CALENDARIO ACADÉMICO DEL 2024</t>
  </si>
  <si>
    <t>CO1.REQ.5840619</t>
  </si>
  <si>
    <t>OPS-DAD-0023-2024</t>
  </si>
  <si>
    <t>https://community.secop.gov.co/Public/Tendering/OpportunityDetail/Index?noticeUID=CO1.NTC.5714269</t>
  </si>
  <si>
    <t>SERVICIO DE SUSCRIPCIÓN POR DOCE 12 MESES AL PERIÓDICO EL INFORMADOR POR DIEZ 10 EJEMPLARES DIARIOS DE LUNES A DOMINGO PARA ALGUNAS DE LAS DEPENDENCIAS DE LA UNIVERSIDAD DEL MAGDALENA</t>
  </si>
  <si>
    <t>CO1.REQ.5822933</t>
  </si>
  <si>
    <t>OPS-DAD-0022-2024</t>
  </si>
  <si>
    <t>https://community.secop.gov.co/Public/Tendering/OpportunityDetail/Index?noticeUID=CO1.NTC.5713720</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</si>
  <si>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</si>
  <si>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</si>
  <si>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WWW.SEGUIMIENTO.CO</t>
  </si>
  <si>
    <t>CO1.REQ.5822547</t>
  </si>
  <si>
    <t>OPS-DAD-0021-2024</t>
  </si>
  <si>
    <t>https://community.secop.gov.co/Public/Tendering/OpportunityDetail/Index?noticeUID=CO1.NTC.5713508</t>
  </si>
  <si>
    <t>SERVICIO DE SUSCRIPCIÓN AL PERIÓDICO EL TIEMPO + PORTAFOLIO PARA LA ENTREGA DE DOS 02 EJEMPLARES DIARIOS DE LUNES A DOMINGO DURANTE 12 MESES</t>
  </si>
  <si>
    <t>CO1.REQ.5822223</t>
  </si>
  <si>
    <t>OPS-DAD-0020-2024</t>
  </si>
  <si>
    <t>https://community.secop.gov.co/Public/Tendering/OpportunityDetail/Index?noticeUID=CO1.NTC.5712239</t>
  </si>
  <si>
    <t>900749054</t>
  </si>
  <si>
    <t>METALMECANICA ELECTRICOS Y CIVILES SAS</t>
  </si>
  <si>
    <t>SERVICIO PREVENTIVO Y CORRECTIVO EN CARPINTERÍA METÁLICA VIDRIERÍA Y SOLDADURA PARA EL BUEN FUNCIONAMIENTO DE LOS MUEBLES ESTRUCTURAS METÁLICAS Y VIDRIERÍA DE LAS DIFERENTES LOCACIONES DE LA UNIVERSIDAD DEL MAGDALENA Y SUS SEDES ALTERNAS INCLUIDO REPUESTOS</t>
  </si>
  <si>
    <t>CO1.REQ.5821017</t>
  </si>
  <si>
    <t>OPS-DAD-0019-2024</t>
  </si>
  <si>
    <t>https://community.secop.gov.co/Public/Tendering/OpportunityDetail/Index?noticeUID=CO1.NTC.5711646</t>
  </si>
  <si>
    <t>7144250</t>
  </si>
  <si>
    <t>ALBERTO ELIAS GONZALEZ IGUARAN</t>
  </si>
  <si>
    <t>SERVICIO DE CERRAJERÍA PARA LA UNIVERSIDAD DEL MAGDALENA Y SUS SEDES ALTERNAS INCLUYE REPUESTOS</t>
  </si>
  <si>
    <t>CO1.REQ.5819633</t>
  </si>
  <si>
    <t>OPS-DAD-0018-2024</t>
  </si>
  <si>
    <t>https://community.secop.gov.co/Public/Tendering/OpportunityDetail/Index?noticeUID=CO1.NTC.5708328</t>
  </si>
  <si>
    <t>EL HERALDO SAS</t>
  </si>
  <si>
    <t>SERVICIO DE SUSCRIPCIÓN AL PERIÓDICO EL HERALDO PARA LA ENTREGA DE TRES 03 EJEMPLARES FISICOS DIARIOS Y DIGITAL DE LUNES A DOMINGO DURANTE 12 MESES</t>
  </si>
  <si>
    <t>CO1.REQ.5816880</t>
  </si>
  <si>
    <t>OPS-DAD-0017-2024</t>
  </si>
  <si>
    <t>https://community.secop.gov.co/Public/Tendering/OpportunityDetail/Index?noticeUID=CO1.NTC.5677882</t>
  </si>
  <si>
    <t>SERVICIO DE INGENIERIA GLOBAL SAS</t>
  </si>
  <si>
    <t>SERVICIO DE MANTENIMIENTO PREVENTIVO Y CORRECTIVO PARA EQUIPOS DE AIRES ACONDICIONADOS MULTIV INVERTER DE ALTA EFICIENCIA DE FRECUENCIA VARIABLE CON REFRIGERANTE R410A QUE ESTÁN INSTALADOS EN LOS EDIFICIOS SIERRA NEVADA CIÉNAGA GRANDE MAR CARIBE BIENESTAR UNIVERSITARIO SEDE VILLA COUNTRY EDIFICIO INNOVACIÓN Y EMPRENDIMIENTO LABORATORIO DE BIOLOGÍA QUÍMICA DEL BLOQUE SEIS VI Y EL SEXTO PISO DEL HOSPITAL CENTRAL JULIO MENDEZ BARRENECHE</t>
  </si>
  <si>
    <t>CO1.REQ.5786862</t>
  </si>
  <si>
    <t>OPS-DAD-0016-2024</t>
  </si>
  <si>
    <t>https://community.secop.gov.co/Public/Tendering/OpportunityDetail/Index?noticeUID=CO1.NTC.5677696</t>
  </si>
  <si>
    <t>SERVICIO DE MANTENIMIENTO PREVENTIVO Y CORRECTIVO INCLUYE REPUESTOS DE LECTORAS BIOMÉTRICAS DEL CONTROL DE ACCESO INSTITUCIONAL</t>
  </si>
  <si>
    <t>CO1.REQ.5786391</t>
  </si>
  <si>
    <t>OPS-DAD-0015-2024</t>
  </si>
  <si>
    <t>https://community.secop.gov.co/Public/Tendering/OpportunityDetail/Index?noticeUID=CO1.NTC.5665087</t>
  </si>
  <si>
    <t>SERVICIO DE MANTENIMIENTO PREVENTIVO Y CORRECTIVO INCLUYE REPUESTOS DE CARGADORES ELÉCTRICOS DE LA INFRAESTRUCTURA INSTITUCIONAL DE LA UNIVERSIDAD DEL MAGDALENA</t>
  </si>
  <si>
    <t>CO1.REQ.5774291</t>
  </si>
  <si>
    <t>OPS-DAD-0014-2024</t>
  </si>
  <si>
    <t>https://community.secop.gov.co/Public/Tendering/OpportunityDetail/Index?noticeUID=CO1.NTC.5662364</t>
  </si>
  <si>
    <t>SERVICIO DE MANTENIMIENTO PREVENTIVO Y CORRECTIVO DE LOS AIRES ACONDICIONADOS Y SISTEMAS DE REFRIGERACIÓN DE LA UNIVERSIDAD DEL MAGDALENA Y SUS SEDES ALTERNAS</t>
  </si>
  <si>
    <t>CO1.REQ.5771351</t>
  </si>
  <si>
    <t>OPS-DAD-0013-2024</t>
  </si>
  <si>
    <t>https://community.secop.gov.co/Public/Tendering/OpportunityDetail/Index?noticeUID=CO1.NTC.5659477</t>
  </si>
  <si>
    <t>85469738</t>
  </si>
  <si>
    <t>YOMIS PERDOMO FERNANDEZ</t>
  </si>
  <si>
    <t>SERVICIO DE PREPRODUCCIÓN PRODUCCIÓN Y POST PRODUCCIÓN DE PIEZAS AUDIOVISUALES DE CARÁCTER INSTITUCIONAL PARA TRANSMITIR CADA SEMANA DURANTE CUATRO 04 MESES POR LAS REDES SOCIALES PÁGINA WEB Y TODOS LOS ESPACIOS OFICIALES DE COMUNICACIÓN AUDIOVISUAL E INTERACTIVA DE LA UNIMAGDALENA</t>
  </si>
  <si>
    <t>CO1.REQ.5768548</t>
  </si>
  <si>
    <t>OPS-DAD-0012-2024</t>
  </si>
  <si>
    <t>https://community.secop.gov.co/Public/Tendering/OpportunityDetail/Index?noticeUID=CO1.NTC.5657991</t>
  </si>
  <si>
    <t>SERVICIO DE MANTENIMIENTO Y SOPORTE DEL SISTEMA DE INFORMACIÓN SERIES DE LA UNIVERSIDAD DEL MAGDALENA</t>
  </si>
  <si>
    <t>CO1.REQ.5766250</t>
  </si>
  <si>
    <t>OPS-DAD-0011-2024</t>
  </si>
  <si>
    <t>https://community.secop.gov.co/Public/Tendering/OpportunityDetail/Index?noticeUID=CO1.NTC.5654418</t>
  </si>
  <si>
    <t>901660591</t>
  </si>
  <si>
    <t>VTR TELECOM SAS</t>
  </si>
  <si>
    <t>SERVICIO DE REALIZACIÓN DE ESTUDIO TÉCNICO DE LA EMISORA CULTURAL PARA LA ACTUALIZACIÓN DE COORDENADAS ANTE LA AGENCIA NACIONAL DE ESPECTRO ANE</t>
  </si>
  <si>
    <t>CO1.REQ.5762895</t>
  </si>
  <si>
    <t>OPS-DAD-0010-2024</t>
  </si>
  <si>
    <t>https://community.secop.gov.co/Public/Tendering/OpportunityDetail/Index?noticeUID=CO1.NTC.5645404</t>
  </si>
  <si>
    <t>LUZ MARINA VIVES LACOUTURE</t>
  </si>
  <si>
    <t>802002279</t>
  </si>
  <si>
    <t>ASISTENCIA MEDICA INMEDIATA SERVICIO DE AMBULANCIA PREPAGADA SA</t>
  </si>
  <si>
    <t>SERVICIO DE ÁREA PROTEGIDA PARA EL AÑO 2024 DIRIGIDO A LOS MIEMBROS DE LA COMUNIDAD  UNIVERSITARIA Y VISITANTES EL CUAL COMPRENDE LA ATENCIÓN MÉDICA PRE HOSPITALARIA Y EL  TRASLADO DE PACIENTES QUE PRESENTEN EMERGENCIAS Y URGENCIAS DENTRO DE LAS INSTALACIONES  DEL CAMPUS PRINCIPAL DE LA UNIVERSIDAD DEL MAGDALENA Y DE LAS SEDES MUSEO ETNOGRÁFICO  CLAUSTRO SAN JUAN NEPOMUCENO CENTRO DE DESARROLLO PESQUERO Y ACUÍCOLA VILLA COUNTRY Y CREO Y CENTRO DE INNOVACIÓN Y TRANSFERENCIA EN SALUD SEXTO PISO DEL HOSPITAL UNIVERSITARIO JULIO MÉNDEZ BARRENECHE EN EL MARCO DEL PROYECTO DEL PLAN DE ACCIÓN MEJORAMIENTO DE LA CALIDAD DE VIDA BIENESTAR Y DESARROLLO PERSONAL DE LA COMUNIDAD UNIVERSITARIA</t>
  </si>
  <si>
    <t>CO1.REQ.5754374</t>
  </si>
  <si>
    <t>OPS-DAD-0009-2024</t>
  </si>
  <si>
    <t>https://community.secop.gov.co/Public/Tendering/OpportunityDetail/Index?noticeUID=CO1.NTC.5631844</t>
  </si>
  <si>
    <t>901050213</t>
  </si>
  <si>
    <t>PRODUCCIONES TERRITORIO SAMARIO SAS</t>
  </si>
  <si>
    <t>SERVICIOS DE PREPRODUCCIÓN PRODUCCIÓN Y POST PRODUCCIÓN DEL PROGRAMA INSTITUCIONAL DE LA UNIVERSIDAD DEL MAGDALENA EL CAMPUS TV PROGRAMA SEMANAL PARA  TRANSMITIR DURANTE CUATRO 04 MESES DEL 2024 POR EL CANAL REGIONAL TELECARIBE EL CANAL UNIVERSITARIO ZOOM Y EL CANAL TERRITORIO DE TELEVISIÓN LOCAL  CANAL 78 POR TV NORTE TELEVISIÓN POR CABLE</t>
  </si>
  <si>
    <t>CO1.REQ.5740936</t>
  </si>
  <si>
    <t>OPS-DAD-0008-2024</t>
  </si>
  <si>
    <t>https://community.secop.gov.co/Public/Tendering/OpportunityDetail/Index?noticeUID=CO1.NTC.5631629</t>
  </si>
  <si>
    <t>39048924</t>
  </si>
  <si>
    <t>KAREN LORENA ZULUAGA PÉREZ</t>
  </si>
  <si>
    <t>SERVICIO DE MANTENIMIENTO Y REPARACIÓN DE INSTRUMENTOS MUSICALES Y ALQUILER DE VESTUARIOS PARA EL DESARROLLO DE LAS ACTIVIDADES REALIZADAS POR EL ÁREA DE CULTURA Y DESARROLLO HUMANO ADSCRITAS A LA DIRECCIÓN DE BIENESTAR UNIVERSITARIO EN EL MARCO DEL PROYECTO DEL PLAN DE ACCIÓN MEJORAMIENTO DE LA CALIDAD DE VIDA, BIENESTAR Y DESARROLLO PERSONAL DE LA COMUNIDAD UNIVERSITARIA</t>
  </si>
  <si>
    <t>CO1.REQ.5740814</t>
  </si>
  <si>
    <t>OPS-DAD-0007-2024</t>
  </si>
  <si>
    <t>https://community.secop.gov.co/Public/Tendering/OpportunityDetail/Index?noticeUID=CO1.NTC.5630746</t>
  </si>
  <si>
    <t>247
248</t>
  </si>
  <si>
    <t>901279448</t>
  </si>
  <si>
    <t>GRUPO EMPRESARIAL ALQUIMONTAJES SAS</t>
  </si>
  <si>
    <t>SERVICIO DE ALQUILER DE ELEMENTOS LOGÍSTICOS PARA EVENTOS COMO SILLAS PLÁSTICAS SILLAS VESTIDAS MESAS PLÁSTICAS MANTEL CORTO MESÓN VESTIDO MESAS BAR SILLAS BAR CARPAS 4X4 Y 5X5 TARIMAS AMPLIFICACIONES PEQUEÑAS MEDIANAS Y GRANDES SALAS LONG BAÑOS PORTÁTILES Y DEMÁS ELEMENTOS QUE SE REQUIERAN PARA LA REALIZACIÓN DE EVENTOS ACADÉMICO ADMINISTRATIVOS DE LA UNIVERSIDAD DEL MAGDALENA</t>
  </si>
  <si>
    <t>CO1.REQ.5739940</t>
  </si>
  <si>
    <t>OPS-DAD-0006-2024</t>
  </si>
  <si>
    <t>https://community.secop.gov.co/Public/Tendering/OpportunityDetail/Index?noticeUID=CO1.NTC.5588724</t>
  </si>
  <si>
    <t>900392689</t>
  </si>
  <si>
    <t>GEOSENSE SAS</t>
  </si>
  <si>
    <t>SERVICIO DE PROSPECCIÓN GEOFÍSICA ARQUEOLÓGICA CON UN EQUIPO GEORRADAR PARA LOS PROYECTOS DE INFRAESTRUCTURA DEL NUEVO EDIFICIO DE AULAS RIO MAGDALENA Y COLISEO CUBIERTO EN LA UNIVERSIDAD DEL MAGDALENA</t>
  </si>
  <si>
    <t>CO1.REQ.5697828</t>
  </si>
  <si>
    <t>OPS-DAD-0005-2024</t>
  </si>
  <si>
    <t>https://community.secop.gov.co/Public/Tendering/OpportunityDetail/Index?noticeUID=CO1.NTC.5587443</t>
  </si>
  <si>
    <t>900880521</t>
  </si>
  <si>
    <t>IDOC SERVICIOS INTELIGENTES SAS</t>
  </si>
  <si>
    <t>SERVICIO DE ALMACENAMIENTO CUSTODIA Y CODIFICACIÓN DE LOS DOCUMENTOS DEL ARCHIVO CENTRAL DE LA UNIVERSIDAD DEL MAGDALENA</t>
  </si>
  <si>
    <t>CO1.REQ.5696939</t>
  </si>
  <si>
    <t>OPS-DAD-0004-2024</t>
  </si>
  <si>
    <t>https://community.secop.gov.co/Public/Tendering/OpportunityDetail/Index?noticeUID=CO1.NTC.5556431</t>
  </si>
  <si>
    <t>900544283</t>
  </si>
  <si>
    <t>SUMINISTRO Y ADMINISTRACION DE RIESGOS SAS</t>
  </si>
  <si>
    <t>SERVICIO DE ASESORÍA PARA LA REALIZACIÓN DEL DOCUMENTO DE ANÁLISIS DE RIESGO DE DESASTRES PARA LA EJECUCIÓN DEL PROYECTO DE INFRAESCTRUCTURA DEL NUEVO EDIFICIO DE AULAS DEL RÍO MAGDALENA DE CONFORMIDAD EN LO ESTABLECIDO EN EL ARTÍCULO 38 DE LA LEY 1523 DE 2012</t>
  </si>
  <si>
    <t>CO1.REQ.5665207</t>
  </si>
  <si>
    <t>OPS-DAD-0003-2024</t>
  </si>
  <si>
    <t>https://community.secop.gov.co/Public/Tendering/OpportunityDetail/Index?noticeUID=CO1.NTC.5554933</t>
  </si>
  <si>
    <t>900557235</t>
  </si>
  <si>
    <t>CONSORTIA SAS</t>
  </si>
  <si>
    <t>SERVICIO DE RENOVACIÓN POR 12 MESES DE LA SUSCRIPCIÓN A LA BASE DE DATOS UPTODATE QUE REQUIERE LA BIBLIOTECA  GERMÁN BULA MEYER PARA DAR SOPORTE A TODOS LOS PROGRAMAS DE NUESTRA OFERTA ACADÉMICA INSTITUCIONAL FORTALECIENDO LOS  PROCESOS ACADÉMICOS Y DE INVESTIGACIÓN CON UN ENFOQUE ESPECIAL EN LA FACULTAD DE CIENCIAS DE LA SALUD</t>
  </si>
  <si>
    <t>CO1.REQ.5663661</t>
  </si>
  <si>
    <t>OPS-DAD-0002-2024</t>
  </si>
  <si>
    <t>https://community.secop.gov.co/Public/Tendering/OpportunityDetail/Index?noticeUID=CO1.NTC.5504366</t>
  </si>
  <si>
    <t>SERVICIO DE SUSCRIPCIÓN DE LA PLATAFORMA DE SERVICIOS BIBLIOTECARIOS DE ALMA LOS SERVICIOS DE DESCUBRIMIENTO PRIMOVE Y LA SOLUCIÓN DE LISTAS DE LECTURA LEGANTO QUE SE DENOMINAN COLECTIVAMENTE SERVICIOS SAAS PARA LA BIBLIOTECA GERMÁN BULA MEYER DE LA UNIVERSIDAD DEL MAGDALENA</t>
  </si>
  <si>
    <t>CO1.REQ.5611925</t>
  </si>
  <si>
    <t>OPS-DAD-0001-2024</t>
  </si>
  <si>
    <t>DIRECCION ADMINISTRATIVA</t>
  </si>
  <si>
    <t xml:space="preserve">PERIODO DEL REPORTE CONSOLIDADO (corte a): </t>
  </si>
  <si>
    <t>https://community.secop.gov.co/Public/Tendering/OpportunityDetail/Index?noticeUID=CO1.NTC.6028912&amp;isFromPublicArea=True&amp;isModal=False</t>
  </si>
  <si>
    <t>ALBERTO ANTONIO RUIZ MIER</t>
  </si>
  <si>
    <t>ALEJANDRO CELY JIMENEZ</t>
  </si>
  <si>
    <t>APOYAR EN LA FORMULACIÓN Y CREACIÓN DEL DIPLOMADO EN BUCEO CIENTÍFICO Y EL DIPLOMADO CUIDANDO LOS ECOSISTEMAS CON UN TURISMO SOSTENIBLE DE LA FACULTAD DE CIENCIAS BÁSICAS. 2. REALIZAR EL PROCESO DE VINCULACIÓN DE DOCENTES PARA EL DIPLOMADO CUIDANDO LOS ECOSISTEMAS CON UN TURISMO SOSTENIBLE. 3. ORGANIZAR TODAS LAS ACTIVIDADES, VISITAS ACADÉMICAS, TALLERES Y CLASES EN LAS VEREDAS DE CALABAZO Y LA LISA PARA EL DESARROLLO DEL DIPLOMADO CUIDANDO LOS ECOSISTEMAS CON UN TURISMO SOSTENIBLE. 4. ASESORAR, APOYAR EN LA COORDINACIÓN Y LA ORGANIZACIÓN LOGÍSTICA LAS ACTIVIDADES RELACIONADAS CON EL FUNCIONAMIENTO DE LOS PROGRAMAS DE FORMACIÓN CONTINUA ADSCRITOS A LA FACULTAD DE CIENCIAS BÁSICAS. 5. APOYAR EN LA REALIZACIÓN DEL CONTROL, SEGUIMIENTO Y EVALUACIÓN DE LAS ACTIVIDADES ACADÉMICAS DE LOS PROGRAMAS DE FORMACIÓN CONTINUA. 6. APOYAR EN LA REALIZACIÓN DE LA DIVULGACIÓN Y PUBLICIDAD DE LOS PROGRAMAS DE FORMACIÓN CONTINUA. 7. ASESORAR Y HACER SEGUIMIENTO AL PROCESO DE MATRÍCULA DE LOS ESTUDIANTES DE LOS PROGRAMAS DE FORMACIÓN CONTINUA. 8. APOYAR SOLICITUD, RECEPCIÓN Y ENTREGA EN LAS FECHAS ESTABLECIDAS, LA INFORMACIÓN Y DOCUMENTACIÓN PRECONTRACTUAL, Y POS CONTRACTUAL DURANTE LA EJECUCIÓN DE LAS ACTIVIDADES DEL DOCENTE PARA EL PROCESO DE CONTRATACIÓN Y AUTORIZACIÓN DE PAGO DE LOS PROGRAMAS DE FORMACIÓN CONTINUA. 9. MANTENER ACTUALIZADA UNA BASE DE DATOS HISTÓRICA CON INFORMACIÓN ACADÉMICA Y FINANCIERA DE LOS PROGRAMAS DE FORMACIÓN CONTINUA. 10. ASESORAR PARA EL CUMPLIMIENTO DE LOS HORARIOS DE CLASES CONTEMPLADOS EN LA PROGRAMACIÓN SEMANAL; Y FORMALMENTE MANIFESTAR CUALQUIER NOVEDAD EN LA PROGRAMACIÓN ACADÉMICA. 11. APOYAR Y HACER SEGUIMIENTO A LAS PETICIONES, QUEJAS, RECLAMOS Y TRÁMITES JUDICIALES PRESENTADOS DURANTE EL DESARROLLO DE LOS PROGRAMAS DE FORMACIÓN CONTINUA. 12. APOYAR EN LA RECEPCIÓN DE LA ENTREGA DE NOTAS DE LOS DOCENTES DE LOS PROGRAMAS DE FORMACIÓN CONTINUA Y QUE SE HAGA EN LOS TIEMPOS ESTABLECIDOS</t>
  </si>
  <si>
    <t>CO1.REQ.5762326</t>
  </si>
  <si>
    <t>OPSP-FCB-0003-2024</t>
  </si>
  <si>
    <t>https://community.secop.gov.co/Public/Tendering/OpportunityDetail/Index?noticeUID=CO1.NTC.5653384&amp;isFromPublicArea=True&amp;isModal=False</t>
  </si>
  <si>
    <t xml:space="preserve">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 CONVOCATORIA BECAS DE EXCELENCIA DOCTORADO DEL BICENTENARIO. 3) APOYAR EN LA REALIZACIÓN DE LA DIVULGACIÓN Y PUBLICIDAD DE LOS PROGRAMAS DE POSTGRADOS. 4) APOYAR EN EL SEGUIMIENTO AL PROCESO DE MATRÍCULA DE LOS ESTUDIANTES DE LOS PROGRAMAS. 5) APOYAR EN LOS ASUNTOS RELACIONADOS CON LA LOGÍSTICA PARA EL PROCESO DE GRADUACIÓN DE LOS ESTUDIANTES DE GRADO. 6) APOYAR EN EL SEGUIMIENTO Y PRESENTACIÓN LOS INFORMES REQUERIDOS ACERCA DE LA SITUACIÓN ACADÉMICA Y FINANCIERA DE LOS ESTUDIANTES DEL PROGRAMA. 7) APOYAR EN LA ACTUALIZACIÓN DE UNA BASE DE DATOS HISTÓRICA CON INFORMACIÓN ACADÉMICA Y FINANCIERA DE LOS PROGRAMAS. 8) APOYAR EN LA ELABORACIÓN DEL PROCESO DE AUTOEVALUACIÓN Y REGISTRO CALIFICADO. 9) APOYAR EN DAR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11) HACER SEGUIMIENTO A LOS ESTUDIANTES PARA EL CUMPLIMIENTO DE LOS HORARIOS DE CLASES CONTEMPLADOS EN LA PROGRAMACIÓN; Y FORMALMENTE MANIFESTAR CUALQUIER NOVEDAD EN LA PROGRAMACIÓN ACADÉMICA, CON EL VISTO BUENO DEL DIRECTOR DEL PROGRAMA. 12) VELAR Y APOYAR LA GESTIÓN Y EL CUMPLIMIENTO DE LAS DECISIONES RELACIONADAS CON LOS ESTUDIANTES EN LOS RESPECTIVOS CONSEJOS DE LA INSTITUCIÓN Y MANTENER UN ARCHIVO ACTUALIZADO CON LAS ACTAS DE LOS CONSEJOS REALIZADOS. 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t>
  </si>
  <si>
    <t>CO1.REQ.5762391</t>
  </si>
  <si>
    <t>OPSP-FCB-0002-2024</t>
  </si>
  <si>
    <t>https://community.secop.gov.co/Public/Tendering/OpportunityDetail/Index?noticeUID=CO1.NTC.5653346&amp;isFromPublicArea=True&amp;isModal=False</t>
  </si>
  <si>
    <t>09/02/82024</t>
  </si>
  <si>
    <t>SAMUEL GUILLERMO NUÑEZ RICARDO</t>
  </si>
  <si>
    <t>CYNTHIA MILENA YEPEZ CAMPO</t>
  </si>
  <si>
    <t xml:space="preserve">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BÁSICAS. 3) APOYAR EN LA REALIZACIÓN DEL CONTROL, SEGUIMIENTO Y EVALUACIÓN DE LAS ACTIVIDADES ACADÉMICAS DE LOS PROGRAMAS DE POSGRADOS Y DE LOS DIPLOMADOS. 4) APOYAR EN LA REALIZACIÓN DE LA DIVULGACIÓN Y PUBLICIDAD DE LOS PROGRAMAS DE POSTGRADOS Y DE LOS DIPLOMADOS. 5) ASESORAR Y HACER SEGUIMIENTO AL PROCESO DE MATRÍCULA DE LOS ESTUDIANTES DE LOS PROGRAMAS DE POSGRADOS Y DIPLOMADOS. 6) APOYAR SOLICITUD, RECEPCIÓN Y ENTREGA EN LAS FECHAS ESTABLECIDAS, LA INFORMACIÓN Y DOCUMENTACIÓN PRECONTRACTUAL, Y POS CONTRACTUAL DURANTE LA EJECUCIÓN DE LAS ACTIVIDADES DEL DOCENTE PARA EL PROCESO DE CONTRATACIÓN Y AUTORIZACIÓN DE PAGO. 7) ACOMPAÑAR EN EL SEGUIMIENTO Y PRESENTAR LOS INFORMES REQUERIDOS ACERCA DE LA SITUACIÓN ACADÉMICA Y FINANCIERA DE LOS ESTUDIANTES DE LOS PROGRAMAS DE POSGRADOS. 8) MANTENER ACTUALIZADA UNA BASE DE DATOS HISTÓRICA CON INFORMACIÓN ACADÉMICA Y FINANCIERA DE LOS PROGRAMAS DE POSGRADOS. 9) PARTICIPAR, APOYAR, CONTRIBUIR EN LA ELABORACIÓN DEL PROCESO DE AUTOEVALUACIÓN Y REGISTRO CALIFICADO DE LOS PROGRAMAS DE POSGRADOS DE LA FACULTAD. 10) DAR A CONOCER A LOS ESTUDIANTES MEDIANTE UNA INDUCCIÓN AL PROGRAMA: PROGRAMACIONES, MICRODISEÑO Y MATERIAL PEDAGÓGICO DE LAS ASIGNATURAS QUE VAN A CURSAR. 11) APOYAR A LOS DOCENTES QUE HAGAN EL CONTROL DE ASISTENCIA A CLASES MEDIANTE EL FORMATO GENERADO POR AYRE, EN CONCORDANCIA CON EL MICRODISEÑO, EL CUAL DEBERÁ ENTREGAR DEBIDAMENTE FIRMADO POR EL RESPECTIVO DOCENTE. 12) ASESORAR PARA EL CUMPLIMIENTO DE LOS HORARIOS DE CLASES CONTEMPLADOS EN LA PROGRAMACIÓN SEMANAL; Y FORMALMENTE MANIFESTAR CUALQUIER NOVEDAD EN LA PROGRAMACIÓN ACADÉMICA, CON EL VISTO BUENO DEL DIRECTOR DEL PROGRAMA. 13) APOYAR EN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APOYAR EL CUMPLIMIENTO DE LA EVALUACIÓN DOCENTE POR CADA ESTUDIANTE, AL TÉRMINO DE CADA MÓDULO. 16) APOYAR Y HACER SEGUIMIENTO A LAS PETICIONES, QUEJAS, RECLAMOS Y TRÁMITES JUDICIALES PRESENTADOS DURANTE EL DESARROLLO DE LOS PROGRAMAS. 17) APOYAR EN LA IMPLEMENTACIÓN DEL PLAN DE NORMALIZACIÓN ACADÉMICA DE LOS ESTUDIANTES. 18) APOYAR EN LA RECEPCIÓN DE LA ENTREGA DE NOTAS DE LOS DOCENTES DE LOS PROGRAMAS, SE HAGA EN LOS TIEMPOS ESTABLECIDOS. </t>
  </si>
  <si>
    <t>OPSP-FCB-0001-2024</t>
  </si>
  <si>
    <t>JUAN CARLOS NARVAEZ BARANDICA</t>
  </si>
  <si>
    <t>CO1.REQ.6440904</t>
  </si>
  <si>
    <t>https://community.secop.gov.co/Public/Tendering/OpportunityDetail/Index?noticeUID=CO1.NTC.6343007&amp;isFromPublicArea=True&amp;isModal=False</t>
  </si>
  <si>
    <t>JORGE ALFONSO APREZA FERNANDEZ</t>
  </si>
  <si>
    <t>SIGIFREDO GARCIA FUENTES</t>
  </si>
  <si>
    <t>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7.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LAS ACTIVIDADES CULTURALES PARA EL SEMESTRE 2024: LL, FESTICUMBIA, FIESTAS DEL MAR Y BIENVENIDA DE ESTUDIANTES.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</si>
  <si>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CO1.REQ.6457388</t>
  </si>
  <si>
    <t>OAG-VAD-0832-2024</t>
  </si>
  <si>
    <t>https://community.secop.gov.co/Public/Tendering/OpportunityDetail/Index?noticeUID=CO1.NTC.6317436</t>
  </si>
  <si>
    <t>MAURICIO ARRIETA FONTANILLA</t>
  </si>
  <si>
    <t>ARMANDO YUNIOR POLO PAZ</t>
  </si>
  <si>
    <t>LA PRESENTE ORDEN TIENE POR OBJETO: 1. APOYAR EN EL ACCESO Y USO OFFLINE, CON APLICACIONES MÓVILES Y DESKTOP PARA DESCARGAR CONTENIDO Y DISTRIBUCIÓN DE CONTENIDOS EN USBS O DVDS EN EL MARCO DEL CONVENIO DE MODELOS FLEXIBLES CON EL MEN. 2. ASEGURAR Y REALIZAR PRUEBAS PARA LA COMPATIBILIDAD EN MOODLE, CHAMILO Y OPEN EDX EN EL MARCO DEL CONVENIO DE MODELOS FLEXIBLES CON EL MEN. 3. APOYAR EN LA CONFIGURACIÓN DE UN SERVIDOR DEDICADO PARA LA ELABORACIÓN DE PRUEBAS EN EL MARCO DEL CONVENIO DE MODELOS FLEXIBLES CON EL MEN. 4. VALIDAR EL CORRECTO FUNCIONAMIENTO Y DESPLIEGUE DE LOS CURSOS, INCLUYENDO ACTIVIDADES Y EVALUACIONES EN EL MARCO DEL CONVENIO DE MODELOS FLEXIBLES CON EL MEN. 5. APOYAR EN LA PREPARACIÓN DE CURSOS Y ENTREGAS, REALIZACIÓN DE COPIAS EN MEDIOS FÍSICOS, REPOSITORIOS, RECOLECCIÓN Y ANÁLISIS DE LA INFORMACIÓN PARA EL SEGUIMIENTO EN EL MARCO DEL CONVENIO DE MODELOS FLEXIBLES CON EL MEN.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</si>
  <si>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CO1.REQ.6431992</t>
  </si>
  <si>
    <t>OPSP-VAD-0831-2024</t>
  </si>
  <si>
    <t>https://community.secop.gov.co/Public/Tendering/OpportunityDetail/Index?noticeUID=CO1.NTC.6317135</t>
  </si>
  <si>
    <t>ROSALIA LIA BUSTILLO VERBEL</t>
  </si>
  <si>
    <t>RONALD EDUARDO AREVALO MATOS</t>
  </si>
  <si>
    <t>LA PRESENTE ORDEN TIENE POR OBJETO: 1. APOYAR EN EL MANTENIMIENTO DEL ESTADO DE LOS EQUIPOS, Y MOBILIARIOS QUE HACEN PARTE DE LA DOTACIÓN DE LA CLINICA ODONTOLÓGICA. 2. APOYAR EN LA GESTION DE SOLICITUDES PARA LA COMPRA DE INSUMOS PARA EL MANTENIMIENTO DE LOS EQUIPOS. 3. APOYAR EL SEGUIMIENTO DEL ESTADO Y BUEN USO DE LOS EQUIPOS RADIOLÓGICOS. 4. ELABORAR, ACTUALIZAR Y REALIZAR SEGUIMIENTO DE LAS HOJAS DE VIDA DE LOS EQUIPOS. 5. APOYAR EN LA ATENCION Y BUEN FUNCIONAMIENTO DE LA PRECLINICA. 6. APOYAR EL SEGUIMIENTO DEL ESTADO DE LOS EQUIPOS Y LA OPERACION NORMAL DE LOS ESPACIOS ACADEMINICOS DE APOYO AL PROGRAMA DE ODONTOLOGIA. 7. RENDIR INFORMES PERIODICOS A LA DIRECCION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</si>
  <si>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CO1.REQ.6431928</t>
  </si>
  <si>
    <t>OAG-VAD-0830-2024</t>
  </si>
  <si>
    <t>https://community.secop.gov.co/Public/Tendering/OpportunityDetail/Index?noticeUID=CO1.NTC.6317127</t>
  </si>
  <si>
    <t>JORGE JOSE SANJUAN DE CASTRO</t>
  </si>
  <si>
    <t>LA PRESENTE ORDEN TIENE POR OBJETO: 1. APOYAR EN EL PROCESO DE REALIZACIÓN DE PRUEBAS 2. APOYAR EN LA CAPACITACIÓN A USUARIOS FINALES, DOCENTES, ESTUDIANTES, ADMINISTRATIVOS EN EL USO EFECTIVO DEL SISTEMA SOFTWARE 3. APOYAR EN LA CREACIÓN DE MATERIAL DE CAPACITACIÓN CLARO Y CONCISO PARA LOS USUARIOS FINALES 4.  APOYAR EN CREACIÓN DE MATERIAL MULTIMEDIA COMO ELEMENTOS DE APOYO EN LA IMPLEMENTACIÓN DEL SOFTWARE 5. APOYAR EN LA CONSTRUCCIÓN DE COMPONENTES SOFTWARE PARA EL ANÁLISIS DE DATOS ALMACENADOS EN EL SISTEMA DE INFORMACIÓN. 6. APOYAR EN LA CONSTRUCCIÓN DE API DE CONSULTAS PARA LOS DATOS ALMACENADOS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</si>
  <si>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CO1.REQ.6431677</t>
  </si>
  <si>
    <t>OPSP-VAD-0829-2024</t>
  </si>
  <si>
    <t>https://community.secop.gov.co/Public/Tendering/OpportunityDetail/Index?noticeUID=CO1.NTC.6316941</t>
  </si>
  <si>
    <t>JOHN JAIRO DIAZ RINCON</t>
  </si>
  <si>
    <t>LA PRESENTE ORDEN TIENE POR OBJETO: 1. APOYAR EN LA REALIZACIÓN DE MOTION GRAPHICS PARA LAS PIEZAS AUDIOVISUALES EN EL MARCO DEL CONVENIO CON EL MEN MODELOS EDUCATIVOS FLEXIBLES- MEF 2. APOYAR EN LA REALIZACIÓN DE INFOGRAFÍAS EN EL MARCO DEL CONVENIO CON EL MEN MODELOS EDUCATIVOS FLEXIBLES- MEF. 3. APOYAR EL DESARROLLO DE PROPUESTA CREATIVA PARA LOS MATERIALES GRÁFICOS Y AUDIOVISUALES DEL CETEP EN EL MARCO DEL CONVENIO CON EL MEN MODELOS EDUCATIVOS FLEXIBLES- MEF. 4. APOYAR EN LOS DIFERENTES PROGRAMAS PARA LA ELABORACIÓN DE GRÁFICOS EN LOS PROCESOS DE ACREDITACIÓN EN EL MARCO DEL CONVENIO CON EL MEN MODELOS EDUCATIVOS FLEXIBLES- MEF. 5. APOYAR EN LA ELABORACIÓN DE PIEZAS PUBLICITARIAS EN EL MARCO DEL CONVENIO CON EL MEN MODELOS EDUCATIVOS FLEXIBLES- MEF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</si>
  <si>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CO1.REQ.6431477</t>
  </si>
  <si>
    <t>OPSP-VAD-0828-2024</t>
  </si>
  <si>
    <t>https://community.secop.gov.co/Public/Tendering/OpportunityDetail/Index?noticeUID=CO1.NTC.6296694</t>
  </si>
  <si>
    <t>STEFHANIE SIMMONDS GOMEZ</t>
  </si>
  <si>
    <t>LA PRESENTE ORDEN TIENE POR OBJETO: 1) BRINDAR ACOMPAÑAMIENTO Y/O HACER SEGUIMIENTO A PROCESOS PRECONTRACTUALES, CONTRACTUALES Y POS CONTRACTUALES EN ADQUISICIÓN DE BIENES O SERVICIOS EN VIRTUD DE LA ACEPTACIÓN DE LA PROPUESTA N° 005 DE 2024 SUSCRITA ENTRE EL MINISTERIO DE EDUCACIÓN Y LA UNIVERSIDAD DEL MAGDALENA. 2) RESOLVER LAS PETICIONES QUE SE LE PRESENTEN DENTRO DE LOS PLAZOS Y/O TÉRMINOS ESTABLECIDOS EN LA LEY, QUE LE SEAN TRASLADADAS POR PARTE DE LA DIRECCIÓN DEL PROYECTO O EL VICERRECTOR ADMINISTRATIVO DE LA UNIVERSIDAD. 4) ELABORAR MINUTAS PARA ORDENES, CONTRATOS Y DEMÁS QUE REQUIERA EL PROYECTO Y QUE SEAN SOLICITADOS POR EL DIRECTOR DEL PROYECTO Y/O EL VICERRECTOR ADMINISTRATIVO. 5) EMITIR LOS CONCEPTOS JURÍDICOS QUE TENGAN RELACIÓN CON EL ÁMBITO DE COMPETENCIA DE LA ACEPTACIÓN DE LA PROPUESTA N° 005 DE 2024 SUSCRITA ENTRE EL MINISTERIO DE EDUCACIÓN Y LA UNIVERSIDAD. 6) FUNDAMENTAR JURÍDICAMENTE LA ELABORACIÓN Y REVISIÓN DE LOS ACTOS ADMINISTRATIVOS QUE SE REQUIERAN EXPEDIR POR EL DESPACHO DEL VICERRECTOR ADMINISTRATIVOS EN VIRTUD DE DELEGACIONES ADMINISTRATIVAS. 7) PARTICIPAR EN LAS REUNIONES A LAS QUE SEA CONVOCADO POR LA VICERRECTORÍA ADMINISTRATIVA DE LA UNIVERSIDAD PARA ASESORAR EN TEMAS JURÍDICOS Y CONTRACTUALES RELACIONADOS CON LA EJECUCIÓN DE LA ACEPTACIÓN DE LA PROPUESTA N° 005 DE 2024. 8) REALIZAR LAS RESOLUCIONES DE APOYO DE MOVILIDAD, O LAS QUE SEAN REQUERIDAS DENTRO DEL MARCO DE LA EJECUCION ACEPTACIÓN DE LA PROPUESTA N° 005 DE 2024 9)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</si>
  <si>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CO1.REQ.6411059</t>
  </si>
  <si>
    <t>OPSP-VAD-0827-2024</t>
  </si>
  <si>
    <t>https://community.secop.gov.co/Public/Tendering/OpportunityDetail/Index?noticeUID=CO1.NTC.6296364</t>
  </si>
  <si>
    <t>ALEJANDRA PAOLA RODRIGUEZ FRANCO</t>
  </si>
  <si>
    <t>LA PRESENTE ORDEN TIENE POR OBJETO: 1) BRINDAR ACOMPAÑAMIENTO Y/O HACER SEGUIMIENTO A PROCESOS PRECONTRACTUALES, CONTRACTUALES Y POS CONTRACTUALES EN ADQUISICIÓN DE BIENES O SERVICIOS EN VIRTUD DE LA ACEPTACIÓN DE LA PROPUESTA N° 005 DE 2024 SUSCRITA ENTRE EL MINISTERIO DE EDUCACIÓN Y LA UNIVERSIDAD DEL MAGDALENA. 2) PRESTAR ASESORÍA Y RESOLVER CONSULTAS DE TIPO JURÍDICO EN MATERIA CONTRACTUAL, QUE LE SEAN SOLICITADAS POR PARTE DEL RECTOR Y EL VICERRECTOR ADMINISTRATIVO DE UNIMAGDALENA. 3) RESOLVER LAS PETICIONES QUE SE LE PRESENTEN DENTRO DE LOS PLAZOS Y/O TÉRMINOS ESTABLECIDOS EN LA LEY, QUE LE SEAN TRASLADADAS POR PARTE DE LA DIRECCIÓN DEL PROYECTO O EL VICERRECTOR ADMINISTRATIVO DE LA UNIVERSIDAD. 4) ELABORAR MINUTAS PARA ORDENES, CONTRATOS Y DEMÁS QUE REQUIERA EL PROYECTO Y QUE SEAN SOLICITADOS POR EL DIRECTOR DEL PROYECTO Y/O EL VICERRECTOR ADMINISTRATIVO. 5) EMITIR LOS CONCEPTOS JURÍDICOS QUE TENGAN RELACIÓN CON EL ÁMBITO DE COMPETENCIA DE LA ACEPTACIÓN DE LA PROPUESTA N° 005 DE 2024 SUSCRITA ENTRE EL MINISTERIO DE EDUCACIÓN Y LA UNIVERSIDAD. 6) FUNDAMENTAR JURÍDICAMENTE LA ELABORACIÓN Y REVISIÓN DE LOS ACTOS ADMINISTRATIVOS QUE SE REQUIERAN EXPEDIR POR EL DESPACHO DEL VICERRECTOR ADMINISTRATIVOS EN VIRTUD DE DELEGACIONES ADMINISTRATIVAS. 7) ASESORAR Y ACOMPAÑAR AL VICERRECTOR ADMINISTRATIVO EN LOS PROCESOS ADMINISTRATIVOS A QUE HAYA LUGAR, CON EL FIN DE LOGRAR LOS OBJETIVOS DE LA ACEPTACIÓN DE LA PROPUESTA N° 005 DE 2024. 8) PARTICIPAR EN LAS REUNIONES A LAS QUE SEA CONVOCADO POR LA VICERRECTORÍA ADMINISTRATIVA DE LA UNIVERSIDAD PARA ASESORAR EN TEMAS JURÍDICOS Y CONTRACTUALES RELACIONADOS CON LA EJECUCIÓN DE LA ACEPTACIÓN DE LA PROPUESTA N° 005 DE 2024. 9)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</si>
  <si>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CO1.REQ.6410381</t>
  </si>
  <si>
    <t>OPSP-VAD-0826-2024</t>
  </si>
  <si>
    <t>https://community.secop.gov.co/Public/Tendering/OpportunityDetail/Index?noticeUID=CO1.NTC.6296442</t>
  </si>
  <si>
    <t>LORENA MARIA PINEDO CAMPO</t>
  </si>
  <si>
    <t>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MEDIANTE LA CARTA DE ACEPTACIÓN DE PROPUESTA N° 005 DE 2024. 2. ASESORAR Y APOYAR EN LOS TRÁMITES DE AFILIACIÓN A LA ADMINISTRADORA DE RIESGOS LABORALES QUE CORRESPONDA DE LOS CONTRATISTAS QUE VINCULE MEDIANTE LA CARTA DE ACEPTACIÓN DE PROPUESTA N° 005 DE 2024. 3. APOYAR EN LOS TRÁMITES NECESARIOS PARA LA VERIFICACIÓN DE LAS CONDUCTAS RELACIONADAS CON VIOLENCIA DE GÉNERO DE LOS CONTRATISTAS QUE VINCULE POR MEDIO DE LA CARTA DE ACEPTACIÓN DE PROPUESTA N° 005 DE 2024. 4. APOYAR EN LA REVISIÓN Y VERIFICACIÓN DE ANTECEDENTES FISCALES, DISCIPLINARIOS, PROFESIONALES, PENALES Y DE REGISTRO NACIONAL DE MEDIDAS CORRECTIVAS (RNMC) DE LAS PERSONAS A VINCULAR MEDIANTE ÓRDENES DE PRESTACIÓN DE SERVICIOS PROFESIONALES Y DE APOYO A LA GESTIÓN MEDIANTE LA CARTA DE ACEPTACIÓN DE PROPUESTA N° 005 DE 2024. 5. APOYAR EN LA ACTIVACIÓN DE USUARIOS Y LA REVISIÓN EN LA PLATAFORMA DEL GEDOCO Y SIGEP II DE LOS DOCUMENTOS PRECONTRACTUALES NECESARIOS PARA LA ELABORACIÓN DE ÓRDENES DE SERVICIOS PROFESIONALES Y DE APOYO A LA GESTIÓN MEDIANTE LA CARTA DE ACEPTACIÓN DE PROPUESTA N° 005 DE 2024. 6. APOYAR EN LA ORGANIZACIÓN DEL ARCHIVO DIGITAL DE LAS ÓRDENES DE SERVICIOS PROFESIONALES Y DE APOYO A LA GESTIÓN SUSCRITAS MEDIANTE LA CARTA DE ACEPTACIÓN DE PROPUESTA N° 005 DE 2024. 7. APOYAR EN LA PROYECCIÓN, REMISIÓN PARA REVISIÓN JURÍDICA, FIRMA DE LAS PARTES, MATRIZ DE CARGUE E INGRESO, REGISTRO PRESUPUESTAL DE MINUTAS DE CONTRATOS U ÓRDENES DE PRESTACIÓN DE SERVICIOS PROFESIONALES Y DE APOYO A LA GESTIÓN SUSCRITAS MEDIANTE DE LA CARTA DE ACEPTACIÓN DE PROPUESTA N° 005 DE 2024 EN LA PLATAFORMA DEL GEDOCO. 8. APOYAR EN LA ELABORACIÓN Y ENVIÓ DE LA INFORMACIÓN CONCERNIENTE A LAS ÓRDENES DE PRESTACIÓN DE SERVICIOS PROFESIONALES Y DE APOYO A LA GESTIÓN, SUSCRITAS MEDIANTE LA CARTA DE ACEPTACIÓN DE PROPUESTA N° 005 DE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</si>
  <si>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CO1.REQ.6410474</t>
  </si>
  <si>
    <t>OPSP-VAD-0825-2024</t>
  </si>
  <si>
    <t>https://community.secop.gov.co/Public/Tendering/OpportunityDetail/Index?noticeUID=CO1.NTC.6278178</t>
  </si>
  <si>
    <t xml:space="preserve">VIVERLYS LEINITH DIAZ GUTIERREZ </t>
  </si>
  <si>
    <t>LA PRESENTE ORDEN TIENE POR OBJETO PRESTACIÓN DE SERVICIOS PROFESIONALES EN EL MARCO DE LOS CONVENIOS INTERADMINISTRATIVOS SUSCRITOS ENTRE LA UNIVERSIDAD DEL MAGDALENA Y LA AGENCIA DE DESARROLLO RURAL ADR PARA DESARROLLAR LAS SIGUIENTES ACTIVIDADES: 1. LIDERAR LA CONSOLIDACIÓN Y VALIDACIÓN DE LA ACTUALIZACIÓN DE PRODUCTORES DEL REGISTRO Y CLASIFICACIÓN DE USUARIOS. 2.ALERTAR FRENTE A LOS CAMBIOS EN LA META DE LOS USUARIOS VINCULADOS AL SERVICIO PÚBLICO DE EXTENSIÓN AGROPECUARIA - SPEA EN LOS DEPARTAMENTOS OBJETO DEL CONVENIO . 3.MANTENER UN CONSTANTE CANAL DE COMUNICACIÓN CON EL EQUIPO TÉCNICO DE EXTENSIONISTAS PARA LA ACTUALIZACIÓN DE LAS BASES DE DATOS. 4.REALIZAR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9.VERIFICAR EL CARGUE DE LOS DOCUMENTOS QUE DEN CUMPLIMIENTO A LOS INDICADORES DEL PROYECTO. 10. CONSOLIDAR Y VERIFICAR LA INFORMACIÓN DE LAS ACTIVIDADES EN LA PRESTACIÓN DEL SERVICIO DE EXTENSIÓN AGROPECUARIA REALIZADAS. 11. .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</si>
  <si>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CO1.REQ.6391822</t>
  </si>
  <si>
    <t>OPSP-VAD-0824-2024</t>
  </si>
  <si>
    <t>https://community.secop.gov.co/Public/Tendering/OpportunityDetail/Index?noticeUID=CO1.NTC.6277839</t>
  </si>
  <si>
    <t>ROSA MARIA MAESTRE SAMPER</t>
  </si>
  <si>
    <t>LA PRESENTE ORDEN TIENE POR OBJETO PRESTAR SERVICIOS PROFESIONALES EN EL MARCO DEL CONVENIO INTERADMINISTRATIVO SUSCRITO ENTRE LA AGENCIA DE DESARROLLO RURAL - ADR Y LA UNIVERSIDAD DEL MAGDALENA PARA CUMPLIR CON LAS SIGUIENTES ACTIVIDADES: 1. REVISAR, HACER SEGUIMIENTO, VALIDAR Y APROBAR LOS DOCUMENTOS PARA LOS PAGOS DE LA TOTALIDAD DE CONTRATISTAS QUE SUSCRIBIERON ÓRDENES DE PRESTACIÓN DE SERVICIOS EN EL MARCO DE LOS CONVENIOS INTERADMINISTRATIVOS SUSCRITOS ENTRE LA AGENCIA DE DESARROLLO RURAL - ADR Y LA UNIVERSIDAD DEL MAGDALENA . 2. MANTENER LA BASE DE DATOS QUE SE UTILIZA EN EL ÁREA DE TALENTO HUMANO ACTUALIZADA PARA LA TOTALIDAD DEL PERSONAL CONTRATADO. 3.ELABORAR LISTADO DE CONTRATISTAS EN ESTADO PENDIENTE POR SUBSANACIONES CON SUS RESPECTIVOS SOPORTES Y HACER ACOMPAÑAMIENTO HASTA CUMPLIR LA META TOTAL. 4.ENTREGAR LOS SOPORTES DE CORREOS ELECTRÓNICOS DE SEGUIMIENTO ENVIADOS A CADA CONTRATISTA DE DOCUMENTACIÓN POR SUBSANAR, 5. ELABORAR Y ENTREGAR MATRIZ DE TODO EL PERSONAL RESTANTE QUE SERÁ ASIGNADO CON LAS OBSERVACIONES CORRESPONDIENTE PARA PAGO DE HONORARIOS Y QUE COMPLETEN LA TOTALIDAD DE PERSONAL CONTRATADO.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</si>
  <si>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CO1.REQ.6391432</t>
  </si>
  <si>
    <t>OPSP-VAD-0815-2024</t>
  </si>
  <si>
    <t>https://community.secop.gov.co/Public/Tendering/OpportunityDetail/Index?noticeUID=CO1.NTC.6278004</t>
  </si>
  <si>
    <t>JASNEY MOTTA PEREZ</t>
  </si>
  <si>
    <t>LA PRESENTE ORDEN TIENE POR OBJETO PRESTACIÓN DE SERVICIOS PROFESIONALES EN EL MARCO DE LOS CONVENIOS INTERADMINISTRATIVOS SUSCRITOS ENTRE LA UNIVERSIDAD DEL MAGDALENA Y LA AGENCIA DE DESARROLLO RURAL ADR PARA DESARROLLAR LAS SIGUIENTES ACTIVIDADES: 1. COORDINAR LAS ACTIVIDADES DE PLANEACIÓN, PROGRAMACIÓN Y CONTROL DE LA GESTIÓN ADMINISTRATIVA DE LOS CONVENIOS SUSCRITOS POR LA UNIVERSIDAD DEL MAGDALENA Y LA AGENCIA DE DESARROLLO RURAL. 2. GARANTIZAR EL USO ADECUADO DE LOS RECURSOS FINANCIEROS PARA LA ADQUISICIÓN DEL TALENTO HUMANO,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PREVIO ACUERDO CON LA SUPERVISORA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</si>
  <si>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CO1.REQ.6390900</t>
  </si>
  <si>
    <t>OPSP-VAD-0814-2024</t>
  </si>
  <si>
    <t>https://community.secop.gov.co/Public/Tendering/OpportunityDetail/Index?noticeUID=CO1.NTC.6277535</t>
  </si>
  <si>
    <t>DANIEL HERNANDO SANCHEZ MARMOLEJO</t>
  </si>
  <si>
    <t>LA PRESENTE ORDEN TIENE POR OBJETO PRESTAR SERVICIOS PROFESIONALES EN EL MARCO DEL CONVENIO INTERADMINISTRATIVO SUSCRITO ENTRE LA AGENCIA DE DESARROLLO RURAL - ADR Y LA UNIVERSIDAD DEL MAGDALENA PARA CUMPLIR CON LAS SIGUIENTES ACTIVIDADES: 1. REVISAR, HACER SEGUIMIENTO, VALIDAR Y APROBAR LOS DOCUMENTOS PARA LOS PAGOS DE LA TOTALIDAD DE CONTRATISTAS QUE SUSCRIBIERON ÓRDENES DE PRESTACIÓN DE SERVICIOS EN EL MARCO DE LOS CONVENIOS INTERADMINISTRATIVOS SUSCRITOS ENTRE LA AGENCIA DE DESARROLLO RURAL - ADR Y LA UNIVERSIDAD DEL MAGDALENA . 2. MANTENER LA BASE DE DATOS QUE SE UTILIZA EN EL ÁREA DE TALENTO HUMANO ACTUALIZADA PARA LA TOTALIDAD DEL PERSONAL CONTRATADO. 3 .ELABORAR LISTADO DE CONTRATISTAS EN ESTADO PENDIENTE POR SUBSANACIONES CON SUS RESPECTIVOS SOPORTES Y HACER ACOMPAÑAMIENTO HASTA CUMPLIR LA META TOTAL. 4.ENTREGAR LOS SOPORTES DE CORREOS ELECTRÓNICOS DE SEGUIMIENTO ENVIADOS A CADA CONTRATISTA DE DOCUMENTACIÓN POR SUBSANAR. 5. ELABORAR Y ENTREGAR MATRIZ DE TODO EL PERSONAL RESTANTE QUE SERÁ ASIGNADO CON LAS OBSERVACIONES CORRESPONDIENTE PARA PAGO DE HONORARIOS Y QUE COMPLETEN LA TOTALIDAD DE PERSONAL CONTRATADO.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</si>
  <si>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CO1.REQ.6391191</t>
  </si>
  <si>
    <t>OPSP-VAD-0813-2024</t>
  </si>
  <si>
    <t>https://community.secop.gov.co/Public/Tendering/OpportunityDetail/Index?noticeUID=CO1.NTC.6277622</t>
  </si>
  <si>
    <t>YINA ALEJANDRA TELLEZ FUENTES</t>
  </si>
  <si>
    <t>LA PRESENTE ORDEN TIENE POR OBJETO PRESTACIÓN DE SERVICIOS PROFESIONALES EN EL MARCO DE LOS CONVENIOS INTERADMINISTRATIVOS SUSCRITOS ENTRE LA UNIVERSIDAD DEL MAGDALENA Y LA AGENCIA DE DESARROLLO RURAL ADR PARA DESARROLLAR LAS SIGUIENTES ACTIVIDADES: 1) PRESTAR ASESORÍA JURÍDICA Y RESOLVER CONSULTAS DE TIPOJURÍDICO SOBRE LA EJECUCIÓN DE LOS CONVENIOS DE CONFORMIDAD CON LA NORMATIVIDAD VIGENTE. 2) PRESTAR ASESORÍA JURÍDICA CONTRACTUAL EN LOS PROCESOS DE LICITACIÓNY/O CONVOCATORIAS EN LOS QUE SEA REQUERIDO. 3) PROYECTAR MINUTAS DE CONTRATOS QUE REQUIERA EN EL MARCO DE LA EJECUCION DE LOS CONVENIOS . 4) PROYECTAR RESPUESTAS A LAS CONSULTAS, PETICIONES, QUEJAS Y RECLAMOS QUE SE GENEREN EN EL MARCO DE LA EJECUCION DE LOS CONVENIOS SUSCRITOS CON LA ADR TOMANDO EN CONSIDERACIÓN LOS TÉRMINOS DE LA LEY Y LOS PROCEDIMIENTOS INTERNOS ESTABLECIDOS. 5) REVISAR PÓLIZAS PARA SU RESPECTIVA APROBACIÓN. 6) ELABORAR LOS CONCEPTOS JURÍDICOS QUE SEAN SOLICITADOS POR LA VICERRECTORIA ADMINISTRATIVA Y/O POR LA OFICINA ASESORA JURÍDICA DE LA UNIVERSIDAD. 7) REALIZAR LAS RESOLUCIONES DE APOYO DE MOVILIDAD, O LAS QUE SEAN REQUERIDAS DENTRO DEL MARCO DE LA EJECUCION DE LOS CONVENIOS. 8) REALIZAR LIQUIDACIONES Y ACOMPAÑAMIENTO JURIDICO EN LA TOTALIDAD DE ORDENES FALTANTES PARA CULMINAR EL CONVENIO 977 Y 1135 FIRMADO ENTRE UNIMAGDALENA Y ADR.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</si>
  <si>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CO1.REQ.6391149</t>
  </si>
  <si>
    <t>OPSP-VAD-0812-2024</t>
  </si>
  <si>
    <t>https://community.secop.gov.co/Public/Tendering/OpportunityDetail/Index?noticeUID=CO1.NTC.6263599</t>
  </si>
  <si>
    <t>LA PRESENTE ORDEN TIENE POR OBJETO PRESTACIÓN DE SERVICIOS EN EL MARCO DE LOS CONVENIOS INTERADMINISTRATIVOS SUSCRITOS ENTRE LA UNIVERSIDAD DEL MAGDALENA Y LA AGENCIA DE DESARROLLO RURAL ADR PARA DESARROLLAR LAS SIGUIENTES ACTIVIDADES: 1. REGISTRAR LA TOTALIDAD DE ÓRDENES DE SERVICIOS EN LAS PLATAFORMAS SISTEMA INTEGRAL DE AUDITORÍAS SIA OBSERVA, SISTEMA ELECTRÓNICO PARA LA CONTRATACIÓN PÚBLICA- SECOP II Y SISTEMA DE INFORMACIÓN Y GESTIÓN DEL EMPLEO PÚBLICO SIGEP II. 2. REGISTRAR LA TOTALIDAD DE PAGOS DE LAS ÓRDENES DE SERVICIOS EN LAS PLATAFORMAS SIA OBSERVA Y SECOP II. 3. ELABORAR Y ACTUALIZAR LA MATRIZ DE LOS PROCESOS CONTRACTUALES. 4. REALIZAR LA REVISIÓN Y CODIFICACIÓN DE SOPORTES CONTABLES. 5. VERIFICAR LOS REGISTROS SISTEMATIZADOS. 6. ARCHIVAR LA INFORMACIÓN TOTAL EN EL MARCO DE LOS CONVENIOS N° 977 Y 1135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</si>
  <si>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CO1.REQ.6377647</t>
  </si>
  <si>
    <t>OAG-VAD-0810-2024</t>
  </si>
  <si>
    <t>https://community.secop.gov.co/Public/Tendering/OpportunityDetail/Index?noticeUID=CO1.NTC.6264502</t>
  </si>
  <si>
    <t>LAURIS MARCELA PIMIENTA CAMARGO</t>
  </si>
  <si>
    <t>LA PRESENTE ORDEN TIENE POR OBJETO LA PRESTACIÓN DE SERVICIOS PROFESIONALES EN EL MARCO DE LOS CONVENIOS INTERADMINISTRATIVOS SUSCRITOS ENTRE LA UNIVERSIDAD DEL MAGDALENA Y LA AGENCIA DE DESARROLLO RURAL ADR PARA DESARROLLAR LAS SIGUIENTES ACTIVIDADES: 1) CONSTRUIR EL PROCESO DE GESTIÓN DOCUMENTAL PARA EL DESARROLLO DE LOS COMITÉS QUE SE PROGRAMEN POR EL DIRECTOR DEL PROYECTO PARA EL CUMPLIMIENTO DE SUS OBLIGACIONES CONTRACTUALES ENMARCADAS EN LOS CONVENIOS.  2) DIGITALIZAR LOS SOPORTES DOCUMENTALES DE LOS CONVENIOS PARA SER TRANSFERIDOS AL ARCHIVO CENTRAL DE LA VICERRECTORÍA DE EXTENSIÓN Y PROYECCIÓN SOCIAL. 3) GESTIONAR COMUNICACIÓN CON EL EQUIPO OPERATIVO A FIN DE ASEGURAR LA DOCUMENTACIÓN, SOPORTES Y EVIDENCIAS DEL CONVENIO PARA SU CORRECTA ORGANIZACIÓN. 4) REALIZAR SEGUIMIENTO Y ELABORACIÓN DE INFORMES FRENTE A LOS INDICADORES ESTABLECIDOS EN EL PROYECTO EN TÉRMINOS DE METAS ESTABLECIDAS POR LA UNIVERSIDAD DEL MAGDALENA. 5) MANTENER COMUNICACIÓN CONSTANTE CON EL EQUIPO EJECUTOR Y CONTRATANTE A FIN DE DAR SOLUCIÓN A LOS REQUERIMIENTOS QUE SE REALICEN. 6) APOYAR EN EL SEGUIMIENTO DE CARGUE DE INFORMACIÓN EN LA HERRAMIENTA SHARE-POINT Y ELABORACIÓN DE INFORMES RESPECTO A LO QUE SE CARGA EN DICHA HERRAMIENTA.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</si>
  <si>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CO1.REQ.6378263</t>
  </si>
  <si>
    <t>OPSP-VAD-0809-2024</t>
  </si>
  <si>
    <t>https://community.secop.gov.co/Public/Tendering/OpportunityDetail/Index?noticeUID=CO1.NTC.6264166</t>
  </si>
  <si>
    <t>ANDREA STEFANIA SOLANO HERNANDEZ</t>
  </si>
  <si>
    <t>LA PRESENTE ORDEN TIENE POR OBJETO PRESTACIÓN DE SERVICIOS PROFESIONALES EN EL MARCO DE LOS CONVENIOS INTERADMINISTRATIVOS SUSCRITOS ENTRE LA UNIVERSIDAD DEL MAGDALENA Y LA AGENCIA DE DESARROLLO RURAL ADR PARA DESARROLLAR LAS SIGUIENTES ACTIVIDADES: 1. CONSTRUCCIÓN DE LA CONSOLIDACIÓN Y SEGUIMIENTO AL CUMPLIMIENTO DE LA CONTRAPARTIDA OFRECIDA POR PARTE DE LA UNIVERSIDAD DEL MAGDALENA PARA EL CUMPLIMIENTO DE LOS CONVENIOS INTERADMINISTRATIVOS SUSCRITOS ENTRE LA UNIVERSIDAD DEL MAGDALENA Y LA AGENCIA DE DESARROLLO RURAL 2. REALIZACIÓN Y CONSTRUCCIÓN DEL PROCESO DE GESTIÓN DOCUMENTAL PARA EL DESARROLLO DE LOS COMITÉS QUE SE PROGRAMEN POR EL DIRECTOR DEL PROYECTO PARA EL CUMPLIMIENTO DE SUS OBLIGACIONES CONTRACTUALES ENMARCADAS EN LOS CONVENIOS. 3. REALIZACIÓN DE LOS INFORMES QUE SEAN REQUERIDOS Y ENTREGARLOS DE FORMA OPORTUNA Y CON CALIDAD POR PARTE DEL EQUIPO DIRECTIVO Y OPERATIVO.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</si>
  <si>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CO1.REQ.6377982</t>
  </si>
  <si>
    <t>OPSP-VAD-0808-2024</t>
  </si>
  <si>
    <t>https://community.secop.gov.co/Public/Tendering/OpportunityDetail/Index?noticeUID=CO1.NTC.6253110</t>
  </si>
  <si>
    <t>DIVIER TURIZO MARMOL</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</si>
  <si>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</si>
  <si>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CO1.REQ.6366290</t>
  </si>
  <si>
    <t>OAG-VAD-0805-2024</t>
  </si>
  <si>
    <t>https://community.secop.gov.co/Public/Tendering/OpportunityDetail/Index?noticeUID=CO1.NTC.6210144&amp;isFromPublicArea=True&amp;isModal=False</t>
  </si>
  <si>
    <t>KAREN AVILA LABASTIDAS</t>
  </si>
  <si>
    <t>SHAROL MERCEDES CORTES MIRANDA</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</si>
  <si>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</si>
  <si>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CO1.REQ.6324824</t>
  </si>
  <si>
    <t>OPSP-VAD-0804-2024</t>
  </si>
  <si>
    <t>https://community.secop.gov.co/Public/Tendering/OpportunityDetail/Index?noticeUID=CO1.NTC.6210209&amp;isFromPublicArea=True&amp;isModal=False</t>
  </si>
  <si>
    <t>YANETH ELVIRA PEREZ MOLINA</t>
  </si>
  <si>
    <t>LA PRESENTE ORDEN TIENE POR OBJETO: 1. APOYAR EN LA ATENCIÓN BÁSICA, OPORTUNA Y ADECUADA EN CONSULTA COMO MÉDICA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</si>
  <si>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CO1.REQ.6324324</t>
  </si>
  <si>
    <t>OPSP-VAD-0803-2024</t>
  </si>
  <si>
    <t>https://community.secop.gov.co/Public/Tendering/OpportunityDetail/Index?noticeUID=CO1.NTC.6193538&amp;isFromPublicArea=True&amp;isModal=False</t>
  </si>
  <si>
    <t>MARIA JOSE RAMOS JIMENEZ</t>
  </si>
  <si>
    <t>LA PRESENTE ORDEN TIENE POR OBJETO: 1. APOYAR EN LAS ACTIVIDADES DE ATENCIÓN INDIVIDUAL QUE DESDE SU ÁREA REQUIERA EN EL PROGRAMA, 2. APOYAR LAS JORNADAS DE SALUD Y LOS PROYECTOS DE INVESTIGACIÓN DESARROLLADOS DESDE EL PAP. 3. APOYAR LA IMPLEMENTACIÓN ESTRATEGIAS DE PREVENCIÓN DESDE EL ÁREA DE PSICOLOGÍA JURÍDICA DEL PROGRAMA DE ATENCIÓN PSICOLÓGICA EN LOS ESCENARIOS ACADÉMICOS Y COMUNIDAD EN GENERAL. 4. APOYAR LAS ACTIVIDADES DE SEGUIMIENTO A LOS ESTUDIANTES DE PRÁCTICAS ASIGNADOS AL PROGRAMA DE ATENCIÓN PSICOLÓGICA, ACORDE CON LO ESTABLECIDO EN EL DECRETO 780 DE 2016, PARTE 7, CAPÍTULO 1, ARTÍCULO 2.7.1.1.14.4., APOYANDO EN EL REGISTRO DE ACTIVIDADES DESARROLLADAS EN LA HISTORIA CLÍNICA DEL PACIENTE O EN LOS REGISTROS QUE CORRESPONDA. LA INFORMACIÓN DEBE CONSIGNARSE POR EL PROFESIONAL RESPONSABLE Y DEBE ESTAR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</si>
  <si>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CO1.REQ.6307475</t>
  </si>
  <si>
    <t>OPSP-VAD-0801-2024</t>
  </si>
  <si>
    <t>https://community.secop.gov.co/Public/Tendering/OpportunityDetail/Index?noticeUID=CO1.NTC.6123284&amp;isFromPublicArea=True&amp;isModal=False</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</si>
  <si>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LA ARTICULACIÓN ENTRE BIENESTAR UNIVERSITARIO Y TODOS LOS PROGRAMAS ACADÉMICOS DE LA FACULTAD DE CIENCIAS EMPRESARIALES Y ECONÓMICAS. 3. APOYAR A LA DIRECCIÓN DE BIENESTAR UNIVERSITARIO EN EL SEGUIMIENTO DE LOS CASOS DE ESTUDIANTES Y DOCENTES CON DIFICULTADES REPORTADOS POR LA FACULTAD DE CIENCIAS EMPRESARIALES Y ECONÓMICAS. 4. APOYAR A LA DIRECCIÓN DE BIENESTAR UNIVERSITARIO EN LA IMPLEMENTACIÓN DE ESTRATEGIAS DE PROMOCIÓN DE LOS SERVICIOS Y ACTIVIDADES DE BIENESTAR UNIVERSITARIO EN LA FACULTAD DE CIENCIAS EMPRESARIALES Y ECONÓMICAS.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EMPRESARIALES Y ECONÓMICAS, EN EVENTOS ACADÉMICOS, CIENTÍFICOS, ARTÍSTICOS, CULTURALES Y DEPORTIVOS QUE PROGRAME LA INSTITUCIÓN. 8. APOYAR A LA DIRECCIÓN DE BIENESTAR UNIVERSITARIO EN LA ATENCIÓN A TRAVÉS DE LOS DIFERENTES CANALES DE COMUNICACIÓN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</si>
  <si>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CO1.REQ.6236041</t>
  </si>
  <si>
    <t>OPSP-VAD-0792-2024</t>
  </si>
  <si>
    <t>https://community.secop.gov.co/Public/Tendering/OpportunityDetail/Index?noticeUID=CO1.NTC.6122664&amp;isFromPublicArea=True&amp;isModal=False</t>
  </si>
  <si>
    <t>JOSÉ RAFAEL VÁSQUEZ POLO</t>
  </si>
  <si>
    <t>DANIEL DE JESUS CANDELARIO MACIAS</t>
  </si>
  <si>
    <t>LA PRESENTE ORDEN TIENE POR OBJETO: 1) REVISAR INFORMACIÓN TÉCNICA Y COMPARAR LAS CARACTERISTICAS DE LOS PREDIO VERSUS EL CULTIVO PRIORIZADO SELECCIONADO POR LOS BENEFICIARIOS CON EL OBJETO DE IDENTIFICAR  CONDICIONES ESPECIALES PARA CULTIVO. 2) REVISAR LOS PRESUPUESTOS DE SIEMBRA POR HECTAREA DE LOS CULTIVOS PRIORIZADOS POR MUNICIPIO Y AJUSTAR EN CASO DE REQUERIRSE. 3) REVISAR CALIDAD DE INFORMACIÓN TÉCNICA LEVANTADA. 4) APOYAR EN LA ELABORACIÓN DE PLANES DE INTERVENCIÓN DE LOS LOTES EXPERIMENTALES.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</si>
  <si>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CO1.REQ.6235741</t>
  </si>
  <si>
    <t>OPSP-VAD-0791-2024</t>
  </si>
  <si>
    <t>https://community.secop.gov.co/Public/Tendering/OpportunityDetail/Index?noticeUID=CO1.NTC.6156178&amp;isFromPublicArea=True&amp;isModal=False</t>
  </si>
  <si>
    <t>ANDREA CAROLINA PEREA MOLINA</t>
  </si>
  <si>
    <t>LA PRESENTE ORDEN TIENE POR OBJETO: 1. APOYAR EN LA ATENCIÓN A ESTUDIANTES Y DOCENTES DEL PROGRAMA. 2. APOYAR EN LA REALIZACIÓN DE HOMOLOGACIONES DE TRANSFERENCIAS, SIMULTANEIDADES, TRASLADOS, INGRESO DE OTRO TÍTULO DE PREGRADOS, INGRESO POR RECONOCIMIENTO DE COMPETENCIAS. 3. APOYAR LA COORDINACIÓN DEL CONVENIO ENTRE EL INFOTEP Y LA UNIVERSIDAD (REVISIÓN DE LAS SOLICITUDES, ESTUDIOS DE RECONOCIMIENTO, APLICACIÓN DE INSTRUMENTOS DE VALIDACIÓN). 4. APOYAR LA COORDINACIÓN DE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</si>
  <si>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CO1.REQ.6269459</t>
  </si>
  <si>
    <t>OAG-VAD-0790-2024</t>
  </si>
  <si>
    <t>https://community.secop.gov.co/Public/Tendering/OpportunityDetail/Index?noticeUID=CO1.NTC.6112677&amp;isFromPublicArea=True&amp;isModal=False</t>
  </si>
  <si>
    <t>DERLIS YURANIS ILIAS OROZCO</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</si>
  <si>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SALUD. 3. APOYAR A LA DIRECCIÓN DE BIENESTAR UNIVERSITARIO EN EL SEGUIMIENTO DE LOS CASOS DE ESTUDIANTES Y DOCENTES CON DIFICULTADES REPORTADOS POR LA FACULTAD DE SALUD.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ATENCIÓN A LOS MIEMBROS DE LA COMUNIDAD UNIVERSITARIA, QUE REQUIERAN INFORMACIÓN SOBRE LAS DISTINTAS ÁREAS.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</si>
  <si>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CO1.REQ.6225193</t>
  </si>
  <si>
    <t>OAG-VAD-0789-2024</t>
  </si>
  <si>
    <t>https://community.secop.gov.co/Public/Tendering/OpportunityDetail/Index?noticeUID=CO1.NTC.6109797&amp;isFromPublicArea=True&amp;isModal=False</t>
  </si>
  <si>
    <t>ALFONSO JOSE ALVAREZ GUTIERREZ</t>
  </si>
  <si>
    <t>LA PRESENTE ORDEN TIENE POR OBJETO: 1. APOYAR EN LA REALIZACIÓN DE VISITAS A ENTIDADES DE ORDEN PÚBLICO Y PRIVADO PARA LA PUBLICIDAD Y VENTA DE LOS PROGRAMAS DE POSGRADO Y FORMACIÓN CONTINUA DE LA INSTITUCIÓN. 2. APOYAR LA GESTIÓN DE CONVENIOS CON EMPRESAS PÚBLICAS Y PRIVADAS DE LA REGIÓN. 3. APOYAR EN LA LOGÍSTICA DE LOS EVENTOS Y SESIONES EDUCATIVAS REALIZADOS POR EL CENTRO DE POSGRADOS Y FORMACIÓN CONTINUA. 4. APOYAR EN EL SEGUIMIENTO DE LEADS GENERADOS EN LAS CAMPAÑAS PUBLICITARIAS DE LAS REDES SOCIALES. 5. APOYAR EN LA ELABORACIÓN DE ACTAS DE REUNIONES DESARROLLADAS EN TORNO A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</si>
  <si>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CO1.REQ.6222764</t>
  </si>
  <si>
    <t>OPSP-VAD-0788-2024</t>
  </si>
  <si>
    <t>https://community.secop.gov.co/Public/Tendering/OpportunityDetail/Index?noticeUID=CO1.NTC.6090951&amp;isFromPublicArea=True&amp;isModal=False</t>
  </si>
  <si>
    <t>SILVIA PATRICIA PEREZ CABALLERO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</si>
  <si>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</si>
  <si>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CO1.REQ.6203671</t>
  </si>
  <si>
    <t>OPSP-VAD-0784-2024</t>
  </si>
  <si>
    <t>https://community.secop.gov.co/Public/Tendering/OpportunityDetail/Index?noticeUID=CO1.NTC.6090440&amp;isFromPublicArea=True&amp;isModal=False</t>
  </si>
  <si>
    <t>HILDEMAR DAVID QUINTANA HERNANDEZ</t>
  </si>
  <si>
    <t>HEINER ALFONSO ARTEAGA CONDE</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</si>
  <si>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</si>
  <si>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CO1.REQ.6202743</t>
  </si>
  <si>
    <t>OPSP-VAD-0783-2024</t>
  </si>
  <si>
    <t>https://community.secop.gov.co/Public/Tendering/OpportunityDetail/Index?noticeUID=CO1.NTC.6098502&amp;isFromPublicArea=True&amp;isModal=False</t>
  </si>
  <si>
    <t>WILLIGTON ALEXANDER MAIGUEL GOENAGA</t>
  </si>
  <si>
    <t>RAQUEL MARIA GARCIA TEJEDA</t>
  </si>
  <si>
    <t>LA PRESENTE ORDEN TIENE POR OBJETO: 1. PRESTAR SERVICIOS PROFESIONALES COMO ASESORA DE LA OFICINA DE CONTROL DISCIPLINARIO INTERNO 2. ASESORAR, EMITIR CONCEPTOS Y RESOLVER LAS CONSULTAS QUE EN MATERIA DISCIPLINARIA LE SEAN SOLICITADAS POR PARTE DEL RECTOR, EL DIRECTOR DE LA OFICINA DE CONTROL DISCIPLINARIO INTERNOY DEMÁS AUTORIDADES DE DIRECCIÓN DE LA UNIVERSIDAD. 3. PRESTAR ASESORÍA EN LA PROYECCIÓN DE LAS DECISIONES A QUE HAY LUGAR EN EL TRÁMITE DE LOS PROCESOS DISCIPLINARIOS ADELANTADOS POR LA OFICINA DE CONTROL DISCIPLINARIO INTERNO. 4. REVISAR Y  PROYECTAR DECISIONES DE FONDO SOMETIDAS A LA FIRMA DEL JEFE DE LA OFICINA DE CONTROL DISCIPLINARIO INTERNO, LAS CUALES DEBERÁN CONTENER RÚBRICA DEL CONTRATISTA. 5. ELABORAR DOCUMENTOS RELACIONADOS CON LAS CAPACITACIONES EMPRENDIDAS POR LA DE LA OFICINA DE CONTROL DISCIPLINARIO INTERNO.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8. PRESTAR ASESORÍA, PROYECCIÓN Y SUSTANTACIÓN EN LOS PROCESOS ADMINISTRATIVOS SANCIONATORIOS, CUYA COMPETENCIA SEA DE LA OFICINA DE CONTROL DISCIPLINARIO INTERNO.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</si>
  <si>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CO1.REQ.6211088</t>
  </si>
  <si>
    <t>OPSP-VAD-0782-2024</t>
  </si>
  <si>
    <t>https://community.secop.gov.co/Public/Tendering/OpportunityDetail/Index?noticeUID=CO1.NTC.6090689&amp;isFromPublicArea=True&amp;isModal=False</t>
  </si>
  <si>
    <t>PAULA MARCELA PINEDO CARRASCAL</t>
  </si>
  <si>
    <t>MAYRA ALEJANDRA PUELLO GONZALEZ</t>
  </si>
  <si>
    <t>LA PRESENTE ORDEN TIENE POR OBJETO: 1. APOYAR AL GRUPO DE FACILITADORES EN LA IDENTIFICACIÓN DE CONTRIBUYENTES, Y LOS AGENTES OBLIGADOS A RETENER O EXIGIR EL PAGO DEL TRIBUTO. 2. APOYAR AL GRUPO DE FACILITADORES EN LA RECOPILACIÓN, CONSOLIDACIÓN Y CONFRONTACIÓN DE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RETENEDORA CON LA INFORMACIÓN REMITIDA POR LA CONTRALORÍA DEPARTAMENTAL, DISTRITAL Y NACIONAL. 5. CONFRONTAR LA INFORMACIÓN DEL AVANCE DE LAS AUDITORÍAS REALIZADAS POR EL SUJETO ACTIVO DEL CONVENIO 005 DE 2017 (GOBERNACIÓN DEL MAGDALENA) CON LOS ARCHIVOS QUE REPOSAN EN LA OFICINA DE ESTAMPILLA. 6. ADELANTAR LAS GESTIONES CORRESPONDIENTES DE ACUERDO A LOS LINEAMIENTOS DE LA COORDINACIÓN, UNA VEZ SE HUBIERE RECIBIDO RESPUESTA DE LA INFORMACIÓN SOLICITADA A LAS ENTIDADES. 7. APOYAR AL GRUPO DE FACILITADORES CONFRONTANDO LA INFORMACIÓN PROVISTA POR LA ENTIDAD VS LA INFORMACIÓN OBTENIDA DE LA PLATAFORMA FISCO, A FIN DE ESTABLECER EL HALLAZGO DE TIPO FISCAL. 8. APOYAR EN LA REALIZACIÓN DE LAS MESAS DE TRABAJO CON LAS ENTIDADES RETENEDORAS. 9. REALIZAR SEGUIMIENTO AL CUMPLIMIENTO DE LOS COMPROMISOS ADQUIRIDOS EN LAS MESAS DE TRABAJO. 10. APOYAR AL GRUPO DE FACILITADORES EN LA VERIFICACIÓN DE QUE LAS ENTIDADES RETENEDORAS CUMPLAN CON EL PROCESO DE LIQUIDAR, RETENER, DECLARAR Y GIRAR LAS ESTAMPILLAS DEPARTAMENTALES. 11. ASESORAR Y APOYAR EL DESARROLLO DE ACCIONES ENCAMINADAS AL PLAN DE MEJORAMIENTO DEL RECAUDO DE LOS RECURSOS Y LOS REGISTROS DE INFORMACIÓN DE LA ESTAMPILLA EN BENEFICIO DE LA UNIVERSIDAD. 12. ELABORAR Y EMITIR INFORME FINAL DE LAS ENTIDADES VERIFICADAS A LA COORDINACIÓN DE LA OFICINA. 13. LLEVAR MATRIZ DE INFORMACIÓN CADA ACTIVIDAD REALIZADA.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</si>
  <si>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CO1.REQ.6203654</t>
  </si>
  <si>
    <t>OPSP-VAD-0781-2024</t>
  </si>
  <si>
    <t>https://community.secop.gov.co/Public/Tendering/OpportunityDetail/Index?noticeUID=CO1.NTC.6090404&amp;isFromPublicArea=True&amp;isModal=False</t>
  </si>
  <si>
    <t>ANA KARINA ALVAREZ ESPINOSA</t>
  </si>
  <si>
    <t>ROBERTO CARLOS ACUÑA MERCADO</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</si>
  <si>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REVISIÓN EN LA PLATAFORMA DEL GEDOCO Y SIGEP II DE LA HOJA DE VIDA Y LOS DOCUMENTOS PRECONTRACTUALES NECESARIOS PARA LA ELABORACIÓN DE ÓRDENES DE SERVICIOS PROFESIONALES Y DE APOYO A LA GESTIÓN DEL PROYECTO. 2. APOYAR A LA REALIZACIÓN DE SONDEOS COMERCIALES DE PRODUCTOS, BIENES Y SERVICIOS REQUERIDOS EN EL PROYECTO. 3. APOYAR EN LA REVISIÓN DE DOCUMENTOS PRECONTRACTUALES NECESARIOS PARA ELABORACIÓN DE ÓRDENES DE COMPRAS, SERVICIOS, SUMINISTROS Y OTRAS ÓRDENES DE GASTO DEL PROYECTO. 4. APOYAR EN LA PROYECCIÓN, ENVÍO A REVISIÓN JURÍDICA Y FIRMAS DE LAS PARTES PARA LA EXPEDICIÓN DE LAS ÓRDENES CORRESPONDIENTES. 5. APOYAR EN LA SOLICITUD DE CREACIÓN DE TERCEROS, PERSONAS NATURALES Y JURÍDICAS, ANTE EL SGR. 6. APOYAR EN LA RECOPILACIÓN, ANÁLISIS, REVISIÓN Y DILIGENCIAMIENTO DE LOS FORMATOS REQUERIDOS EN LA ETAPA PRECONTRACTUAL Y CONTRACTUAL DE LAS ÓRDENES DE GASTO ASIGNADAS. 7. NOTIFICAR LA EXPEDICIÓN DE LAS DIVERSAS ÓRDENES DE GASTO DEL PROYECTO 8. REGISTRAR EL ESTADO DE LOS TRÁMITES ASIGNADOS EN LA MATRIZ DE SEGUIMIENTO ADMINISTRATIVO Y FINANCIERO DEL PROYECTO. 9. ORGANIZAR LA INFORMACIÓN DE LAS ÓRDENES ASIGNADAS PARA COMPLEMENTAR EL ARCHIVO ADMINISTRATIVO Y FINANCIERO DEL PROYECTO. 10. APOYAR EN LA ORGANIZACIÓN DE LA INFORMACIÓN NECESARIA DE LAS ÓRDENES CORRESPONDIENTES PARA EL REPORTE EN LAS PLATAFORMAS SIGEP II, SECOP II Y SIA OBSERVA EN LOS PLAZOS ESTABLECIDOS POR LOS ENTES DE CONTROL. 11. APOYAR EN LA ORGANIZACIÓN DE LA INFORMACIÓN NECESARIA PARA LA ELABORACIÓN DE INFORMES FINANCIEROS Y ADMINISTRATIVOS DEL PROYECTO 12. RENDIR INFORMES MENSUALES O CUANDO EL SUPERVISOR ASÍ LO REQUIERA, SOBRE LAS ACTIVIDADES DESARROLLADAS.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</si>
  <si>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CO1.REQ.6203153</t>
  </si>
  <si>
    <t>OPSP-VAD-0780-2024</t>
  </si>
  <si>
    <t>https://community.secop.gov.co/Public/Tendering/OpportunityDetail/Index?noticeUID=CO1.NTC.6050328&amp;isFromPublicArea=True&amp;isModal=False</t>
  </si>
  <si>
    <t>DARWIN ALBERTO LOPEZ MORGAN</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</si>
  <si>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EL SUPERVISOR DE LA PRESENTE ORDEN DE SERVICIO. 5. APOYAR AL GSG EN LA REVISIÓN DE ELEMENTOS Y BIENES EN LA SEDE TALES COMO COMPUTADORES, SILLAS, VIDEO BEAM, MOTOBOMBAS, AIRES ACONDICIONADOS, REFLECTORES EXTERNOS, BIENES DE MUSEOLOGÍA DE FACIL TRANSITO Y TRASLADO, ESTADOS DE PUERTAS, CERRADURAS Y TODO LO QUE CORRESPONDA A LA CONSERVACIÓN DE LAS INSTALACIONES DE LA CASA MUSEO. 6. APOYAR AL GSG CON LOS REGISTROS EN MINUTAS EN CADA ENTREGA DE TURNO QUE ESTE REALICE AL PERSONAL DE LA EMPRESA QUE PRESTE EL SERVICIO DE VIGILANCIA.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</si>
  <si>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CO1.REQ.6162830</t>
  </si>
  <si>
    <t>OAG-VAD-0778-2024</t>
  </si>
  <si>
    <t>https://community.secop.gov.co/Public/Tendering/OpportunityDetail/Index?noticeUID=CO1.NTC.6050202&amp;isFromPublicArea=True&amp;isModal=False</t>
  </si>
  <si>
    <t>OLGA YISETH VILLAMIL MEJIA</t>
  </si>
  <si>
    <t>LA PRESENTE ORDEN TIENE POR OBJETO: 1. APOYAR EN LA ATENCIÓN A LOS DIFERENTES USUARIOS DEL PROGRAMA DE ATENCIÓN PSICOLÓGICA. 2. APOYAR CON LA ENTREGA A LOS PSICÓLOGOS O TERAPEUTAS EN FORMACIÓN DEL MATERIAL NECESARIO PARA LA ATENCIÓN A PACIENTES. 3. APOYAR LA ATENCIÓN VÍA TELEFÓNICA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</si>
  <si>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CO1.REQ.6162384</t>
  </si>
  <si>
    <t>OAG-VAD-0777-2024</t>
  </si>
  <si>
    <t>https://community.secop.gov.co/Public/Tendering/OpportunityDetail/Index?noticeUID=CO1.NTC.6049563&amp;isFromPublicArea=True&amp;isModal=False</t>
  </si>
  <si>
    <t>JOSE ALFONSO SALAS RODRIGUEZ</t>
  </si>
  <si>
    <t>LA PRESENTE ORDEN TIENE POR OBJETO: IMPLEMENTACIÓN DEL SERVICIO PÚBLICO DE EXTENSIÓN AGROPECUARIA EN EL MARCO DEL CONVENIO INTERADMINISTRATIVO NO. 11352023 SUSCRITO ENTE LA AGENCIA DE DESARROLLO RURAL-ADR Y LA UNIVERSIDAD DEL MAGDALENA PARA EL DESARROLLO DE LAS SIGUIENTES ACTIVIDADES: 1. LIDERAR LA CONSOLIDACIÓN Y VALIDACIÓN DE LA ACTUALIZACIÓN DE PRODUCTORES DEL REGISTRO Y CLASIFICACIÓN DE USUARIOS. 2. ALERTAR FRENTE A LOS CAMBIOS EN LA META DE LOS USUARIOS VINCULADOS AL SERVICIO PÚBLICO DE EXTENSIÓN AGROPECUARIA - SPEA EN LOS DEPARTAMENTOS OBJETO DEL CONVENIO. 3. MANTENER UN CONSTANTE CANAL DE COMUNICACIÓN CON EL EQUIPO TÉCNICO DE EXTENSIONISTAS PARA LA ACTUALIZACIÓN DE LAS BASES DE DATOS. 4. 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9.VERIFICAR EL CARGUE DE LOS DOCUMENTOS QUE DEN CUMPLIMIENTO A LOS INDICADORES DEL PROYECTO. 10. CONSOLIDAR Y VERIFICAR LA INFORMACIÓN DE LAS ACTIVIDADES EN LA PRESTACIÓN DEL SERVICIO DE EXTENSIÓN AGROPECUARIA REALIZADAS. 11.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</si>
  <si>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CO1.REQ.6162378</t>
  </si>
  <si>
    <t>OPSP-VAD-0776-2024</t>
  </si>
  <si>
    <t>https://community.secop.gov.co/Public/Tendering/OpportunityDetail/Index?noticeUID=CO1.NTC.6049592&amp;isFromPublicArea=True&amp;isModal=False</t>
  </si>
  <si>
    <t>LA PRESENTE ORDEN TIENE POR OBJETO: IMPLEMENTACIÓN DEL SERVICIO PÚBLICO DE EXTENSIÓN AGROPECUARIA EN EL MARCO DEL CONVENIO INTERADMINISTRATIVO NO. 11352023 SUSCRITO ENTE LA AGENCIA DE DESARROLLO RURAL-ADR Y LA UNIVERSIDAD DEL MAGDALENA PARA EL DESARROLLO DE LAS SIGUIENTES ACTIVIDADES: 1. LIDERAR LA CONSOLIDACIÓN Y VALIDACIÓN DE LA ACTUALIZACIÓN DE PRODUCTORES DEL REGISTRO Y CLASIFICACIÓN DE USUARIOS. 2. ALERTAR FRENTE A LOS CAMBIOS EN LA META DE LOS USUARIOS VINCULADOS AL SERVICIO PÚBLICO DE EXTENSIÓN AGROPECUARIA - SPEA EN LOS DEPARTAMENTOS OBJETO DEL CONVENIO. 3. MANTENER UN CONSTANTE CANAL DE COMUNICACIÓN CON EL EQUIPO TÉCNICO DE EXTENSIONISTAS PARA LA ACTUALIZACIÓN DE LAS BASES DE DATOS. 4. 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 VERIFICAR EL CARGUE DE LOS DOCUMENTOS QUE DEN CUMPLIMIENTO A LOS INDICADORES DEL PROYECTO. 10. CONSOLIDAR Y VERIFICAR LA INFORMACIÓN DE LAS ACTIVIDADES EN LA PRESTACIÓN DEL SERVICIO DE EXTENSIÓN AGROPECUARIA REALIZADAS. 11.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</si>
  <si>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CO1.REQ.6162279</t>
  </si>
  <si>
    <t>OPSP-VAD-0775-2024</t>
  </si>
  <si>
    <t>https://community.secop.gov.co/Public/Tendering/OpportunityDetail/Index?noticeUID=CO1.NTC.6034691&amp;isFromPublicArea=True&amp;isModal=False</t>
  </si>
  <si>
    <t>MARTHA CAROLINA GONZALEZ ORTEGA</t>
  </si>
  <si>
    <t>JOELYS YISETH  RODRIGUEZ GAMARRA</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</si>
  <si>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 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</si>
  <si>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CO1.REQ.6147215</t>
  </si>
  <si>
    <t>OPSP-VAD-0773-2024</t>
  </si>
  <si>
    <t>https://community.secop.gov.co/Public/Tendering/OpportunityDetail/Index?noticeUID=CO1.NTC.6033245&amp;isFromPublicArea=True&amp;isModal=False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</si>
  <si>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APOYAR EN EL SEGUIMIENTO Y CUMPLIMIENTO DE LA CONTRAPARTIDA OFRECIDA POR PARTE DE LA UNIVERSIDAD DEL MAGDALENA PARA EL CUMPLIMIENTO DE LOS CONVENIOS INTERADMINISTRATIVOS SUSCRITOS ENTRE LA UNIVERSIDAD DEL MAGDALENA Y LA AGENCIA DE DESARROLLO RURAL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</si>
  <si>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CO1.REQ.6145154</t>
  </si>
  <si>
    <t>OPSP-VAD-0772-2024</t>
  </si>
  <si>
    <t>https://community.secop.gov.co/Public/Tendering/OpportunityDetail/Index?noticeUID=CO1.NTC.6033056&amp;isFromPublicArea=True&amp;isModal=False</t>
  </si>
  <si>
    <t>MILAGRO ELENA GÁMEZ OSPINO</t>
  </si>
  <si>
    <t>LA PRESENTE ORDEN TIENE POR OBJETO PRESTAR SERVICIOS PROFESIONALES EN MARCO DEL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ELABORACIÓN Y/O REVISIÓN DE LAS ÓRDENES, RESOLUCIONES, ACTAS Y OTROS DOCUMENTOS DE BASE JURÍDICA DEL PROYECTO. 2. APOYAR EN LA BÚSQUEDA DE LA NORMATIVA INSTITUCIONAL Y NACIONAL Y SU APLICABILIDAD EN LA ESTRUCTURACIÓN DEL MARCO JURÍDICO DE LAS ÓRDENES DE GASTO Y CONVENIOS DEL PROYECTO. 3. APOYAR EN LA EMISIÓN DE CONCEPTOS JURÍDICOS DE ACUERDO CON LAS NECESIDADES ESPECÍFICAS DEL COMPONENTE ADMINISTRATIVO DEL PROYECTO Y DE LAS SOLICITUDES EXPRESAS DE LA DIRECCIÓN DEL PROYECTO. 4. APOYAR EN LA PROYECCIÓN DE RESPUESTAS A REQUERIMIENTOS DE BASE JURÍDICA DE LOS DIFERENTES ACTORES DEL PROYECTO, DEL SGR, ENTES DE CONTROL Y OTRAS INSTANCIAS.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</si>
  <si>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CO1.REQ.6144991</t>
  </si>
  <si>
    <t>OPSP-VAD-0771-2024</t>
  </si>
  <si>
    <t>https://community.secop.gov.co/Public/Tendering/OpportunityDetail/Index?noticeUID=CO1.NTC.6035558&amp;isFromPublicArea=True&amp;isModal=False</t>
  </si>
  <si>
    <t>NICOLLE ANDREA MENDOZA MEDINA</t>
  </si>
  <si>
    <t>LA PRESENTE ORDEN TIENE POR OBJETO: 1. PROYECTAR ACTOS ADMINISTRATIVOS EN EL PLANO DEL DERECHO TRIBUTARIO Y DEL DERECHO ADMINISTRATIVO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</si>
  <si>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CO1.REQ.6147656</t>
  </si>
  <si>
    <t>OPSP-VAD-0770-2024</t>
  </si>
  <si>
    <t>https://community.secop.gov.co/Public/Tendering/OpportunityDetail/Index?noticeUID=CO1.NTC.6035360&amp;isFromPublicArea=True&amp;isModal=False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</si>
  <si>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APOYAR EN EL PROCESO DE GESTIÓN DOCUMENTAL PARA EL DESARROLLO DE LOS COMITÉS QUE SE PROGRAMEN POR EL DIRECTOR DEL PROYECTO PARA EL CUMPLIMIENTO DE SUS OBLIGACIONES CONTRACTUALES ENMARCADAS EN LOS CONVENIOS.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</si>
  <si>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CO1.REQ.6147565</t>
  </si>
  <si>
    <t>OPSP-VAD-0769-2024</t>
  </si>
  <si>
    <t>https://community.secop.gov.co/Public/Tendering/OpportunityDetail/Index?noticeUID=CO1.NTC.6032551&amp;isFromPublicArea=True&amp;isModal=False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</si>
  <si>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REGISTRAR ÓRDENES DE SERVICIOS EN LAS PLATAFORMAS SISTEMA INTEGRAL DE AUDITORÍAS SIA OBSERVA, SISTEMA ELECTRÓNICO PARA LA CONTRATACIÓN PÚBLICA- SECOP II Y SISTEMA DE INFORMACIÓN Y GESTIÓN DEL EMPLEO PÚBLICO SIGEP II. 2. REGISTRAR LOS PAGOS DE LAS ÓRDENES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N° 977 Y 1135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</si>
  <si>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CO1.REQ.6144863</t>
  </si>
  <si>
    <t>OPSP-VAD-0768-2024</t>
  </si>
  <si>
    <t>https://community.secop.gov.co/Public/Tendering/OpportunityDetail/Index?noticeUID=CO1.NTC.6032609&amp;isFromPublicArea=True&amp;isModal=False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</si>
  <si>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PRESTAR ASESORÍA JURÍDICA Y RESOLVER CONSULTAS DE TIPO JURÍDICO SOBRE LA EJECUCIÓN DE LOS CONVENIOS DE CONFORMIDAD CON LA NORMATIVIDAD VIGENTE. 2) PRESTAR ASESORÍA JURÍDICA CONTRACTUAL EN LOS PROCESOS DE LICITACIÓN Y/O CONVOCATORIAS EN LOS QUE SEA REQUERIDO. 3) PROYECTAR MINUTAS DE CONTRATOS QUE REQUIERA EN EL MARCO DE LA EJECUCIÓN DE LOS CONVENIOS . 4) PROYECTAR RESPUESTAS A LAS CONSULTAS, PETICIONES, QUEJAS Y RECLAMOS QUE SE GENEREN EN EL MARCO DE LA EJECUCIÓN DE LOS CONVENIOS SUSCRITOS CON LA ADR TOMANDO EN CONSIDERACIÓN LOS TÉRMINOS DE LA LEY Y LOS PROCEDIMIENTOS INTERNOS ESTABLECIDOS. 5) REVISAR PÓLIZAS PARA SU RESPECTIVA APROBACIÓN. 6) ELABORAR LOS CONCEPTOS JURÍDICOS QUE SEAN SOLICITADOS POR LA VICERRECTORÍA ADMINISTRATIVA Y/O POR LA OFICINA ASESORA JURÍDICA DE LA UNIVERSIDAD. 7)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</si>
  <si>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CO1.REQ.6144729</t>
  </si>
  <si>
    <t>OPSP-VAD-0767-2024</t>
  </si>
  <si>
    <t>https://community.secop.gov.co/Public/Tendering/OpportunityDetail/Index?noticeUID=CO1.NTC.6021689&amp;isFromPublicArea=True&amp;isModal=False</t>
  </si>
  <si>
    <t>FABIO ANDRES SOFFIA LACOUTURE</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</si>
  <si>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SUSCRITOS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</si>
  <si>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CO1.REQ.6134014</t>
  </si>
  <si>
    <t>OPSP-VAD-0764-2024</t>
  </si>
  <si>
    <t>https://community.secop.gov.co/Public/Tendering/OpportunityDetail/Index?noticeUID=CO1.NTC.6021298&amp;isFromPublicArea=True&amp;isModal=False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</si>
  <si>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INTERADMINISTRATIVOS SUSCRITO ENTRE LA AGENCIA DE DESARROLLO RURAL - ADR Y LA UNIVERSIDAD DEL MAGDALENA. 2. MANTENER LA BASE DE DATOS QUE SE UTILIZA EN EL ÁREA DE TALENTO HUMANO ACTUALIZADA. 3. ELABORAR LISTADO DE CONTRATISTAS EN ESTADO PENDIENTE POR SUBSANACIONES CON SUS RESPECTIVOS SOPORTES. 4. ENTREGAR LOS SOPORTES DE CORREOS ELECTRÓNICOS DE SEGUIMIENTO ENVIADOS A CADA CONTRATISTA DE DOCUMENTACIÓN POR SUBSANAR, 5. ELABORAR Y ENTREGAR MATRIZ DEL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</si>
  <si>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CO1.REQ.6133250</t>
  </si>
  <si>
    <t>OPSP-VAD-0763-2024</t>
  </si>
  <si>
    <t>https://community.secop.gov.co/Public/Tendering/OpportunityDetail/Index?noticeUID=CO1.NTC.6020352&amp;isFromPublicArea=True&amp;isModal=False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</si>
  <si>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COORDINAR LAS ACTIVIDADES DE PLANEACIÓN, PROGRAMACIÓN Y CONTROL DE LA GESTIÓN ADMINISTRATIVA DE LOS CONVENIOS SUSCRITO POR LA UNIVERSIDAD DEL MAGDALENA Y LA AGENCIA DE DESARROLLO RURAL. 2. GARANTIZAR EL USO ADECUADO DE LOS RECURSOS FINANCIEROS PARA LA ADQUISICIÓN DEL TALENTO HUMANO,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PREVIO ACUERDO CON LA SUPERVISORA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</si>
  <si>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CO1.REQ.6132242</t>
  </si>
  <si>
    <t>OPSP-VAD-0762-2024</t>
  </si>
  <si>
    <t>https://community.secop.gov.co/Public/Tendering/OpportunityDetail/Index?noticeUID=CO1.NTC.6019086&amp;isFromPublicArea=True&amp;isModal=False</t>
  </si>
  <si>
    <t>HAILY MARIA LARA LOPEZ</t>
  </si>
  <si>
    <t>LA PRESENTE ORDEN TIENE POR OBJETO LA PRESTACIÓN DE SERVICIOS PROFESIONALES EN EL MARCO DE LOS CONVENIOS INTERADMINISTRATIVOS SUSCRITOS ENTRE LA UNIVERSIDAD DEL MAGDALENA Y LA AGENCIA DE DESARROLLO RURAL ADR PARA DESARROLLAR LAS SIGUIENTES ACTIVIDADES: 1. 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6. ENTREGAR DE LOS DOCUMENTOS GENERADOS EN LOS CONVENIOS, AL ARCHIVO CENTRAL DE LA VICERRECTORA DE EXTENSIÓN Y PROYECCIÓN SOCIAL, PARA SU RESPECTIVA REVISIÓN, FOLIATURA Y ARCHIVO, SEGÚN LAS NORMAS DE GESTIÓN DOCUMENTAL. 7. APOYAR EN LA REVISIÓN, VALIDACIÓN DE INFORMES PARA PAGO DE PERSONAL CONTRATO EN EL MARCO DE LOS CONVENIOS DE 2023.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</si>
  <si>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CO1.REQ.6130907</t>
  </si>
  <si>
    <t>OPSP-VAD-0761-2024</t>
  </si>
  <si>
    <t>https://community.secop.gov.co/Public/Tendering/OpportunityDetail/Index?noticeUID=CO1.NTC.6018943&amp;isFromPublicArea=True&amp;isModal=False</t>
  </si>
  <si>
    <t>MARIA JOSE DECARO AVILA</t>
  </si>
  <si>
    <t>CO1.REQ.6130753</t>
  </si>
  <si>
    <t>OPSP-VAD-0760-2024</t>
  </si>
  <si>
    <t>https://community.secop.gov.co/Public/Tendering/OpportunityDetail/Index?noticeUID=CO1.NTC.6018660&amp;isFromPublicArea=True&amp;isModal=False</t>
  </si>
  <si>
    <t>LA PRESENTE ORDEN TIENE POR OBJETO LA PRESTACIÓN DE SERVICIOS PROFESIONALES EN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</si>
  <si>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CO1.REQ.6130640</t>
  </si>
  <si>
    <t>OPSP-VAD-0759-2024</t>
  </si>
  <si>
    <t>https://community.secop.gov.co/Public/Tendering/OpportunityDetail/Index?noticeUID=CO1.NTC.6021818&amp;isFromPublicArea=True&amp;isModal=False</t>
  </si>
  <si>
    <t>WENDY JOHANY CABALLERO ZAMBRANO</t>
  </si>
  <si>
    <t>LA PRESENTE ORDEN TIENE POR OBJETO LA PRESTACIÓN DE SERVICIOS PROFESIONALES EN EL MARCO DE LOS CONVENIOS INTERADMINISTRATIVOS SUSCRITOS ENTRE LA UNIVERSIDAD DEL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</si>
  <si>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CO1.REQ.6133452</t>
  </si>
  <si>
    <t>OPSP-VAD-0758-2024</t>
  </si>
  <si>
    <t>https://community.secop.gov.co/Public/Tendering/OpportunityDetail/Index?noticeUID=CO1.NTC.6021370&amp;isFromPublicArea=True&amp;isModal=False</t>
  </si>
  <si>
    <t>MARIA DE LOURDES CAMPO LINERO</t>
  </si>
  <si>
    <t>LA PRESENTE ORDEN TIENE POR OBJETO LA PRESTACIÓN DE SERVICIOS PROFESIONALES EN EL MARCO DE LOS CONVENIOS INTERADMINISTRATIVOS SUSCRITOS ENTRE LA UNIVERSIDAD DEL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</si>
  <si>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CO1.REQ.6133722</t>
  </si>
  <si>
    <t>OPSP-VAD-0757-2024</t>
  </si>
  <si>
    <t>https://community.secop.gov.co/Public/Tendering/OpportunityDetail/Index?noticeUID=CO1.NTC.6020972&amp;isFromPublicArea=True&amp;isModal=False</t>
  </si>
  <si>
    <t>MARIA FERNANDA GOMEZ MOJICA</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</si>
  <si>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</si>
  <si>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CO1.REQ.6132948</t>
  </si>
  <si>
    <t>OPSP-VAD-0756-2024</t>
  </si>
  <si>
    <t>https://community.secop.gov.co/Public/Tendering/OpportunityDetail/Index?noticeUID=CO1.NTC.6020049&amp;isFromPublicArea=True&amp;isModal=False</t>
  </si>
  <si>
    <t>LA PRESENTE ORDEN TIENE POR OBJETO LA PRESTACIÓN DE SERVICIOS PROFESIONALES EN EL MARCO DE LOS CONVENIOS INTERADMINISTRATIVOS SUSCRITOS ENTRE LA UNIVERSIDAD DEL MAGDALENA Y LA AGENCIA DE DESARROLLO RURAL ADR PARA DESARROLLAR LAS SIGUIENTES ACTIVIDADES: 1. REGISTRAR ORDENES DE SERVICIOS EN LAS PLATAFORMAS SISTEMA INTEGRAL DE AUDITORIAS SIA OBSERVA, SISTEMA ELECTRÓNICO PARA LA CONTRATACION PUBLICA-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VICERRECTORIA DE EXTENSIÓN Y PROYECCIÓN SOCIAL. 7. APOYAR LOS TRÁMITES DE CALIDAD Y PLANES DE MEJORAMIENTO DE LOS PROCESOS Y PROCEDIMIENTOS DE LA VICERRECTORIA DE EXTENSION Y PROYEECION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</si>
  <si>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CO1.REQ.6131749</t>
  </si>
  <si>
    <t>OPSP-VAD-0755-2024</t>
  </si>
  <si>
    <t>https://community.secop.gov.co/Public/Tendering/OpportunityDetail/Index?noticeUID=CO1.NTC.6019748&amp;isFromPublicArea=True&amp;isModal=False</t>
  </si>
  <si>
    <t>JASON DE JESUS BUSTAMANTE ALVAREZ</t>
  </si>
  <si>
    <t>LA PRESENTE ORDEN TIENE POR OBJETO LA PRESTACIÓN DE SERVICIOS PROFESIONALES EN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</si>
  <si>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CO1.REQ.6131200</t>
  </si>
  <si>
    <t>OPSP-VAD-0754-2024</t>
  </si>
  <si>
    <t>https://community.secop.gov.co/Public/Tendering/OpportunityDetail/Index?noticeUID=CO1.NTC.6019565&amp;isFromPublicArea=True&amp;isModal=False</t>
  </si>
  <si>
    <t>LA PRESENTE ORDEN TIENE POR OBJETO LA PRESTACIÓN DE SERVICIOS PROFESIONALES EN MARCO DE LOS CONVENIOS INTERADMINISTRATIVOS SUSCRITOS ENTRE LA UNIVERSIDAD DEL MAGDALENA Y LA AGENCIA DE DESARROLLO RURAL ADR PARA DESARROLLAR LAS SIGUIENTES ACTIVIDADES: 1. REALIZAR LA ACTIVACIÓN DE USUARIOS Y LA REVISIÓN EN LA PLATAFORMA DEL GEDOCO Y SIGEP II DE LOS DOCUMENTOS PRECONTRACTUALES NECESARIOS PARA LA ELABORACIÓN DE ÓRDENES DE SERVICIOS PROFESIONALES Y DE APOYO A LA GESTIÓN DE LA VICERRECTORÍA. 2.SOLICITAR LA CREACIÓN DE CORREOS INSTITUCIONALES A NUEVOS CONTRATISTAS. 3.REGISTRAR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HABILITAR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SOLICITAR EL RP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</si>
  <si>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CO1.REQ.6131177</t>
  </si>
  <si>
    <t>OPSP-VAD-0753-2024</t>
  </si>
  <si>
    <t>https://community.secop.gov.co/Public/Tendering/OpportunityDetail/Index?noticeUID=CO1.NTC.6019459&amp;isFromPublicArea=True&amp;isModal=False</t>
  </si>
  <si>
    <t>LA PRESENTE ORDEN TIENE POR OBJETO LA PRESTACIÓN DE SERVICIOS EN MARCO DE LOS CONVENIOS INTERADMINISTRATIVOS SUSCRITOS ENTRE LA UNIVERSIDAD DEL MAGDALENA Y LA AGENCIA DE DESARROLLO RURAL ADR PARA DESARROLLAR LAS SIGUIENTES ACTIVIDADES: 1. REGISTRAR ORDENES DE SERVICIOS EN LAS PLATAFORMAS SISTEMA INTEGRAL DE AUDITORIAS SIA OBSERVA, SISTEMA ELECTRÓNICO PARA LA CONTRATACION PUBLICA-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N° 977 Y 1135 SUSCRITOS ENTRE LA UNIVERSIDAD DEL MAGDALENA Y LA AGENCIA DE DESDARROLLO RURAL EN LOS MEDIOS TECNOLÓGICOS DESIGNADOS POR LA VICERRECTORIA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</si>
  <si>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CO1.REQ.6131085</t>
  </si>
  <si>
    <t>OAG-VAD-0752-2024</t>
  </si>
  <si>
    <t>https://community.secop.gov.co/Public/Tendering/OpportunityDetail/Index?noticeUID=CO1.NTC.6003029&amp;isFromPublicArea=True&amp;isModal=False</t>
  </si>
  <si>
    <t>HAMLET HASSER LOMBARDI VANEGAS</t>
  </si>
  <si>
    <t>VICTORIA EUGENIA SANCHEZ FUENTES</t>
  </si>
  <si>
    <t>LA PRESENTE ORDEN TIENE POR OBJETO: 1. APOYAR EN LA REALIZACIÓN DEL PROGRAMA “EN LA U”. 2. APOYAR EN LA ELABORACIÓN DE CAMPAÑAS Y ESTRATEGIAS PARA IMPACTAR EN LA COMUNIDAD ESTUDIANTIL. 3. APOYAR LA ELABORACIÓN DE ESTRATEGIAS DIGITALES PARA LAS REDES SOCIALES DE UNIMAGDALENA RADIO. 4. APOYAR EN LA REDACCIÓN DE DOCUMENTOS INSTITUCIONALES SIEMPRE QUE SE REQUIERA. 5. APOYAR EN LAS TRANSMISIONES EN VIVO Y EN DIRECTO DE LOS EVENTOS EN LOS QUE PARTICIPE LA EMISORA CULTURAL. 6. APOYAR LAS TRANSMISIONES O CUBRIMIENTO DE EVENTOS A TRAVÉS DE LAS REDES SOCIALES. 7. APOYAR LA PRODUCCIÓN Y EDICIÓN DE MATERIALES SONOROS INSTITUCIONALES. 8. PRESENTAR EVENTOS DESDE LA DIRECCIÓN DE COMUNICACIONES. 9. APOYAR EN LA REDACCIÓN DE BOLETINES INSTITUCIONALES. 10.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</si>
  <si>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CO1.REQ.6114721</t>
  </si>
  <si>
    <t>OPSP-VAD-0751-2024</t>
  </si>
  <si>
    <t>https://community.secop.gov.co/Public/Tendering/OpportunityDetail/Index?noticeUID=CO1.NTC.5999910&amp;isFromPublicArea=True&amp;isModal=False</t>
  </si>
  <si>
    <t xml:space="preserve">JESÚS SUESCÚN ARREGOCÉS </t>
  </si>
  <si>
    <t>SACMIRES VILLERO JIMENEZ</t>
  </si>
  <si>
    <t>LA PRESENTE ORDEN TIENE POR OBJETO: 1. APOYAR A LA DIRECCIÓN DE BIENESTAR UNIVERSITARIO EN LOS TRÁMITES ADMINISTRATIVOS CONTRACTUALES DE SONDEO, PROYECCIÓN PRESUPUESTAL, Y RECEPCIÓN DE DOCUMENTACIÓN DE PROPONENTES. 2. APOYAR A LA DIRECCIÓN DE BIENESTAR UNIVERSITARIO EN LOS TRÁMITES ADMINISTRATIVOS CONTRACTUALES Y FINANCIEROS ESTABLECIDOS EN EL SISTEMA COGUI+. 3.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4. APOYAR A LA DIRECCIÓN DE BIENESTAR UNIVERSITARIO EN LA ORGANIZACIÓN Y ARCHIVO DE LA DOCUMENTACIÓN CONCERNIENTE A LA CONTRATACIÓN DE PROVEEDORES DE LA DIRECCIÓN.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</si>
  <si>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CO1.REQ.6111089</t>
  </si>
  <si>
    <t>OPSP-VAD-0750-2024</t>
  </si>
  <si>
    <t>https://community.secop.gov.co/Public/Tendering/OpportunityDetail/Index?noticeUID=CO1.NTC.5999619&amp;isFromPublicArea=True&amp;isModal=False</t>
  </si>
  <si>
    <t>WILLIAN ANTONIO RETAMOZO CHAVEZ</t>
  </si>
  <si>
    <t>ROSALIA EVA MONTAÑO HERNANDEZ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</si>
  <si>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EN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</si>
  <si>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CO1.REQ.6111324</t>
  </si>
  <si>
    <t>OAG-VAD-0749-2024</t>
  </si>
  <si>
    <t>https://community.secop.gov.co/Public/Tendering/OpportunityDetail/Index?noticeUID=CO1.NTC.5983970&amp;isFromPublicArea=True&amp;isModal=False</t>
  </si>
  <si>
    <t>ANDRES EDUARDO PATERNINA ARIZA</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</si>
  <si>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</si>
  <si>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CO1.REQ.6095260</t>
  </si>
  <si>
    <t>OPSP-VAD-0747-2024</t>
  </si>
  <si>
    <t>https://community.secop.gov.co/Public/Tendering/OpportunityDetail/Index?noticeUID=CO1.NTC.5984485&amp;isFromPublicArea=True&amp;isModal=False</t>
  </si>
  <si>
    <t>CAMILO DAVID TORRES CALLEJAS</t>
  </si>
  <si>
    <t>CO1.REQ.6095660</t>
  </si>
  <si>
    <t>OPSP-VAD-0746-2024</t>
  </si>
  <si>
    <t>https://community.secop.gov.co/Public/Tendering/OpportunityDetail/Index?noticeUID=CO1.NTC.5983487&amp;isFromPublicArea=True&amp;isModal=False</t>
  </si>
  <si>
    <t>ANNYE MARSHELL DE LOS REYES CASTILLO</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</si>
  <si>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</si>
  <si>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CO1.REQ.6094856</t>
  </si>
  <si>
    <t>OPSP-VAD-0745-2024</t>
  </si>
  <si>
    <t>https://community.secop.gov.co/Public/Tendering/OpportunityDetail/Index?noticeUID=CO1.NTC.5984825&amp;isFromPublicArea=True&amp;isModal=False</t>
  </si>
  <si>
    <t>JORGE LUIS PINEDA MONTAGUT</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</si>
  <si>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</si>
  <si>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CO1.REQ.6096179</t>
  </si>
  <si>
    <t>OPSP-VAD-0744-2024</t>
  </si>
  <si>
    <t>https://community.secop.gov.co/Public/Tendering/OpportunityDetail/Index?noticeUID=CO1.NTC.5984826&amp;isFromPublicArea=True&amp;isModal=False</t>
  </si>
  <si>
    <t>KENNYS GISELL DE LOS REYES CASTILLO </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</si>
  <si>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</si>
  <si>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CO1.REQ.6096062</t>
  </si>
  <si>
    <t>OPSP-VAD-0743-2024</t>
  </si>
  <si>
    <t>LEIDYS JOHANA VASQUEZ GARCIA</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</si>
  <si>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</si>
  <si>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CO1.REQ.6095998</t>
  </si>
  <si>
    <t>OPSP-VAD-0742-2024</t>
  </si>
  <si>
    <t>https://community.secop.gov.co/Public/Tendering/OpportunityDetail/Index?noticeUID=CO1.NTC.5984369&amp;isFromPublicArea=True&amp;isModal=False</t>
  </si>
  <si>
    <t>YENNY YULIETH CACERES RUBIANO</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</si>
  <si>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</si>
  <si>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CO1.REQ.6095962</t>
  </si>
  <si>
    <t>OPSP-VAD-0741-2024</t>
  </si>
  <si>
    <t>https://community.secop.gov.co/Public/Tendering/OpportunityDetail/Index?noticeUID=CO1.NTC.5971800&amp;isFromPublicArea=True&amp;isModal=False</t>
  </si>
  <si>
    <t>EDWIN RAFAEL GUTIERREZ BOTO</t>
  </si>
  <si>
    <t>LA PRESENTE ORDEN TIENE POR OBJETO: 1. APOYAR EN EL PROCESO DE INSCRIPCIÓN, MATRÍCULA FINANCIERA Y REGISTRO ACADÉMICO DE ESTUDIANTES DE LA MODALIDAD DE PREGRADO A DISTANCIA. 2. APOYAR EN LA RECEPCIÓN Y TRÁMITE DE PAZ Y SALVOS ACADÉMICOS DE LOS ESTUDIANTES DE LA MODALIDAD DE PREGRADO A DISTANCIA. 3. APOYAR EN LA PROYECCIÓN DE INFORMES A DERECHOS PETICIÓN DONDE SE VINCULA AL GRUPO DE ADMISIONES. 4. APOYAR EN LA ELABORACIÓN DE RESPUESTA A TUTELAS INTERPUESTAS POR ALGUNO DE LOS SERVICIOS QUE SE OFRECEN DESDE EL GRUPO DE ADMISIONES. 5. APOYAR EN LA PROYECCIÓN DE INFORMES RELACIONADOS CON SALDOS DE ESTUDIANTES POR CONCEPTO DE PERDIDA DE ALGÚN TIPO DE BENEFICIO. 6. APOYAR EN EL TRÁMITE DE SOLICITUDES DE INFORMACIÓN PRESENTADAS POR LOS ESTUDIANTES DE LAS DIFERENTES MODALIDADES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</si>
  <si>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CO1.REQ.6083418</t>
  </si>
  <si>
    <t>OPSP-VAD-0739-2024</t>
  </si>
  <si>
    <t>https://community.secop.gov.co/Public/Tendering/OpportunityDetail/Index?noticeUID=CO1.NTC.5973341&amp;isFromPublicArea=True&amp;isModal=False</t>
  </si>
  <si>
    <t>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</si>
  <si>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</si>
  <si>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CO1.REQ.6085015</t>
  </si>
  <si>
    <t>OPSP-VAD-0738-2024</t>
  </si>
  <si>
    <t>https://community.secop.gov.co/Public/Tendering/OpportunityDetail/Index?noticeUID=CO1.NTC.5969385&amp;isFromPublicArea=True&amp;isModal=False</t>
  </si>
  <si>
    <t>ALIX RAMOS FUENTES</t>
  </si>
  <si>
    <t>ANA KARINA DEL MAR OBREDOR GARCIA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</si>
  <si>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</si>
  <si>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CO1.REQ.6080984</t>
  </si>
  <si>
    <t>OAG-VAD-0737-2024</t>
  </si>
  <si>
    <t>https://community.secop.gov.co/Public/Tendering/OpportunityDetail/Index?noticeUID=CO1.NTC.5969804&amp;isFromPublicArea=True&amp;isModal=False</t>
  </si>
  <si>
    <t>PRISCO MANUEL RAMIREZ RODRIGUEZ</t>
  </si>
  <si>
    <t>LA PRESENTE ORDEN TIENE POR OBJETO: 1. APOYAR A LA DIRECCIÓN DE BIENESTAR UNIVERSITARIO EN EL DESARROLLO DE LAS ACTIVIDADES DEPORTIVAS, RECREATIVAS, EDUCATIVAS Y DE ENTRETENIMIENTO QUE GESTIONA A TRAVÉS DE LA FORMACIÓN DE LA COMUNIDAD UNIVERSITARIA. 2.  APOYAR Y ASESORAR EN LA PROMOCIÓN DEL DEPORTE O DISCIPLINA QUE SUPERVISA, TENIENDO EN CUENTA LAS MEDIDAS ACADÉMICAS ESTABLECIDAS POR LA INSTITUCIÓN. 3. APOYAR LA IMPLEMENTACIÓN DE ESTRATEGIAS QUE FOMENTEN LA PARTICIPACIÓN DE GRUPOS UNIVERSITARIOS EN EL DEPORTE O DISCIPLINA QUE RIGEN. 4. APOYAR EN LA PLANIFICACIÓN Y DESARROLLO DE INTERCAMBIOS, TORNEOS, CAMPEONATOS, JUEGOS OLÍMPICOS Y/O EVENTOS INTERNOS. 5. APOYAR Y ASESORAR EN LA PLANIFICACIÓN DE LA PARTICIPACIÓN DE LA INSTITUCIÓN EN INTERCAMBIOS, TORNEOS, CAMPEONATOS, JUEGOS OLÍMPICOS Y/O EVENTOS EXTERNOS DE CARÁCTER LOCAL, DEPARTAMENTAL, REGIONAL, NACIONAL E INTERNACIONAL. 6. DILIGENCIAR OPORTUNAMENTE LOS FORMATOS ESTABLECIDOS POR BIENESTAR UNIVERSITARIO EN EL SISTEMA DE GESTIÓN DE LA CALIDAD. 7. INFORMAR LA PARTICIPACIÓN DE LOS ESTUDIANTES EN ENTRENAMIENTOS O PRÁCTICAS DEPORTIVAS, INTERCAMBIOS, TORNEOS, CAMPEONATOS, JUEGOS OLÍMPICOS A NIVEL REPRESENTATIVO QUE SUSTENTE UN INFORME QUE SERÁ PRESENTADO SEMESTRALMENTE A LA UNIDAD DE ADMISIONES, REGISTRO Y CONTROL ACADÉMICO PARA LA SOLICITUD DE BECA O DESCUENTO. DEL COSTO DEL REGISTRO, TENIENDO EN CUENTA TODAS LAS NORMAS QUE REGULAN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</si>
  <si>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CO1.REQ.6080893</t>
  </si>
  <si>
    <t>OAG-VAD-0736-2024</t>
  </si>
  <si>
    <t>https://community.secop.gov.co/Public/Tendering/OpportunityDetail/Index?noticeUID=CO1.NTC.5950256&amp;isFromPublicArea=True&amp;isModal=False</t>
  </si>
  <si>
    <t>ANA EMILIA BARROS NIETO</t>
  </si>
  <si>
    <t>MARIA CAROLINA ROJAS VELASQUEZ</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</si>
  <si>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Y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</si>
  <si>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CO1.REQ.6061615</t>
  </si>
  <si>
    <t>OAG-VAD-0732-2024</t>
  </si>
  <si>
    <t>https://community.secop.gov.co/Public/Tendering/OpportunityDetail/Index?noticeUID=CO1.NTC.5950616&amp;isFromPublicArea=True&amp;isModal=False</t>
  </si>
  <si>
    <t>CLARIBEL VARGAS GUETTE</t>
  </si>
  <si>
    <t>LA PRESENTE ORDEN TIENE POR OBJETO: 1. BRINDAR ORIENTACIÓN A LOS USUARIOS SOBRE EL ACCESO A LOS SERVICIOS DE BIBLIOTECA. 2. APOYAR EL PROCESO DE FORMACIÓN DE USUARIOS SOBRE EL USO DE BASES DE DATOS ACADÉMICAS Y DE INVESTIGACIÓN, GESTORES BIBLIOGRÁFICOS, REPOSITORIO DIGITAL INSTITUCIONAL, ODILO, LEGANTO Y OTRAS HERRAMIENTAS. 3. APOYAR EL PROCESO DE PREPARACIÓN DE MATERIAL BIBLIOGRÁFICO FÍSICO PARA COLOCARLO AL SERVICIO DE LOS USUARIOS. 4. APOYAR EL PROCESO DE SELECCIÓN Y ADQUISICIONES DE MATERIAL BIBLIOGRÁFICO FÍSICO Y ELECTRÓNICO. 5. APOYAR LA CONSTRUCCIÓN Y ACTUALIZACIÓN DE CURSOS VIRTUALES OFRECIDOS POR LA BIBLIOTECA EN EL BLOQUE 10. 6. APOYAR EN LA DIGITALIZACIÓN DE ARCHIVOS CORPES Y EN EL AUTOARCHIVO EN EL REPOSITORIO DIGITAL INSTITUCIONAL. 7. APOYAR EN LA GESTIÓN DEL REPOSITORIO DIGITAL INSTITUCIONAL. 8. APOYAR EN LA GESTIÓN DE PRÉSTAMO DE COMPUTADORES DE CONSULTA EN SALAS VIRTUALES. 9. BRINDAR ASISTENCIA A LOS USUARIOS EN LA ELECCIÓN DE MATERIALES Y RECURSOS, ADAPTANDO LA AYUDA SEGÚN LAS NECESIDADES INDIVIDUALES DE CADA UNO. 10. APOYAR EN EL ACOMPAÑAMIENTO PERSONALIZADO A USUARIOS CON DISCAPACIDAD. 11. APOYAR EN LA RESOLUCIÓN DE PROBLEMAS QUE PUEDAN SURGIR ENTRE LOS USUARIOS EN RELACIÓN CON EL USO DE LOS SERVICIOS O RECURSOS DE LA BIBLIOTECA. 12. APOYAR EN LA PLANIFICACIÓN Y EJECUCIÓN DE EVENTOS CULTURALES. 13. APOYAR LA DIFUSIÓN DE SERVICIOS Y ACTIVIDADES DE LA BIBLIOTECA EN REDES SOCIALES. 14. APOYAR EN LA ELABORACIÓN DE INFORMES Y ESTADÍSTICAS.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</si>
  <si>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CO1.REQ.6061612</t>
  </si>
  <si>
    <t>OAG-VAD-0731-2024</t>
  </si>
  <si>
    <t>https://community.secop.gov.co/Public/Tendering/OpportunityDetail/Index?noticeUID=CO1.NTC.5950544&amp;isFromPublicArea=True&amp;isModal=False</t>
  </si>
  <si>
    <t xml:space="preserve">MARTHA MILENA ORZOCO MARTINEZ </t>
  </si>
  <si>
    <t>CO1.REQ.6061299</t>
  </si>
  <si>
    <t>OAG-VAD-0730-2024</t>
  </si>
  <si>
    <t>https://community.secop.gov.co/Public/Tendering/OpportunityDetail/Index?noticeUID=CO1.NTC.5950532&amp;isFromPublicArea=True&amp;isModal=False</t>
  </si>
  <si>
    <t>ROMARIO FALCAO MAZA LEGUIA</t>
  </si>
  <si>
    <t>LA PRESENTE ORDEN TIENE POR OBJETO: 1. APOYAR AL GRUPO DE SERVICIOS GENERALES EN LA SUPERVISIÓN DE ESPACIOS FÍSICOS DE LA UNIVERSIDAD DEL MAGDALENA. 2. APOYAR AL GSG EN LA APERTURA DE SALONES Y ESPACIOS ACADÉMICOS Y ADMINISTRATIVOS. 3. APOYAR AL GSG EN LOS REPORTES DE ANOMALÍAS DE ESPACIOS FÍSICOS DE LA UNIVERSIDAD. 4. APOYAR A VISITANTES Y USUARIOS INTERNOS CON ORIENTACIONES LOCATIVAS AL INTERIOR DEL CAMPUS O ALGUNA SEDE ALTERNA. 5. APOYAR AL GSG EN LA REALIZACIÓN DE RONDAS E INSPECCIONES A PARQUEADEROS (CARROS Y MOTOS), DEJANDO CONSTANCIA DE ALGUNA NOVEDAD. 6. APOYAR AL GSG EN LA ALERTA SOBRE PERSONAS EXTRAÑAS QUE SE ENCUENTREN EN LOS ALREDEDORES DEL CAMPUS UNIVERSITARIO. 7. APOYAR AL GSG EN LA ATENCIÓN A FUNCIONARIOS POR LOS REQUERIMIENTOS SOLICITADOS POR ESTOS SOBRE DETALLES DE LA UNIVERSIDAD QUE PERMITAN FACILITAR EL CABAL DESARROLLO DE LAS ACTIVIDADES ACADÉMICAS Y ADMINISTRATIVAS, 8. APOYAR AL GSG EN EL CONTROL DE TRÁNSITO INTERNO DE ELEMENTOS Y EQUIPOS DENTRO DE LAS INSTALACIONES. 9.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</si>
  <si>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CO1.REQ.6061347</t>
  </si>
  <si>
    <t>OAG-VAD-0729-2024</t>
  </si>
  <si>
    <t>https://community.secop.gov.co/Public/Tendering/OpportunityDetail/Index?noticeUID=CO1.NTC.5949247&amp;isFromPublicArea=True&amp;isModal=False</t>
  </si>
  <si>
    <t>ALFONSO ENRIQUE VIVES CORTES</t>
  </si>
  <si>
    <t>LA PRESENTE ORDEN TIENE POR OBJETO PRESTAR SERVICIOS PROFESIONALES EN EL PROYECTO BPIN2023000100072 “IMPLEMENTACIÓN DE UNA PLATAFORMA DE DATOS ABIERTOS BASADA EN AIOT PARA EL ANÁLISIS Y GESTIÓN DE RIESGOS AMBIENTALES Y CLIMÁTICOS EN EL CORREDOR MINERO DE LOS MUNICIPIOS LA JAGUA DE IBÉRICO, ALBANIA, ALGARROBO”, REALIZANDO LAS SIGUIENTES ACTIVIDADES: 1. APOYAR EN LA ACTIVACIÓN DE USURARIOS Y CREACIÓN DE CONTRATOS EN LA PLATAFORMA GEDOCO Y SIGEP II. 2.APOYAR EN LA PROYECCIÓN DE LAS RESOLUCIONES QUE ORDENAN GASTOS DE ACUERDO CON EL PRESUPUESTO APROBADO DEL PROYECTO. 3. APOYAR CON LAS SOLICITUDES DE AFILIACIÓN A ARL DE LOS CONTRATISTAS VINCULADOS AL PROYECTO. 4. APOYAR CON LA PROYECCIÓN Y EXPEDICIÓN DE ACTAS Y ACTOS ADMINISTRATIVOS MODIFICATORIOS DE LAS RESOLUCIONES Y ÓRDENES EXPEDIDAS DE ACUERDO CON EL PRESUPUESTO APROBADO DEL PROYECTO. 5. APOYAR EN LA REVISIÓN DE DOCUMENTOS PARA EL TRÁMITE DE PAGO DE LAS ÓRDENES DE GASTO EXPEDIDAS CON CARGO A LOS RECURSOS DEL PROYECTO. 6. APOYAR EN LA ORGANIZACIÓN DE LOS INSUMOS NECESARIOS PARA LA ORGANIZACIÓN DEL ARCHIVO FINANCIERO DEL PROYECTO, PARA LA ELABORACIÓN DE INFORMES FINANCIEROS Y ADMINISTRATIVOS DEL PROYECTO Y PARA EL REPORTE DE ÓRDENES DE GASTO EN EL SIGEPII, SIA OBSERVA Y SECOP II. 7. APOYAR EN LA TRADUCCIÓN DE DOCUMENTOS Y SOCIALIZACIÓN DE INFORMACIÓN RELACIONADOS CON LOS ALIADOS NACIONALES E INTERNACIONALES DEL PROYECTO, CUANDO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</si>
  <si>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CO1.REQ.6059858</t>
  </si>
  <si>
    <t>OPSP-VAD-0728-2024</t>
  </si>
  <si>
    <t>https://community.secop.gov.co/Public/Tendering/OpportunityDetail/Index?noticeUID=CO1.NTC.5948377&amp;isFromPublicArea=True&amp;isModal=False</t>
  </si>
  <si>
    <t>STEPHANIA CAROLINA TERAN RODRIGUEZ</t>
  </si>
  <si>
    <t>LA PRESENTE ORDEN TIENE POR OBJETO: 1. PRESTAR ORIENTACIÓN PSICOLÓGICA A ESTUDIANTES DEL CENTRO PARA LA REGIONALIZACIÓN DE LA EDUCACIÓN Y LAS OPORTUNIDADES - CREO 2. REALIZAR SEGUIMIENTO Y ACOMPAÑAMIENTO A ESTUDIANTES CON CONDICIONALIDAD ACADÉMICA. 3. PRESTAR ORIENTACIÓN VOCACIONAL Y PROFESIONAL A ESTUDIANTES DEL CREO. 4. BRINDAR APOYO ACADÉMICO Y EMOCIONAL A ESTUDIANTES CON BAJO RENDIMIENTO ACADÉMICO Y DESERCIÓN ESTUDIANTIL. 5. REALIZAR PROMOCIÓN DE LA SALUD MENTAL 6. PRESTAR ATENCIÓN PSICOLÓGICAS DE CASOS REMITIDOS POR LOS PROGRAMAS DEL CREO. 7. PROMOVER ESPACIOS DE SALUD MENTAL A ESTUDIANTES CENTRO PARA LA REGIONALIZACIÓN DE LA EDUCACIÓN Y LAS OPORTUNIDADES - CREO. 8. COMPILAR Y ORGANIZAR EL HISTORIAL DE CADA ESTUDIANTE ORIENTADO DEL CENTRO. 9. RENDIR INFORMES MENSUALES, SOBRE LAS ACTIVIDADES DESARROLLADAS, EN CUMPLIMIENTO DE LA PRESENTE ORDEN DE PRESTACIÓN DE SERVICIOS. 10. RESOLVER CONSULTAS DE TIPO PSICOLÓGICO QUE LE SEAN PRESENTADAS.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</si>
  <si>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CO1.REQ.6059403</t>
  </si>
  <si>
    <t>OPSP-VAD-0727-2024</t>
  </si>
  <si>
    <t>https://community.secop.gov.co/Public/Tendering/OpportunityDetail/Index?noticeUID=CO1.NTC.5898348&amp;isFromPublicArea=True&amp;isModal=False</t>
  </si>
  <si>
    <t>CARLOS ANDRES CAMACHO SERGE</t>
  </si>
  <si>
    <t xml:space="preserve">ANGELICA PATRICIA CARREÑO AGUIRRE </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</si>
  <si>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</si>
  <si>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OPSP-VAD-0720-2024</t>
  </si>
  <si>
    <t>https://community.secop.gov.co/Public/Tendering/OpportunityDetail/Index?noticeUID=CO1.NTC.5888905</t>
  </si>
  <si>
    <t>MARIA ALEJANDRA TABORDA DE LA HOZ</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</si>
  <si>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</si>
  <si>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OPSP-VAD-0719-2024</t>
  </si>
  <si>
    <t>https://community.secop.gov.co/Public/Tendering/OpportunityDetail/Index?noticeUID=CO1.NTC.5881562</t>
  </si>
  <si>
    <t>LA PRESENTE ORDEN TIENE POR OBJETO PRESTAR SERVICIOS PROFESIONALES EN EL MARCO DEL CONVENIO INTERADMINISTRATIVO 1135 DE 2023 SUSCRITO ENTRE LA UNIVERSIDAD DE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</si>
  <si>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OPSP-VAD-0716-2024</t>
  </si>
  <si>
    <t>https://community.secop.gov.co/Public/Tendering/OpportunityDetail/Index?noticeUID=CO1.NTC.5881047</t>
  </si>
  <si>
    <t>ALFREDO LUIS CALDERA GUZMAN</t>
  </si>
  <si>
    <t>LA PRESENTE ORDEN TIENE POR OBJETO: PRESTAR SERVICIOS PARA REALIZAR TOMA, MONTAJE Y EDICIÓN DE 52 VIDEOS CORTOS EDUCATIVOS DE LAS LÍNEAS PRODUCTIVAS PRIORIZADAS DE LOS DEPARTAMENTOS DENTRO DEL MARCO DE LOS CONVENIOS ADR, VIDEOS TIPO ENTREVISTAS CON UNA DURACIÓN DE 5 MINUTOS MÍNIMOS, ELABORACIÓN DE IMÁGENES DE APOYO QUE ALIMENTEN LAS CÁPSULAS DE LOS VIDEOS.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</si>
  <si>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OPSP-VAD-0715-2024</t>
  </si>
  <si>
    <t>https://community.secop.gov.co/Public/Tendering/OpportunityDetail/Index?noticeUID=CO1.NTC.5880163</t>
  </si>
  <si>
    <t>FABIAN CAMILO SILVA ZAMBRANO</t>
  </si>
  <si>
    <t>LA PRESENTE ORDEN TIENE POR OBJETO: 1. APOYAR LA COORDINACIÓN DEL CENTRO DE EMPRENDIMIENTO Y PRODUCCIÓN MUSICAL 2. APOYAR EN LA ORGANIZACIÓN DE HERRAMIENTAS ANÁLOGAS Y DIGITALES DEL CENTRO DE EMPRENDIMIENTO MUSICAL. 3. APOYAR EN LAS ACTIVIDADES CORRESPONDIENTES AL USO DEL ESTUDIO, GRABACIÓN, MEZCLA, PRODUCCIÓN, CLASES Y PROYECTOS. 4. APOYAR EN LA REVISIÓN DEL INVENTARIO, APOYANDO EN CONTROL Y SEGUIMIENTO DE CADA EQUIPO USADO DURANTE LAS SESIONES DE TRABAJO DEL ESTUDIO DE EMPRENDIMIENTO Y PRODUCCIÓN MUSICAL DEL PROGRAMA DE TECNOLOGÍA EN ARTES MUSICALES DEL CENTRO PARA LA REGIONALIZACIÓN DE LA EDUCACIÓN Y LAS OPORTUNIDADES.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</si>
  <si>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OAG-VAD-0714-2024</t>
  </si>
  <si>
    <t>https://community.secop.gov.co/Public/Tendering/OpportunityDetail/Index?noticeUID=CO1.NTC.5880024</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</si>
  <si>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</si>
  <si>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OPSP-VAD-0713-2024</t>
  </si>
  <si>
    <t>https://community.secop.gov.co/Public/Tendering/OpportunityDetail/Index?noticeUID=CO1.NTC.5882608</t>
  </si>
  <si>
    <t>ANA MARIA CARDONA HERNANDEZ</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</si>
  <si>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</si>
  <si>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OPSP-VAD-0712-2024</t>
  </si>
  <si>
    <t>https://community.secop.gov.co/Public/Tendering/OpportunityDetail/Index?noticeUID=CO1.NTC.5881866</t>
  </si>
  <si>
    <t xml:space="preserve">ANGELA VANESSA IBARRA BOLAÑOS </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</si>
  <si>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OPRDEN.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</si>
  <si>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OPSP-VAD-0711-2024</t>
  </si>
  <si>
    <t>https://community.secop.gov.co/Public/Tendering/OpportunityDetail/Index?noticeUID=CO1.NTC.5881353</t>
  </si>
  <si>
    <t>MARIA FERNANDA HERNANDEZ POMARES</t>
  </si>
  <si>
    <t>LA PRESENTE ORDEN TIENE POR OBJETO: PRESTACIÓN DE SERVICIOS PROFESIONALES COMO APOYO TÉCNICO OPERATIVO EN EL MANEJO DEL APLICATIVO GESPROY, DESARROLLANDO LAS SIGUIENTES ACTIVIDADES:  1. REGISTRAR Y ENLAZAR LOS PROCESOS PRECONTRACTUALES Y CONTRACTUALES ADELANTADOS CON LA GESTIÓN PRESUPUESTAL DEFINIDA POR LA DIRECCIÓN FINANCIERA DE LA UNIVERSIDAD DEL MAGDALENA. 2. REGISTRAR LA INFORMACIÓN RELACIONADA CON LOS CONTRATOS REALIZADOS: ACTAS DE INICIO, PÓLIZAS E INFORMES DE AVANCES EN LA EJECUCIÓN. 3. VERIFICAR LA PROGRAMACIÓN DEL PROYECTO CON EL OBJETO DE DEFINIR EL HORIZONTE DE TIEMPO DE LAS ACTIVIDADES PARA EL SEGUIMIENTO EN LA EJECUCIÓN.  4. REVISAR Y REGISTRAR LAS PLANTILLAS DE EJECUCIÓN DE ACTIVIDADES DE ACUERDO CON LOS INFORMES EJECUTIVOS DE LOS LÍDERES RESPONSABLES DEL PROYECTO. 5. APOYAR LAS INSTANCIAS DE SUPERVISIÓN DEL PROYECTO ANTE LOS REQUERIMIENTOS DEL DELEGADO DEL DNP PARA EL SEGUIMIENTO A LA GESTIÓN REALIZADA POR LA UNIVERSIDAD DEL MAGDALENA A LOS RECURSOS APROBADOS. 6. APOYAR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</si>
  <si>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OPSP-VAD-0710-2024</t>
  </si>
  <si>
    <t>https://community.secop.gov.co/Public/Tendering/OpportunityDetail/Index?noticeUID=CO1.NTC.5882293</t>
  </si>
  <si>
    <t>MARTHA CECILIA FRANCO PACHECO</t>
  </si>
  <si>
    <t>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</si>
  <si>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OPSP-VAD-0709-2024</t>
  </si>
  <si>
    <t>https://community.secop.gov.co/Public/Tendering/OpportunityDetail/Index?noticeUID=CO1.NTC.5881485</t>
  </si>
  <si>
    <t>LA PRESENTE ORDEN TIENE POR OBJETO: PRESTAR SERVICIOS PROFESIONALES COMO APOYO A LA SUPERVISIÓN PARA PROYECTOS DEL SISTEMA GENERAL DE REGALÍAS EJECUTADOS POR LA UNIVERSIDAD DEL MAGDALENA, DESARROLLANDO LAS SIGUIENTES ACTIVIDADES: 1. APOYAR EN EL SEGUIMIENTO DE LAS ACTIVIDADES ADMINISTRATIVAS Y TÉCNICAS DEL PROYECTO, VERIFICANDO QUE SE CUMPLAN A CONFORMIDAD CON LO ESTABLECIDO POR LA UNIVERSIDAD DEL MAGDALENA Y EL SISTEMA GENERAL DE REGALÍAS. 2. APOYAR EL SEGUIMIENTO A LA EJECUCIÓN DEL PROYECTO EN TÉRMINOS DE ALCANCE, TIEMPO, OBJETIVOS, BENEFICIARIOS Y FUENTES DE FINANCIACIÓN. 3. APOYAR EN LA REVISIÓN DE LA INFORMACIÓN Y DOCUMENTACIÓN QUE SOPORTA LOS AVANCES DE EJECUCIÓN Y ES REPORTADA EN LA PLATAFORMA GESPROY. 4. APOYAR EN LA ELABORACIÓN DEL INFORME MENSUAL DEL PROYECTO, REGISTRANDO LAS ACTIVIDADES DE SUPERVISIÓN REALIZADAS. 5. APOYAR LA VERIFICACIÓN DEL CUMPLIMIENTO DE COMPROMISOS, PROCEDIMIENTOS Y ESPECIFICACIONES COMPROMETIDAS EN EL PROYECTO SE EJECUTEN DE FORMA CORRECTA. 6. APOYAR EL SEGUIMIENTO A LA MATRIZ DE RIESGOS DEL PROYECTO. 7. APOYAR EN EL SEGUIMIENTO DE LAS ACTIVIDADES, ENTREGABLES O PRODUCTOS MGA COMPROMETIDOS DURANTE LA EJECUCIÓN DEL PROYECTO. 8. APOYAR EN LOS REQUERIMIENTOS DE LA UNIVERSIDAD DEL MAGDALENA Y LOS DIFERENTES ENTES DE CONTROL EN EL MARCO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</si>
  <si>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OPSP-VAD-0708-2024</t>
  </si>
  <si>
    <t>https://community.secop.gov.co/Public/Tendering/OpportunityDetail/Index?noticeUID=CO1.NTC.5882255</t>
  </si>
  <si>
    <t>DRAYDA CAROLINA SANTIZ ROSAS</t>
  </si>
  <si>
    <t>LA PRESENTE ORDEN TIENE POR OBJETO: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</si>
  <si>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OPSP-VAD-0707-2024</t>
  </si>
  <si>
    <t>https://community.secop.gov.co/Public/Tendering/OpportunityDetail/Index?noticeUID=CO1.NTC.5882229</t>
  </si>
  <si>
    <t>RICARDO JAVIER PUPO DIAZ</t>
  </si>
  <si>
    <t>LA PRESENTE ORDEN TIENE POR OBJETO: 1. APOYAR EN EL DISEÑO DE WIREFRAME DE LA CAMPAÑA SANTA MARTA 500 AÑOS 2. APOYAR AL DIRECTOR DEL CENTRO DE INGENIERÍA DE SOFTWARE EN LA CONSTRUCCIÓN DE INTERFACES PÚBLICAS Y ADMINISTRATIVAS DE USUARIO QUE SEAN INTUITIVAS, ACCESIBLES Y AGRADABLES 3. APOYAR EN LA CONSTRUCCIÓN DE PROTOTIPOS Y MOCKUPS INTERACTIVOS PARA LA CAMPAÑA DE SANTA MARTA 500 AÑOS 4. APOYAR EN LA CONSTRUCCIÓN DE PIEZAS GRÁFICAS COMO ELEMENTOS DE DIVULGACIÓN ADSCRITOS A LA CAMPAÑA SANTA MARTA 500 AÑOS 5. APOYAR EN LA CREACIÓN Y REFINAMIENTO DEL BRANDING DE LA CAMPAÑA SANTA MARTA 500 AÑOS ASEGURANDO UNA COHESIÓN VISUAL Y COMUNICATIVA ENTRE TODAS LAS PARTES.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</si>
  <si>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OPSP-VAD-0706-2024</t>
  </si>
  <si>
    <t>https://community.secop.gov.co/Public/Tendering/OpportunityDetail/Index?noticeUID=CO1.NTC.5881681</t>
  </si>
  <si>
    <t>CARLOS ANDRES ESCORCIA OROZCO  </t>
  </si>
  <si>
    <t>LA PRESENTE ORDEN TIENE POR OBJETO PRESTAR SERVICIOS PROFESIONALES COMO EXTENSIONISTA AGROPECUARIO EN MARCO DEL CONVENIO INTERADMINISTRATIVO 1135 DE 2023 SUSCRITO ENTRE LA UNIVERSIDAD DE MAGDALENA Y LA AGENCIA DE DESARROLLO RURAL (ADR), EL PROFESIONAL SE COMPROMETERÁ A DESARROLLAR LAS SIGUIENTES ACTIVIDADES EN EL DEPARTAMENTO DE CÓRDOBA: 1) REALIZAR ACTIVIDADES DE ACOMPAÑAMIENTO Y VISITAS A USUARIOS Y BENEFICIARIOS ENMARCADOS EN LA PRESTACIÓN DE SERVICIO PÚBLICO DE EXTENSIÓN AGROPECUARIO DE ACUERDO A LA INFORMACIÓN SUMINISTRADA POR EL EQUIPO TÉCNICO. 2) REALIZAR LA PRESTACIÓN DE LOS SERVICIOS DE EXTENSIÓN A LOS USUARIOS BENEFICIARIOS EN LA ZONA ASIGNADA Y LÍNEAS PRODUCTIVAS PRIORIZADAS. 3) REALIZAR FORMATOS DE DIAGNÓSTICO COLECTIVO, INDIVIDUAL, Y SOCIAL LOS CUALES DEBEN ESTAR DEBIDAMENTE DILIGENCIADOS CONFORME A LA GUÍA METODOLÓGICA IMPARTIDA POR LA ADR Y SEÑALADA EN CONVENIO SUSCRITO. 4) COMPILAR LOS FORMATOS QUE SE ENCUENTREN DEBIDAMENTE DILIGENCIADOS DONDE SE EVIDENCIE LA CALIFICACIÓN INICIAL Y FINAL DE LOS USUARIOS BENEFICIARIOS EN LA ZONA ASIGNADA. 5) ESTRUCTURAR EL PLAN DE ACOMPAÑAMIENTO INDIVIDUAL QUE DÉ CUENTA DE LAS CUATRO (4) VISITAS POR CADA USUARIO ATENDIDO, SIGUIENDO LA GUÍA METODOLÓGICA IMPARTIDA POR LA ADR. 6) ENTREGAR FORMATOS DE ACOMPAÑAMIENTO INDIVIDUAL QUE DÉ CUENTA DE LAS 4 VISITAS POR CADA USUARIO ATENDIDO, SIGUIENDO LA GUÍA METODOLÓGICA IMPARTIDA POR LA ADR. 7) APOYAR EN LA IMPLEMENTACIÓN DE UNA ESCUELA DE CAMPO DEL COMPONENTE DE ASOCIATIVIDAD POR LÍNEA PRODUCTIVA IDENTIFICANDO PARTICIPATIVAMENTE LOS TEMAS A TRABAJAR EN FORMA COLECTIVA EN DONDE SE ATIENDA A LOS USUARIOS BENEFICIARIOS EN LAS ZONAS ASIGNADAS. 8) IDENTIFICAR, BUSCAR Y RECOLECTAR LISTADO DE USUARIOS POSIBLES BENEFICIARIOS IDENTIFICADOS EN LAS ZONAS ASIGNADAS Y LÍNEAS PRODUCTIVAS COMO INSUMOS. 9) CREAR Y ENTREGAR UN LISTADO DE ASISTENCIA DE LOS EVENTOS COLECTIVOS Y/O GRUPALES QUE LIDERE O APOYE EL EXTENSIONISTA. 10) REALIZAR REGISTRO FOTOGRÁFICO DE LAS ACTIVIDADES A DESARROLLAR TALES COMO VISITAS DE ACOMPAÑAMIENTO INDIVIDUAL, ENTREGA DE MÉTODOS MASIVOS, MÉTODOS GRUPALES Y GIRAS TÉCNICAS. 11) COMPILAR Y ENTREGAR ACTAS QUE SOPORTEN LA ENTREGA DE LOS MÉTODOS MASIVOS DEBIDAMENTE DILIGENCIADOS. 12) CARGAR INFORMACIÓN SOPORTE DE LAS ACTIVIDADES DE LA PRESTACIÓN DEL SERVICIO PÚBLICO DE EXTENSIÓN AGROPECUARIA EN LA CARPETA DIGITAL DEFINIDA PARA ELLO, SIGUIENDO LA GUÍA METODOLÓGICA IMPARTIDA POR LA UNIVERSIDAD. 13) ASISTIR AL DESARROLLO DE LAS ACTIVIDADES GRUPALES O MASIVAS QUE SE DESARROLLARÁN EN EL MARCO DE LA EJECUCIÓN DEL CONVENIO. LAS ACTIVIDADES MENCIONADAS DEBEN REALIZARSE POR EL CONTRATISTA CON EL FIN DE APOYAR EN EL CUMPLIMIENTO DE LOS SIGUIENTES INDICADORES DEL DEPARTAMENTO CÓRDOBA: 1) ATENCIÓN A 5.330 BENEFICIARIOS DEL SERVICIO PÚBLICO DE EXTENSIÓN AGROPECUARIA PARA EL DEPARTAMENTO DE CÓRDOBA. 2) REALIZAR 21.320 VISITAS A BENEFICIARIOS DEL DEPARTAMENTO DE CÓRDOBA CON SUS RESPECTIVOS SOPORTES DOCUMENTALES, FOTOGRÁFICOS Y DE CARGUE A LA PLATAFORMA. 3) IMPLEMENTAR UN (1) MÉTODO GRUPAL PARA PROCESOS DE EMPRENDIMIENTO Y ASOCIATIVIDAD QUE ATIENDA A 5.330 USUARIOS DEL DEPARTAMENTO DE CÓRDOBA. 4) IMPLEMENTAR UNA 1 GIRA TÉCNICA QUE ATIENDA A 2.500 USUARIOS DEL DEPARTAMENTO DE CÓRDOBA. 5) VELAR POR LA ENTREGA A SATISFACCIÓN DE 5.330 CALENDARIOS PRODUCTIVOS Y SUS RESPECTIVOS SOPORTES DE ENTREGA. 6) ENTREGAR 5.330 AFICHES Y SUS RESPECTIVOS SOPORTES LOS CUALES QUEDEN EVIDENCIADOS DENTRO DE LOS MUNICIPIOS A SU CARGO. 7) REALIZAR UN (1) ENCUENTRO GRUPAL QUE FOMENTEN LA VINCULACIÓN A ALGÚN TIPO DE ORGANIZACIÓN Y QUE ATIENDA A 5.330 USUARIOS DEL DEPARTAMENTO DE CÓRDOBA. 8) REALIZAR UN (1) ENCUENTRO GRUPAL DONDE INSTRUYA SOBRE EL USO DE LAS TIC COMO HERRAMIENTA DE TOMA DE DECISIONES Y QUE ATIENDA A 5.330 USUARIOS DEL DEPARTAMENTO DEL CÓRDOBA. 9) FOMENTAR UN (1) ENCUENTRO GRUPAL DONDE SE REALICE INFORME DE LA AUTOGESTIÓN DE LAS COMUNIDADES EN ESPACIOS DE PARTICIPACIÓN Y QUE ATIENDA A 5.330 USUARIOS DEL DEPARTAMENTO DEL CÓRDOBA.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</si>
  <si>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OPSP-VAD-0705-2024</t>
  </si>
  <si>
    <t>https://community.secop.gov.co/Public/Tendering/OpportunityDetail/Index?noticeUID=CO1.NTC.5881388</t>
  </si>
  <si>
    <t>LA PRESENTE ORDEN TIENE POR OBJETO PRESTAR SERVICIOS PROFESIONALES EN EL  MARCO DEL CONVENIO INTERADMINISTRATIVO N° 1135 DE 2023 SUSCRITO ENTRE LA UNIVERSIDAD DEL MAGDALENA Y LA AGENCIA DE DESARROLLO RURAL (ADR) REALIZANDO LAS SIGUIENTES ACTIVIDADES: 1. REVISAR LOS DOCUMENTOS, SOPORTE DEL SERVICIO DE EXTENSIÓN AGROPECUARIA DEL DEPARTAMENTO DEL ATLÁNTICO BRINDADA A LOS 1,584 CAMPESINOS Y CAMPESINAS BENEFICIARIOS DE ESTE, 2. VALIDAR Y ORIENTAR LA SUBSANACIÓN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</si>
  <si>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OPSP-VAD-0704-2024</t>
  </si>
  <si>
    <t>https://community.secop.gov.co/Public/Tendering/OpportunityDetail/Index?noticeUID=CO1.NTC.5876118</t>
  </si>
  <si>
    <t>ANGELA ROMERO CARDENAS</t>
  </si>
  <si>
    <t>MAYRA NICOLE ALMAIRO DURAN</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</si>
  <si>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ATENCIÓN AL USUARIO, EN LA PRESTACIÓN DE SERVICIOS. 10. INFORMAR OPORTUNAMENTE AQUELLAS SITUACIONES QUE AFECTEN EL DESARROLLO DE LAS ACTIVIDADES EN EL LABORATORIO. 11. APOYAR EN LA ATENCIÓN DE LOS REQUERIMIENTOS Y EN EL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</si>
  <si>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OAG-VAD-0702-2024</t>
  </si>
  <si>
    <t>https://community.secop.gov.co/Public/Tendering/OpportunityDetail/Index?noticeUID=CO1.NTC.5873867</t>
  </si>
  <si>
    <t xml:space="preserve">FABIO ANDRÉS FERNANDEZ PINTO </t>
  </si>
  <si>
    <t>KAREN ROCIO SARMIENTOPEREZ VILLARREAL</t>
  </si>
  <si>
    <t>LA PRESENTE ORDEN TIENE POR OBJETO: 1. APOYAR CON LA DIGITALIZACIÓN DE ARCHIVOS FÍSICOS UTILIZANDO LAS AYUDAS TECNOLÓGICAS SUMINISTRADAS. 2. APOYAR EN EL CONTROL DEL PRÉSTAMO DE DOCUMENTOS A LOS FUNCIONARIOS Y CONTRATISTAS DE LA VICERRECTORÍA Y LAS PARTES INTERESADAS. 3. APOYAR EN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APOYAR EN LA RECEPCIÓN, CLASIFICACIÓN Y ARCHIVO DE LOS DOCUMENTOS DE CONFORMIDAD CON LAS TABLAS DE RETENCIÓN DOCUMENTAL QUE SE APLIQUEN A LOS RESULTADOS DE LOS PROCESOS EN QUE INTERVIENE. 7. APOYAR CON LA APLICACIÓN DE LOS PROCEDIMIENTOSDE ORGANIZACIÓN Y CONSERVACIÓN A LOS DOCUMENTOS QUE INGRESAN A LA DEPENDENCIA, EN CUMPLIMIENTO DE LA NORMATIVIDAD Y DIRECTRICES INSTITUCIONALES. 8. APOYAR EN EL CARGUE DE LOS DOCUMENTOS DE LA PLATAFORMA DE ARCHIVO DE TODOS LOS CONVENIOS, CONTRATOS Y ORDENES GENERADAS POR LA VICERRECTORÍA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</si>
  <si>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OAG-VAD-0701-2024</t>
  </si>
  <si>
    <t>https://community.secop.gov.co/Public/Tendering/OpportunityDetail/Index?noticeUID=CO1.NTC.5875759</t>
  </si>
  <si>
    <t>LA PRESENTE ORDEN TIENE POR OBJETO PRESTAR SERVICIOS PROFESIONALES EN EL MARCO DEL CONVENIO INTERADMINISTRATIVO SUSCRITO ENTRE LA AGENCIA DE DESARROLLO RURAL - ADR Y LA UNIVERSIDAD DEL MAGDALENA PARA CUMPLIR CON LAS SIGUIENTES ACTIVIDADES: 1. REVISAR LA DOCUMENTACIÓN PRECONTRACTUAL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ORDENES DE PRESTACIÓN DE SERVICIOS EN LOS MARCOS DE LOS CONVENIOS SUSCRITOS ENTRE LA UNIVERSIDAD DEL MAGDALENA Y LA AGENCIA DE DESARROLLO RURAL. 3. ORGANIZAR Y ENTREGAR LOS EXPEDIENTES DE TODO EL PERSONAL CONTRATADO EN EL MARCO DE LOS CONVENIOS EN LA PLATAFORMA CORRESPONDIENTE DE ACUERDO A LAS INSTRUCCIONES DADAS. 4. APOYAR EN LA ACTUALIZACIÓN DE LA BASE DE DATOS QUE SE UTILIZA EN EL ÁREA DE TALENTO HUMANO.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</si>
  <si>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OPSP-VAD-0700-2024</t>
  </si>
  <si>
    <t>https://community.secop.gov.co/Public/Tendering/OpportunityDetail/Index?noticeUID=CO1.NTC.5874061</t>
  </si>
  <si>
    <t>LA PRESENTE ORDEN TIENE POR OBJETO PRESTAR SERVICIOS PROFESIONALES EN EL MARCO DEL CONVENIO INTERADMINISTRATIVO SUSCRITO ENTRE LA AGENCIA DE DESARROLLO RURAL - ADR Y LA UNIVERSIDAD DEL MAGDALENA PARA CUMPLIR CON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ORDENES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 INSTRUCCIONES DADAS. 4. APOYAR EN LA ACTUALIZACIÓN DE LA BASE DE DATOS QUE SE UTILIZA EN EL AREA DE TALENTO HUMANO.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</si>
  <si>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OPSP-VAD-0699-2024</t>
  </si>
  <si>
    <t>https://community.secop.gov.co/Public/Tendering/OpportunityDetail/Index?noticeUID=CO1.NTC.5846168</t>
  </si>
  <si>
    <t xml:space="preserve">ANA FLORA JIMENEZ  DE LA HOZ </t>
  </si>
  <si>
    <t>ROSALIA LEONOR ESTRADA LOMBARDI</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</si>
  <si>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7. REPORTES DE COMPROMISOS A LOS DIFERENTES ORDENADORES Y DEPURACIÓN DE COMPROMISOS MEDIANTE LIBERACIONES DE SALDOS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</si>
  <si>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OPSP-VAD-0698-2024</t>
  </si>
  <si>
    <t>https://community.secop.gov.co/Public/Tendering/OpportunityDetail/Index?noticeUID=CO1.NTC.5845940</t>
  </si>
  <si>
    <t>HERMIDES JEREZ BLANCO</t>
  </si>
  <si>
    <t>ESTEFANIA CEBALLOS MALAGON</t>
  </si>
  <si>
    <t>LA PRESENTE ORDEN TIENE POR OBJETO: 1. APOYAR EN LA FORMULACIÓN Y EVALUACIÓN DE PROYECTOS A CARGO DE LA DIRECCIÓN ADMINISTRATIVA Y SUS GRUPOS DE TRABAJO. 2. APOYAR EN LA GESTIÓN DE PROYECTOS A CARGO DE LA DIRECCIÓN ADMINISTRATIVA Y SUS GRUPOS DE TRABAJO. 3. APOYAR EN LA EJECUCIÓN, SEGUIMIENTO Y EVALUACIÓN DE PLANES Y PROYECTOS A CARGO DE LA DIRECCIÓN ADMINISTRATIVA Y SUS GRUPOS DE TRABAJO ADSCRITOS. 4. APOYAR EN LA FORMULACIÓN DE MEJORAS A LOS PROCESOS Y PROCEDIMIENTOS A CARGO DE LA DIRECCIÓN ADMINISTRATIVA Y SUS GRUPOS DE TRABAJO ADSCRITOS. 5.ELABORAR Y PREPARAR INFORMES SOBRE LA GESTIÓN ADMINISTRATIVA Y PROYECTOS DE LA DIRECCIÓN ADMINISTRATIVA Y SUS GRUPOS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</si>
  <si>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OPSP-VAD-0697-2024</t>
  </si>
  <si>
    <t>https://community.secop.gov.co/Public/Tendering/OpportunityDetail/Index?noticeUID=CO1.NTC.5845769</t>
  </si>
  <si>
    <t>NAYELHY PAOLA JIMENEZ CABARCAS</t>
  </si>
  <si>
    <t>LA PRESENTE ORDEN TIENE POR OBJETO LA PRESTACIÓN DE SERVICIOS PROFESIONALES PARA DESARROLLAR LAS SIGUIENTES ACTIVIDADES: 1. APOYAR LA RECEPCIÓN, ANÁLISIS Y SEGUIMIENTO DE SOLICITUDES ENVIADAS Y RECIBIDAS. 2. APOYAR EN EL MANEJO DE LA AGENDA INTERNA Y EXTERNA DE LOS COMPROMISOS ADQUIRIDOS POR LA OFICINA ASESORA DE PLANEACIÓN. 3. APOYAR LA COORDINACIÓN DE LOS EQUIPOS DE TRABAJO INVOLUCRADOS EN EL SISTEMA INTEGRADO DE PLANEACIÓN Y GESTIÓN COGUI+. 4. APOYAR EN LA ELABORACIÓN Y PRESENTACIÓN DE INFORMES DE PROYECTOS ESTRATÉGICOS DE LA OFICINA. 5. APOYAR LA RECOPILACIÓN DE INFORMACIÓN TENDIENTE A LA CONSTRUCCIÓN DE DOCUMENTOS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</si>
  <si>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OPSP-VAD-0696-2024</t>
  </si>
  <si>
    <t>https://community.secop.gov.co/Public/Tendering/OpportunityDetail/Index?noticeUID=CO1.NTC.5849027</t>
  </si>
  <si>
    <t>MANUEL GUILLERMO PALACIO ROSETTE</t>
  </si>
  <si>
    <t>OAG-VAD-0695-2024</t>
  </si>
  <si>
    <t>https://community.secop.gov.co/Public/Tendering/OpportunityDetail/Index?noticeUID=CO1.NTC.5848511</t>
  </si>
  <si>
    <t>JOSÉ JULIÁN RÍOS BOTACHE</t>
  </si>
  <si>
    <t>MARIA TERESA CEBALLOS RIASCOS</t>
  </si>
  <si>
    <t>LA PRESENTE ORDEN TIENE POR OBJETO: 1. PRESTAR ASESORÍA Y APOYAR EN LA REVISIÓN DE LOS DOCUMENTOS PRECONTRACTUALES Y CONTRACTUALES QUE LE SEAN TRASLADADOS DE LOS PROCESOS DE CONTRATACIÓN ADELANTADOS POR UNIMAGDALENA. 2. APOYAR CON LA REVISIÓN EN LA PLATAFORMA DEL GEDOCO Y SIGEP II DE LOS DOCUMENTOS PRECONTRACTUALES NECESARIOS PARA LA ELABORACIÓN DE ÓRDENES DE SERVICIOS PROFESIONALES Y DE APOYO A LA GESTIÓN DE LA VICERRECTORÍA ADMINISTRATIVA Y/O DIRECCIÓN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EL CARGUE DE INFORMACIÓN PRECONTRACTUAL, CONTRACTUAL Y POSCONTRACTUAL EN LAS PLATAFORMAS DEL SIA OBSERVA Y SECOP II DE TODOS LOS PROCESOS DE CONTRATACIÓN QUE ADELANTE LA UNIVERSIDAD A TRAVÉS DE LA VICERRECTORÍA ADMINISTRATIVA Y LA DIRECCIÓN ADMINISTRATIVA. 5. APOYAR LA ELABORACIÓN DE CERTIFICADOS CONTRACTUALES SOLICITADOS POR LOS DIFERENTES USUARIOS. 6. PROYECTAR Y APOYAR EN LA REVISIÓN DE MINUTAS DE ÓRDENES, CONTRATOS, ACTAS DE SUSPENSIÓN, REINICIO, OTROSÍ, ACTAS FINALES, DE TERMINACIÓN Y LIQUIDACIÓN. 7. APOYAR EN LA REVISIÓN Y VERIFICACIÓN DE LOS DOCUMENTOS PARA TRAMITES DE LIQUIDACIÓN DE HONORARIOS DE LOS CONTRATISTAS POR PRESTACIÓN DE SERVICIOS PROFESIONALES Y DE APOYO A LA GESTIÓN DE LA VICERRECTORÍA Y/O DIRECCIÓN ADMINISTRATIVA.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</si>
  <si>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OPSP-VAD-0694-2024</t>
  </si>
  <si>
    <t>https://community.secop.gov.co/Public/Tendering/OpportunityDetail/Index?noticeUID=CO1.NTC.5846423</t>
  </si>
  <si>
    <t>KARLA BEATRIZ SCHILLER OTERO</t>
  </si>
  <si>
    <t>LA PRESENTE ORDEN TIENE POR OBJETO LA PRESTACIÓN DE SERVICIOS PROFESIONALES PARA DESARROLLAR LAS SIGUIENTES ACTIVIDADES: 1. APOYAR EL PROCESO DE SEGUIMIENTO Y REPORTE DE INFORMACIÓN AL SNIES. 2. APOYAR EN LA ASESORÍA DEL PROCESO DE REPORTE DE INFORMACIÓN AL SNIES QUE REQUIERAN LAS UNIDADES ADMINISTRATIVAS. 3. APOYAR EN LA ELABORACIÓN DE INFORMES ESTADÍSTICOS QUE REQUIERA LA OFICINA O DEMÁS UNIDADES ADMINISTRATIVAS. 4. APOYAR EN EL SEGUIMIENTO Y REPORTE DE INFORMACIÓN A RANKING QS, TIMES HIGHER EDUCATION, GREEMETRIC Y OTROS QUE SEAN PRIORIZADOS. 5. APOYAR LA CONSTRUCCIÓN DE DOCUMENTOS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</si>
  <si>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OPSP-VAD-0693-2024</t>
  </si>
  <si>
    <t>https://community.secop.gov.co/Public/Tendering/OpportunityDetail/Index?noticeUID=CO1.NTC.5849157</t>
  </si>
  <si>
    <t>IRINA LINERO LADINO</t>
  </si>
  <si>
    <t>LA PRESENTE ORDEN TIENE POR OBJETO: 1. APOYAR AL GRUPO INTERNO DE SERVICIOS GENERALES EN LA COORDINACIÓN DE RUTAS DE LAS BUSETAS DEL CONVENIO DE COOPERACIÓN ENTRE LA EMPRESA TRANSPORTES SENSACIÓN LIMITADA Y LA UNIVERSIDAD DEL MAGDALENA. 2. APOYAR AL GRUPO INTERNO DE SERVICIOS GENERALES EN LA RELACION DE PLANILLAS DE LOS ESTUDIANTES QUE UTILIZAN EL CONVENIO DE APOYO. 3.  APOYAR AL GRUPO INTERNO DE SERVICIOS GENERALES EN LA TABULACIÓN DE INFORMES RELACIONADOS CON EL NUMERO DE USUARIOS DEL CONVENIO. 4. APOYAR AL GRUPO INTERNO DE SERVICIOS GENERALES EN LA PRESENTACIÓN DE LOS INFORMES QUE SE REQUIERAN ASOCIADOS AL CONVENIO DE COOPERACIÓN ENTRE LA EMPRESA TRANSPORTES SENSACIÓN LIMITADA Y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</si>
  <si>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OAG-VAD-0692-2024</t>
  </si>
  <si>
    <t>https://community.secop.gov.co/Public/Tendering/OpportunityDetail/Index?noticeUID=CO1.NTC.5849331</t>
  </si>
  <si>
    <t>JOSE ALBERTO TONCEL BELTRAN</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</si>
  <si>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 LA DIRECCIÓN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LAS POBLACIONES DE ESPECIAL PROTECCIÓN CONSTITUCIONAL, MADRES Y PADRES CABEZA DE HOGAR, DESPLAZADOS POR LA VIOLENCIA, INDÍGENAS, AFRO, COMUNIDAD LGTBIQ+. 12. ASISTIR A LAS REUNIONES CONVOCADAS PARA PLANAR LA ATENCIÓN DE LAS POBLACIONES DE ESPECIAL PROTECCIÓN CONSTITUCIONAL, MADRES Y PADRES CABEZA DE HOGAR, DESPLAZADOS POR LA VIOLENCIA, INDÍGENAS, AFRO, COMUNIDAD LGTBIQ+, PREVIO ACUERDO CON EL SUPRVISOR DE LA ORDEN. 13. APOYAR A LA DIRECCIÓN DE DESARROLLO ESTUDIANTIL EN LA CONSTRUCCIÓN DE INFORMES DONDE SE RELACIONEN LAS ACTIVIDADES, PROCEDIMIENTOS REALIZADOS EN EL MARCO DEL ACOMPAÑAMIENTO PSICOPEDAGÓGICO QUE SE REALIZA A LOS ESTUDIANTES QUE HACEN PARTE LAS POBLACIONES DE ESPECIAL PROTECCIÓN CONSTITUCIONAL, MADRES Y PADRES CABEZA DE HOGAR, DESPLAZADOS POR LA VIOLENCIA, INDÍGENAS, AFRO, COMUNIDAD LGTBIQ+.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</si>
  <si>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OPSP-VAD-0691-2024</t>
  </si>
  <si>
    <t>https://community.secop.gov.co/Public/Tendering/OpportunityDetail/Index?noticeUID=CO1.NTC.5849226</t>
  </si>
  <si>
    <t>TANIA VANESSA MARIN CASTILLO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</si>
  <si>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REALIZAR TALLERES, CAPACITACIÓN E IMPLEMENTACIÓN DE ACTIVIDADES CON LOS PADRES Y MADRES. 6. DILIGENCIAR OPORTUNAMENTE TODOS LOS FORMATOS ESTABLECIDOS POR BIENESTAR UNIVERSITARIO EN EL SISTEMA DE GESTIÓN DE LA CALIDAD Y OTROS PROCESOS, PARA EL REGISTRO DE TODAS LAS ACTIVIDADES QUE SE REALICEN. 7. APOYAR EN LAS ACTIVIDADES LÚDICAS Y RECREATIVAS DEL CENTRO DE ATENCIÓN A LA PRIMERA INFANCIA. 8.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</si>
  <si>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OPSP-VAD-0690-2024</t>
  </si>
  <si>
    <t>https://community.secop.gov.co/Public/Tendering/OpportunityDetail/Index?noticeUID=CO1.NTC.5842305</t>
  </si>
  <si>
    <t>ARMANDO JOSÉ SILVA HAMBURGER</t>
  </si>
  <si>
    <t xml:space="preserve">BRIAN AURELIO ALVAREZ CUADROS </t>
  </si>
  <si>
    <t>LA PRESENTE ORDEN TIENE POR OBJETO: 1. DESARROLLAR COMPONENTES EN REACT DEL SISTEMA DE INFORMACIÓN VIDEOSFERAS. 2. REALIZAR LA ACTUALIZACIÓN DE LA VERSIÓN DEL FRAMEWORK LARAVEL. 3. CONSTRUIR MÓDULO DE PODCAST EN EL SISTEMA DE INFORMACIÓN. 4. DESARROLLAR SERVICIOS REST PARA LA CONSTRUCCIÓN DE ELEMENTOS VISUALES EN VIDEOSFERAS. 5. REFACTORIZAR LOS COMPONENTES VISUALES DE ACUERDO AL MANUAL DE IMAGEN DE VIDEOSFERAS. 6. INSTRUIR Y APOYAR EN LOS PROCESOS AL ESTUDIANTE AYUDANTE DE VIDEOSFERAS.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</si>
  <si>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OPSP-VAD-0688-2024</t>
  </si>
  <si>
    <t>https://community.secop.gov.co/Public/Tendering/OpportunityDetail/Index?noticeUID=CO1.NTC.5841959</t>
  </si>
  <si>
    <t>DEWARD LOPEZ MORGAN</t>
  </si>
  <si>
    <t>FELIX ANAYA CASTRO</t>
  </si>
  <si>
    <t>LA PRESENTE ORDEN TIENE POR OBJETO: 1. ASESORAR EN LA REVISIÓN, REGISTRO Y SEGUIMIENTO DEL MAPA DE RIESGOS, ACCIONES DE MEJORA, INDICADORES Y PLANES DE MEJORAMIENTO DE COMPETENCIA DEL GRUPO DE CONTABILIDAD. 2. ASESORAR AL GRUPO DE CONTABILIDAD EN LA DEPURACIÓN DE LOS AVANCES Y ANTICIPOS ENTREGADOS, FONDO DE COMPUTADORES, FONDO DE BICICLETAS, FILSMAR Y FERIA ARTESANAL. 3. ASESORAR AL GRUPO DE CONTABILIDAD EN LA DEPURACIÓN DE LAS LICENCIAS E INCAPACIDADES REGISTRADAS EN LA LIQUIDACIÓN DE NÓMINA. 4. ASESORAR AL GRUPO DE CONTABILIDAD EN EL REGISTRO CONTABLE Y SEGUIMIENTO A LAS DONACIONES RECIBIDAS POR LA UNIVERSIDAD. 5. ASESORAR AL GRUPO DE CONTABILIDAD EN EL REPORTE Y CONCILIACIONES DE LAS OPERACIONES RECÍPROCAS QUE DEBEN PRESENTARSE A LA CONTADURÍA GENERAL DE LA NACIÓN 6. ASESORAR AL GRUPO DE CONTABILIDAD EN LA REVISIÓN, PRESENTACIÓN Y SEGUIMIENTO DEL PROCESO DE DEVOLUCIÓN DE IVA QUE SE SURTE ANTE LA DIAN.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</si>
  <si>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OPSP-VAD-0687-2024</t>
  </si>
  <si>
    <t>https://community.secop.gov.co/Public/Tendering/OpportunityDetail/Index?noticeUID=CO1.NTC.5826611</t>
  </si>
  <si>
    <t>MARTIN JOSE LLANOS PERTUZ</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</si>
  <si>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</si>
  <si>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OAG-VAD-0686-2024</t>
  </si>
  <si>
    <t>https://community.secop.gov.co/Public/Tendering/OpportunityDetail/Index?noticeUID=CO1.NTC.5825885</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</si>
  <si>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ACTIVACIÓN DE USUARIOS Y LA REVISIÓN EN LA PLATAFORMA DEL GEDOCO Y SIGEP II DE LOS DOCUMENTOS PRECONTRACTUALES NECESARIOS PARA LA ELABORACIÓN DE ÓRDENES DE SERVICIOS PROFESIONALES Y DE APOYO A LA GESTIÓN DEL PROYECTO. 2. APOYAR EN LA REVISIÓN DE LAS HOJAS DE VIDA Y SUS SOPORTES EN LA PLATAFORMA GEDOCO, SIGEP II Y LOS DOCUMENTOS PRECONTRACTUALES NECESARIOS PARA ELABORACIÓN DE ÓRDENES DE SERVICIOS PROFESIONALES Y DE APOYO A LA GESTIÓN. 3. APOYAR EN LA PROYECCIÓN, REMISIÓN PARA REVISIÓN JURÍDICA, FIRMA DE LAS PARTES, MATRIZ DE SEGUIMIENTO, REGISTRO PRESUPUESTAL DE MINUTAS DE LAS ÓRDENES DE PRESTACIÓN DE SERVICIOS PROFESIONALES Y DE APOYO A LA GESTIÓN DEL PROYECTO. 4. APOYAR EN LA PROYECCIÓN, REMISIÓN PARA REVISIÓN JURÍDICA, FIRMA DE LAS PARTES, MATRIZ DE SEGUIMIENTO, REGISTRO PRESUPUESTAL DE MINUTAS DE RESOLUCIONES, ACTAS Y OTRAS ÓRDENES DE GASTO DEL PROYECTO. 5. APOYAR EN LA RECOPILACIÓN, ANÁLISIS, REVISIÓN Y DILIGENCIAMIENTO DE LOS FORMATOS REQUERIDOS EN LA ETAPA PRECONTRACTUAL Y CONTRACTUAL DE LAS ÓRDENES DE GASTO. 6. REMITIR A LA DIRECCIÓN DE TALENTO HUMANO EL LISTADO DE LOS CONTRATISTAS PARA QUE SEAN AFILIADOS A LA ARL, 7. NOTIFICAR LA EXPEDICIÓN DE LAS DIVERSAS ÓRDENES DE GASTO DEL PROYECTO 8. APOYAR EN LA ORGANIZACIÓN DE LA INFORMACIÓN NECESARIA PARA EL CARGUE DE LOS CONTRATOS Y ACTAS MODIFICATORIAS DE LAS ÓRDENES DE GASTO EXPEDIDOS POR EL PROYECTO EN LAS PLATAFORMAS SIGEP II, SECOP II Y SIA OBSERVA EN LOS PLAZOS ESTABLECIDOS POR LOS ENTES DE CONTROL. 9. APOYAR A LA REALIZACIÓN DE SONDEOS COMERCIALES DE PRODUCTOS, BIENES Y SERVICIOS PARA EL PROYECTO. 10. APOYAR EN LA ORGANIZACIÓN DE LA INFORMACIÓN NECESARIA PARA LA ELABORACIÓN DE INFORMES FINANCIEROS Y ADMINISTRATIVOS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</si>
  <si>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OPSP-VAD-0685-2024</t>
  </si>
  <si>
    <t>https://community.secop.gov.co/Public/Tendering/OpportunityDetail/Index?noticeUID=CO1.NTC.5825265</t>
  </si>
  <si>
    <t>DANIEL JOSE TAMAYO ELJURE</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</si>
  <si>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APOYO EN LA FISCALIZACIÓN DE LAS ESTAMPILLAS DEPARTAMENTALES Y ELABORAR EL EXPEDIENTE CON LAS NORMAS REQUERIDAS PARA TAL FIN. 3. APOYAR EL PROCESO DE VERIFICACIÓN DE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Y LA INFORMACIÓN REMITIDA POR LA CONTRALORÍA DEPARTAMENTAL, DISTRITAL Y NACIONAL. 5. APOYAR EL PROCESO DE VERIFICACIÓN DE LA INFORMACIÓN REMITIDA POR LAS ENTIDADES RETENEDORAS VS LOS ARCHIVOS QUE REPOSAN EN LA OFICINA DE ESTAMPILLA. 6. APOYAR EL PROCESO DE CLASIFICACIÓN DE EXPEDIENTES O CARPETAS PARA REMITIRLOS A CADA FACILITADOR Y/O JURÍDICO, DADO EL CASO. 7. APOYAR LOS PROCESOS PARA DESARROLLAR ACCIONES ENCAMINADAS AL PLAN DE MEJORAMIENTO DEL ARCHIVO DE INFORMACIÓN DE LAS DIFERENTES ESTAMPILLAS. 8. APOYAR EN LA ELABORACIÓN Y EMISIÓN DE INFORME PARA SABER A QUIÉN SE LE HA REMITIDO EXPEDIENTES O CARPETAS PARA EL PROCESO DE SEGUIMIENTO PERIODICO. 9. APOYAR PARA LLEVAR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</si>
  <si>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OPSP-VAD-0684-2024</t>
  </si>
  <si>
    <t>https://community.secop.gov.co/Public/Tendering/OpportunityDetail/Index?noticeUID=CO1.NTC.5824875</t>
  </si>
  <si>
    <t>ANDREE MATEO NARVAEZ ORTIZ</t>
  </si>
  <si>
    <t>LA PRESENTE ORDEN TIENE POR OBJETO: 1. APOYAR EN EL DESARROLLO DE COMPONENTES SOFTWARE EN TECNOLOGÍAS NETCORE, LARAVEL, JAVASCRIPT, ANGULAR, HACIENDO USO DE PATRONES DE DISEÑO. 2. APOYAR EN LA ACTUALIZACIÓN DEL FRAMEWORK DEL SISTEMA TALENTO MAGDALENA 3. APOYAR EN LA IMPLEMENTACIÓN DE PRINCIPIOS SOLID EN LOS SISTEMAS DE INFORMACIÓN INSTITUCIONALES 4. ASESORAR AL DIRECTOR DEL CENTRO EN EL DISEÑO DE ESTRUCTURAS DE COMUNICACIÓN ENTRE SISTEMAS DE INFORMACIÓN 5. APOYAR EN EL PROCESO DE OPTIMIZACIÓN DE SENTENCIAS SQL EN LOS MOTORES MYSQL Y SQL SERVER 6. DESPLEGAR EN AMBIENTE PRODUCTIVO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</si>
  <si>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OPSP-VAD-0683-2024</t>
  </si>
  <si>
    <t>https://community.secop.gov.co/Public/Tendering/OpportunityDetail/Index?noticeUID=CO1.NTC.5825072</t>
  </si>
  <si>
    <t>LAURA MARIA PEREZ RIQUETT</t>
  </si>
  <si>
    <t>LA PRESENTE ORDEN TIENE POR OBJETO: 1. APOYAR EN LA GESTIÓN DE LOS PROCEDIMIENTOS Y ACTIVIDADES DEL PROGRAMA DE ARQUEOLOGÍA PREVENTIVA (PAP) DE LA UNIVERSIDAD. 2. APOYAR EN LA ELABORACIÓN, APROBACIÓN Y EJECUCIÓN DE LOS PLANE DE MANEJO ARQUEOLÓGICO (PMA) DE LA UNIVERSIDAD. 3. APOYAR EN EL CONTROL Y SUPERVISIÓN DEL REGISTRO DE INFORMACIÓN ARQUEOLÓGICA RELACIONADA CON EL PAP. 4. APOYAR EN LA PLANIFICACIÓN DE LAS ACTIVIDADES DE LABORATORIO CORRESPONDIENTE AL REGISTRO, CATALOGACIÓN Y ANÁLISIS DE MATERIALES ARQUEOLÓGICOS OBTENIDOS DURANTE LA IMPLEMENTACIÓN DEL PAP. 5. PROYECTAR Y HACER SEGUIMIENTO A LAS COMUNICACIONES DIRIGIDAS Y RECIBIDAS POR Y ANTE EL INSTITUTO COLOMBIANO DE ANTROPOLOGÍA E HISTORIA (ICANH). 6. PARTICIPAR EN LAS REUNIONES DERIVADAS DE LA EJECUCIÓN DEL PAP Y LLEVAR EL REGISTRO DE ACTAS. 7. APOYAR LAS ACTIVIDADES DE CAMPO DE LAS DISTINTAS FASES DEL PAP. 8. GENERAR REPORTE DE AVANCES DE LAS DISTINTAS ACTIVIDADES DEL PAP. 9. APOYAR LA GESTIÓN DE AYUDANTES QUE PARTICIPAN EN EL PROGRAMA DE ARQUEOLOGÍA PREVENTIVA DE UNIMAGDALENA. 10. SUPERVISAR EL ESTADO DE EJECUCIÓN PRESUPUESTAL DEL PAP. 11. APOYAR LA CONSTRUCCIÓN DE INFORMES ESPECIALIZADOS DERIVADOS DE LAS DISTINTAS ACTIVIDADES RELACIONADAS CON EL PAP.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</si>
  <si>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OPSP-VAD-0682-2024</t>
  </si>
  <si>
    <t>https://community.secop.gov.co/Public/Tendering/OpportunityDetail/Index?noticeUID=CO1.NTC.5824852</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</si>
  <si>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REALIZACIÓN DE LA GESTIÓN ADMINISTRATIVA Y FINANCIERA DEL PROYECTO DE ACUERDO CON LA PROGRAMACIÓN ESTABLECIDA EN EL CRONOGRAMA DE TRABAJO Y PRESUPUESTO APROBADO. 2. APOYAR LA GESTIÓN DE LOS RECURSOS TÉCNICOS, TECNOLÓGICOS Y LOGÍSTICOS PARA EL DESARROLLO DE LAS ACTIVIDADES DEL PROYECTO. 3. APOYAR EN EL TRÁMITE Y CUMPLIMIENTO CON LAS SOLICITUDES DE CDP, ADICIONES, TRASLADOS Y DEMÁS MOVIMIENTOS PRESUPUESTALES QUE REQUIERA EL PROYECTO. 4. REVISAR Y TRAMITAR LAS SOLICITUDES DE ÓRDENES DE GASTOS QUE REQUIERA EL PROYECTO DURANTE SU EJECUCIÓN. 5. VERIFICAR LOS REQUISITOS ADMINISTRATIVOS PARA EL PAGO DE LAS DIFERENTES ÓRDENES DE GASTO DEL PROYECTO, REALIZANDO SEGUIMIENTO AL PROCESO DE PAGO. 6. REALIZAR SEGUIMIENTO A LA EJECUCIÓN DEL PRESUPUESTO Y AL FLUJO DE CAJA OPERATIVO ELABORANDO UNA PROYECCIÓN DETALLADA DE LAS CUENTAS DE INGRESOS Y EGRESOS. 7. REALIZAR EL CARGUE DE LOS CONTRATOS Y ÓRDENES DE GASTO EN LAS PLATAFORMAS QUE CORRESPONDA TALES COMO SECOP II Y SIA OBSERVA, EN LOS PLAZOS ESTABLECIDOS. 8. APOYAR EN LA REVISIÓN DE DOCUMENTOS PRECONTRACTUALES Y CONTRACTUALES EN LAS PLATAFORMAS GEDOCO Y SIGEP II DE LAS PERSONAS A VINCULAR EN EL PROYECTO. 9. APOYAR EN LA ATENCIÓN A LOS REQUERIMIENTOS QUE REALICEN LOS ENTES DE CONTROL Y OTRAS INSTANCIAS. 10. RENDIR INFORMES MENSUALES O CUANDO EL SUPERVISOR ASÍ LO REQUIERA, SOBRE LAS ACTIVIDADES DESARROLLADAS EN CUMPLIMIENTO. 11. APOYAR LA ELABORACIÓN DE LOS INFORMES FINANCIEROS COMPROMETIDOS EN 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</si>
  <si>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OPSP-VAD-0681-2024</t>
  </si>
  <si>
    <t>https://community.secop.gov.co/Public/Tendering/OpportunityDetail/Index?noticeUID=CO1.NTC.5808553</t>
  </si>
  <si>
    <t>SILENYS MARGARITA RESTREPO OÑATE</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</si>
  <si>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</si>
  <si>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OPSP-VAD-0678-2024</t>
  </si>
  <si>
    <t>https://community.secop.gov.co/Public/Tendering/OpportunityDetail/Index?noticeUID=CO1.NTC.5800476</t>
  </si>
  <si>
    <t>JESICCA PAOLA MENDOZA SOLANO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</si>
  <si>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ACTUALIZACIONES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</si>
  <si>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OPSP-VAD-0676-2024</t>
  </si>
  <si>
    <t>https://community.secop.gov.co/Public/Tendering/OpportunityDetail/Index?noticeUID=CO1.NTC.5800232</t>
  </si>
  <si>
    <t xml:space="preserve">CAROLINA MAYLEN FORERO BULA </t>
  </si>
  <si>
    <t>LA PRESENTE ORDEN TIENE POR OBJETO: 1 APOYAR AL GRUPO INTERNO DE SERVICIOS GENERALES EN LA COORDINACIÓN DE TAREAS DE LOS DIFERENTES MANTENIMIENTOS A CARGO DE LA DEPENDENCIA CONJUNTAMENTE CON EL ADMINISTRADOR DE LA PLATAFORMA AMSI Y DE AM2. 2. APOYAR AL GRUPO INTERNO DE SERVICIOS GENERALES EN LA REVISIÓN DOCUMENTACIÓN QUE SE REQUIERE PARA CADA ORDEN Y CONTRATO QUE DEBA SER SUPERVISADA POR EL RESPONSABLE DE GRUPO. 3. APOYAR AL GRUPO INTERNO DE SERVICIOS GENERALES EN LA REALIZACIÓN DE INFORMES PERIÓDICOS DE LAS EJECUCIONES DE LOS DIFERENTES CONTRATOS Y ÓRDENES DE SERVICIOS. 4.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5. APOYAR EN LA SUPERVISIÓN TÉCNICA Y FINANCIERA DE CONTRATOS A CARGO DEL RESPONSABLE DEL GRUPO INTERNO DE SERVICIOS GENERALES. 6. APOYAR EN LA ELABORACIÓN Y PREPARACIÓN DE INFORMES PERIÓDICOS DE GREENMETRIC, CONTROL INTERNO, HUELLA DE CARBONO, Y APOYOS A PROYECTOS DE REGALÍAS E INVESTIGACIÓN. 7. APOYAR AL GRUPO INTERNO DE SERVICIOS GENERALES EN LA REVISIÓN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</si>
  <si>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OPSP-VAD-0675-2024</t>
  </si>
  <si>
    <t>https://community.secop.gov.co/Public/Tendering/OpportunityDetail/Index?noticeUID=CO1.NTC.5799390</t>
  </si>
  <si>
    <t>GINA CAMILA ATUNES MENDIVIL</t>
  </si>
  <si>
    <t>LA PRESENTE ORDEN TIENE POR OBJETO: 1. APOYAR EN LA TOMA FISICA DE LOS INVENTARIOS POR DEPENDENCIA. 2 APOYAR EN LA DINAMICA DE ACTUALIZACION PERIODICA DE LOS INVENTARIOS. 3. APOYAR EN LOS PROCESOS DE RECEPCION, CODIFICACION Y ALMACENAMIENTO DE LOS BIENES. 4. APOYAR EN LOS PROCESOS DE ENTREGA DE BIENES DE CONSUMO. 5. APOYAR EN LOS PROCESOS DE ENTREGA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</si>
  <si>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OPSP-VAD-0674-2024</t>
  </si>
  <si>
    <t>https://community.secop.gov.co/Public/Tendering/OpportunityDetail/Index?noticeUID=CO1.NTC.5758858&amp;isFromPublicArea=True&amp;isModal=False</t>
  </si>
  <si>
    <t>LEONARDO DE JESUS LIÑAN MARQUEZ</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</si>
  <si>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INGENIERÍA. 3. APOYAR A LA DIRECCIÓN DE BIENESTAR UNIVERSITARIO EN EL SEGUIMIENTO DE LOS CASOS DE ESTUDIANTES Y DOCENTES CON DIFICULTADES REPORTADOS POR LA FACULTAD DE INGENIERÍA.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ATENCIÓN A LOS MIEMBROS DE LA COMUNIDAD UNIVERSITARIA, QUE REQUIERAN INFORMACIÓN SOBRE LAS DISTINTAS ÁREAS.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</si>
  <si>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CO1.REQ.5868054</t>
  </si>
  <si>
    <t>OPSP-VAD-0672-2024</t>
  </si>
  <si>
    <t>https://community.secop.gov.co/Public/Tendering/OpportunityDetail/Index?noticeUID=CO1.NTC.5753548&amp;isFromPublicArea=True&amp;isModal=False</t>
  </si>
  <si>
    <t>JUAN CARLOS MIRANDA VASQUEZ</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</si>
  <si>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</si>
  <si>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CO1.REQ.5862759</t>
  </si>
  <si>
    <t>OAG-VAD-0670-2024</t>
  </si>
  <si>
    <t>https://community.secop.gov.co/Public/Tendering/OpportunityDetail/Index?noticeUID=CO1.NTC.5753421&amp;isFromPublicArea=True&amp;isModal=False</t>
  </si>
  <si>
    <t>CAROL DAYANA ESCORCIA GALVIZ</t>
  </si>
  <si>
    <t>LA PRESENTE ORDEN TIENE POR OBJETO: 1. PRESTAR ASESORÍA Y APOYAR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 EL VICERRECTOR ADMINISTRATIVO Y EL DIRECTOR ADMINISTRATIVO EN LAS PLATAFORMAS SIA OBSERVA DE LA AUDITORA GENERAL DE LA REPÚBLICA Y SECOP II. 8. APOYAR EN LA REVISIÓN DE LA INFORMACIÓN CONTRACTUAL CARGADA POR LOS DIFERENTES ORDENADORES DEL GASTO DELEGADOS, EN LAS PLATAFORMAS DEL SIA OBSERVA- AUDITORÍA,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</si>
  <si>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CO1.REQ.5862520</t>
  </si>
  <si>
    <t>OPSP-VAD-0669-2024</t>
  </si>
  <si>
    <t>https://community.secop.gov.co/Public/Tendering/OpportunityDetail/Index?noticeUID=CO1.NTC.5758184&amp;isFromPublicArea=True&amp;isModal=False</t>
  </si>
  <si>
    <t>CARLOS ALBERTO GUTIERREZ DIAZ GRANADOS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</si>
  <si>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</si>
  <si>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CO1.REQ.5860006</t>
  </si>
  <si>
    <t>OPSP-VAD-0666-2024</t>
  </si>
  <si>
    <t>https://community.secop.gov.co/Public/Tendering/OpportunityDetail/Index?noticeUID=CO1.NTC.5749408&amp;isFromPublicArea=True&amp;isModal=False</t>
  </si>
  <si>
    <t>MARLON JOSÉ MOLINA MOJICA</t>
  </si>
  <si>
    <t>BRAYAN JOSE GUARAMACO INFANTE</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</si>
  <si>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</si>
  <si>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CO1.REQ.5858804</t>
  </si>
  <si>
    <t>OAG-VAD-0665-2024</t>
  </si>
  <si>
    <t>https://community.secop.gov.co/Public/Tendering/OpportunityDetail/Index?noticeUID=CO1.NTC.5748139&amp;isFromPublicArea=True&amp;isModal=False</t>
  </si>
  <si>
    <t>ALBERTO JOSE JIMENEZ ALFARO</t>
  </si>
  <si>
    <t>LA PRESENTE ORDEN TIENE POR OBJETO: 1. APOYAR EN LA ORGANIZACIÓN DE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2024. 3. APOYAR LA ACTUALIZACIÓN DEL PORTAL WEB DE LA VICERRECTORÍA DE EXTENSIÓN Y PROYECCIÓN SOCIAL. 4. APOYAR EN LA CREACIÓN DE CONTENIDOS CREATIVOS MENSUALES PARA APORTAR AL CRECIMIENTO Y A LA CONSOLIDACIÓN DE LA COMUNIDAD DIGITAL, A TRAVÉS DE LA REDES SOCIALES DE LA VICERRECTORÍA DE EXTENSIÓN Y PROYECCIÓN SOCIAL. 5. REALIZAR TRABAJOS AUDIOVISUALES, SOBRE TEMAS INFORMATIVOS DE LA VICERRECTORÍA DE EXTENSIÓN Y PROYECCIÓN SOCIAL, QUE SE PUBLICARÁN EN LAS REDES SOCIALES INSTITUCIONALES. 6. APOYAR EN LA TOMA DE FOTOGRAFÍAS, GRABACIÓN Y EDICIÓN DE CONTENIDOS AUDIOVISUALES PARA REDES SOCIALES. 7. APOYAR EN LAS CAMPAÑAS ESTRATÉGICAS DIGITALES QUE APORTEN AL POSICIONAMIENTO Y FIDELIZACIÓN DE LA COMUNIDAD DIGITAL INSTITUCIONAL. 8. APOYAR EN LAS ESTRATEGIAS DE MARKETING DIGITAL PARA POTENCIALIZAR EL RECONOCIMIENTO DE LA MARCA UNIMAGDALENA. 9.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</si>
  <si>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CO1.REQ.5857488</t>
  </si>
  <si>
    <t>OPSP-VAD-0664-2024</t>
  </si>
  <si>
    <t>https://community.secop.gov.co/Public/Tendering/OpportunityDetail/Index?noticeUID=CO1.NTC.5747792&amp;isFromPublicArea=True&amp;isModal=False</t>
  </si>
  <si>
    <t>SEIBY MARTIN BARROS AYOLA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</si>
  <si>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</si>
  <si>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CO1.REQ.5856959</t>
  </si>
  <si>
    <t>OAG-VAD-0663-2024</t>
  </si>
  <si>
    <t>https://community.secop.gov.co/Public/Tendering/OpportunityDetail/Index?noticeUID=CO1.NTC.5749668&amp;isFromPublicArea=True&amp;isModal=False</t>
  </si>
  <si>
    <t>JUAN MANUEL LORA FONTALVO</t>
  </si>
  <si>
    <t>LA PRESENTE ORDEN TIENE POR OBJETO: 1. APOYAR LAS REUNIONES TÉCNICAS Y DE SEGUIMIENTO QUE SEAN REQUERIDAS POR PARTE DEL EQUIPO TÉCNICO DE LOS PROYECTOS. 2. REALIZAR VISITAS DE CAMPO EN LOS LUGARES DE EJECUCIÓN DE LOS PROYECTOS EN LOS MUNICIPIOS BENEFICIADOS POR LOS PROYECTOS, CON EL FIN DE APOYAR EN LA INSPECCIÓN, VERIFICACIÓN Y COORDINACIÓN DE LA PREPARACIÓN DE SUELOS, SIEMBRA Y COSECHA DE PRODUCTOS AGRÍCOLAS ESPECÍFICOS EN LOS MUNICIPIOS BENEFICIADOS. 3. APOYAR EN SITIO LA RECOLECCIÓN DE DATOS, CÁLCULO DE CANTIDADES Y COSTOS DE LOS MATERIALES Y MANO DE OBRA NECESARIA PARA PROYECTOS AGRÍCOLAS. 4. REALIZAR VISITAS DE CAMPO, CON EL FIN DE APOYAR LA ASESORÍA A LOS BENEFICIARIOS ASIGNADOS PARA LA IMPLEMENTACIÓN Y MANTENIMIENTO DE BUENAS PRÁCTICAS AGRÍCOLAS, EN LOS CULTIVOS DE LOS BENEFICIARIOS DEL PROYECTO ORIENTAR, VERIFICAR Y RECOMENDAR LA SEÑALIZACIÓN LOS LUGARES DE SIEMBRA DE LAS PARCELAS ASIGNADAS QUE SERÁN ESTABLECIDAS EN EL MARCO DEL PRESENTE PROYECTO. 5. APOYAR EN EL ESTABLECIMIENTO DE SISTEMAS ARTESANALES DE RIEGO PARA LOS CULTIVOS ESTABLECIDOS. 6. ORIENTAR A LOS BENEFICIARIOS ASIGNADOS PARA LA SIEMBRA DE LOS DIFERENTES CULTIVOS QUE SERÁN ENTREGADAS EN EL MARCO DE LA EJECUCIÓN DEL CONTRATO. 7. REALIZAR LAS VISITAS DE ACOMPAÑAMIENTO TÉCNICAS PERIÓDICAS A LOS BENEFICIARIOS DE LOS MUNICIPIOS CONFORME A LO ESTABLECIDO EN EL PROYECTO. 8. ACOMPAÑAR EL PROCESO DE ENTREGAS DE LOS INSUMOS, MATERIALES, EQUIPOS Y SERVICIOS Y HACER SEGUIMIENTO AL BUEN USO DE DICHOS BIENES DURANTE LA VIGENCIA DEL CONTRATO.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</si>
  <si>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CO1.REQ.5858977</t>
  </si>
  <si>
    <t>OAG-VAD-0662-2024</t>
  </si>
  <si>
    <t>https://community.secop.gov.co/Public/Tendering/OpportunityDetail/Index?noticeUID=CO1.NTC.5749531&amp;isFromPublicArea=True&amp;isModal=False</t>
  </si>
  <si>
    <t>ANDREA VALENTINA OROZCO NUÑEZ</t>
  </si>
  <si>
    <t>LA PRESENTE ORDEN TIENE POR OBJETO: 1. APOYAR EN LA ATENCIÓN BÁSICA, OPORTUNA Y ADECUADA EN CONSULTA COMO MÉDICA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</si>
  <si>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CO1.REQ.5858730</t>
  </si>
  <si>
    <t>OPSP-VAD-0661-2024</t>
  </si>
  <si>
    <t>https://community.secop.gov.co/Public/Tendering/OpportunityDetail/Index?noticeUID=CO1.NTC.5749045&amp;isFromPublicArea=True&amp;isModal=False</t>
  </si>
  <si>
    <t>MAYERLLIS ANAIS SOCARRAS MONSALVE</t>
  </si>
  <si>
    <t>LA PRESENTE ORDEN TIENE POR OBJETO: EL SERVICIO DE APOYO A LA GESTIÓN COMO ENLACE BIOCULTURAL PARA LA IMPLEMENTACIÓN DEL SERVICIO PÚBLICO DE EXTENSIÓN AGROPECUARIA EN EL MARCO DEL CONVENIO INTERADMINISTRATIVO NO. 9772023 SUSCRITO ENTE LA AGENCIA DE DESARROLLO RURAL-ADR Y LA UNIVERSIDAD DEL MAGDALENA. PARA EL DESARROLLO DE LAS SIGUIENTES ACTIVIDADES: 1. APOYAR LA BÚSQUEDA DE USUARIOS BENEFICIARIOS QUE ESTÉN ASIGNADOS EN EL REGISTRO DE LA BASE DE DATOS SUMINISTRADO POR LA AGENCIA DE DESARROLLO RURAL EN LA ZONA EN EL MARCO DEL CONVENIO. 2. APOYAR EN LA BÚSQUEDA DE RECAMBIOS DE POSIBLES USUARIOS BENEFICIARIOS EN LA ZONA ASIGNADA Y LÍNEAS PRODUCTIVAS PRIORIZADAS. 3. ENLAZAR A LOS EXTENSIONISTAS CON LA POBLACIÓN PARA SU DESPLIEGUE TÉCNICO DENTRO DE LOS TERRITORIOS ASOCIADOS AL CONVENIO. 4. PARTICIPAR EN LAS DIFERENTES JORNADAS QUE SE ADELANTEN CON USUARIOS BENEFICIARIOS, ENTES TERRITORIALES Y PRIVADOS, EN EL MARCO DE LA PRESTACIÓN DEL SERVICIO PÚBLICO DE EXTENSIÓN AGROPECUARIA. 5. REALIZAR ACTIVIDADES DE TRABAJO COMUNITARIO PARA LA ARTICULACIÓN ENTRE UNIVERSIDAD DEL MAGDALENA Y LOS USUARIOS BENEFICIARIOS, AUTORIDADES TERRITORIALES Y COMUNIDAD EN GENERAL CUYA FINALIDAD ES RECIBIR EL SERVICIO DE EXTENSIÓN AGROPECUARIA. 6. INFORMAR AL GRUPO DE TÉCNICOS EXTENSIONISTAS O COORDINADOR ZONAL SOBRE CUALQUIER CAMBIO, AJUSTE O RETIRO QUE SE EVIDENCIE EN LOS BENEFICIARIOS DE LA PRESTACIÓN DEL SERVICIO PÚBLICO DE EXTENSIÓN AGROPECUARIA. 7. COMUNICAR AL COORDINADOR ZONAL Y/O EXTENSIONISTA LAS POSIBLES ZONAS DE ALTO RIESGO SOCIALES, POLÍTICOS Y/O AMBIENTALES; PARA QUE SE DESARROLLEN PROPUESTAS OPERATIVAS ALTERNATIVAS. 8. APOYAR EL PROCESO DE EXTENSIÓN AGROPECUARIA, A TRAVÉS DEL INTERCAMBIO DE SABERES TRADICIONALES Y CIENTÍFICOS ADAPTABLES A LAS COMUNIDADES PERTENECIENTES AL CONVENIO DESDE LA DIVERSIDAD CULTURAL. 9. IDENTIFICAR LAS NECESIDADES DE TRADUCCIÓN A IDIOMA PROPIO DE LOS GRUPOS ÉTNICOS ASOCIADOS AL CONVENIO. 10. APOYAR EN LA BÚSQUEDA DE ESPACIOS PROPICIOS PARA EL DESARROLLO DE LAS ACTIVIDADES PROPIAS DEL CONVENIO. PARÁGRAFO PRIMERO: EL CONTRATISTA DEBERÁ ENTREGAR LOS SIGUIENTES PRODUCTOS: 1. PRESENTAR LISTADO DE ASISTENCIA EN LAS DIFERENTES JORNADAS CON LOS EXTENSIONISTAS EN LA ZONA ASIGNADA. 2. PRESENTAR LISTADO DE LOS NUEVOS USUARIOS POSIBLES BENEFICIARIOS EN LAS LÍNEAS PRIORIZADAS PARA SU ZONA. PARÁGRAFO SEGUNDO: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TERCERO: EL CONTRATISTA PODRÁ ACORDAR CON EL SUPERVISOR DE LA PRESENTE ORDEN CRONOGRAMAS PARA EL DESARROLLO DE LAS ACTIVIDADES OBJETO DE LA PRESENTE ORDEN, DE LO CUAL DEBERÁ DEJARSE CONSTANCIA ESCRITA.</t>
  </si>
  <si>
    <t>CO1.REQ.5858469</t>
  </si>
  <si>
    <t>OAG-VAD-0660-2024</t>
  </si>
  <si>
    <t>https://community.secop.gov.co/Public/Tendering/OpportunityDetail/Index?noticeUID=CO1.NTC.5748851&amp;isFromPublicArea=True&amp;isModal=False</t>
  </si>
  <si>
    <t>ANA KARINA CAMPO VERGARA</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</si>
  <si>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LA UNIVERSIDAD. 4. APOYAR EN LA ELABORACIÓN DE PIEZAS PARA LA OFERTA ACADÉMICA Y ELEMENTOS DE MERCHANDISING PARA DIFERENTES ÁREAS Y/O EVENTOS INSTITUCIONALES. 5. APOYAR EN LAS ACTIVIDADES PROGRAMADAS POR LA DIRECCIÓN DE BIENESTAR UNIVERSITARIO, DONDE SE REQUIERA DISEÑOS DE PIEZAS GRÁFICAS.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</si>
  <si>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CO1.REQ.5858309</t>
  </si>
  <si>
    <t>OAG-VAD-0659-2024</t>
  </si>
  <si>
    <t>https://community.secop.gov.co/Public/Tendering/OpportunityDetail/Index?noticeUID=CO1.NTC.5748286&amp;isFromPublicArea=True&amp;isModal=False</t>
  </si>
  <si>
    <t>LA PRESENTE ORDEN TIENE POR OBJETO: 1. APOYAR EN LA ACTIVACIÓN DE USUARIOS Y LA REVISIÓN EN LA PLATAFORMA DEL GEDOCO Y SIGEP II DE LOS DOCUMENTOS PRECONTRACTUALES NECESARIOS PARA LA ELABORACIÓN DE ÓRDENES DE SERVICIOS PROFESIONALES Y DE APOYO A LA GESTIÓN DE LA VICERRECTORÍA. 2. APOYAR LA SOLICITUD DE CREACIÓN DE CORREOS INSTITUCIONALES A NUEVOS CONTRATISTAS. 3. 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APOYAR EN LA HABILTIACIÓN DE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Y SOLICITAR EL REGISTRO PRESUPUESTAL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</si>
  <si>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CO1.REQ.5857744</t>
  </si>
  <si>
    <t>OPSP-VAD-0658-2024</t>
  </si>
  <si>
    <t>https://community.secop.gov.co/Public/Tendering/OpportunityDetail/Index?noticeUID=CO1.NTC.5748434&amp;isFromPublicArea=True&amp;isModal=False</t>
  </si>
  <si>
    <t>JUAN JOSE CARDENAS CARREÑO</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</si>
  <si>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CIENCIAS BÁSICAS. 3. APOYAR A LA DIRECCIÓN DE BIENESTAR UNIVERSITARIO EN EL SEGUIMIENTO DE LOS CASOS DE ESTUDIANTES Y DOCENTES CON DIFICULTADES REPORTADOS POR LA FACULTAD DE CIENCIAS BÁSICAS. 4. APOYAR A LA DIRECCIÓN DE BIENESTAR UNIVERSITARIO EN LA IMPLEMENTACIÓN DE ESTRATEGIAS DE PROMOCIÓN DE LOS SERVICIOS Y ACTIVIDADES DE BIENESTAR UNIVERSITARIO EN LA FACULTAD DE CIENCIAS BÁSICAS.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BÁSICAS,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</si>
  <si>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CO1.REQ.5857384</t>
  </si>
  <si>
    <t>OPSP-VAD-0657-2024</t>
  </si>
  <si>
    <t>https://community.secop.gov.co/Public/Tendering/OpportunityDetail/Index?noticeUID=CO1.NTC.5747869&amp;isFromPublicArea=True&amp;isModal=False</t>
  </si>
  <si>
    <t>ORLANDO CLARETH LABORDE MONTES</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</si>
  <si>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EDUCACIÓN. 3. APOYAR A LA DIRECCIÓN DE BIENESTAR UNIVERSITARIO EN EL SEGUIMIENTO DE LOS CASOS DE ESTUDIANTES Y DOCENTES CON DIFICULTADES REPORTADOS POR LA FACULTAD DE EDUCACIÓN. 4. APOYAR A LA DIRECCIÓN DE BIENESTAR UNIVERSITARIO EN LA IMPLEMENTACIÓN DE ESTRATEGIAS DE PROMOCIÓN DE LOS SERVICIOS Y ACTIVIDADES DE BIENESTAR UNIVERSITARIO EN LA FACULTAD DE EDUCACIÓN.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EDUCACIÓN,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</si>
  <si>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CO1.REQ.5856892</t>
  </si>
  <si>
    <t>OPSP-VAD-0656-2024</t>
  </si>
  <si>
    <t>https://community.secop.gov.co/Public/Tendering/OpportunityDetail/Index?noticeUID=CO1.NTC.5747555&amp;isFromPublicArea=True&amp;isModal=False</t>
  </si>
  <si>
    <t>ASDRUBAL SENEN OROZCO SANJUANELO</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</si>
  <si>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</si>
  <si>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CO1.REQ.5856817</t>
  </si>
  <si>
    <t>OPSP-VAD-0655-2024</t>
  </si>
  <si>
    <t>https://community.secop.gov.co/Public/Tendering/OpportunityDetail/Index?noticeUID=CO1.NTC.5747361&amp;isFromPublicArea=True&amp;isModal=False</t>
  </si>
  <si>
    <t>RUTH ELENA NIETO BENJUMEA</t>
  </si>
  <si>
    <t>LA PRESENTE ORDEN TIENE POR OBJETO: 1. PRESENTAR EL PLAN DE TRABAJO DE ACTIVIDADES A DESARROLLAR, DETALLANDO OBJETIVOS, FECHAS, METODOLOGÍA, METAS, INDICADORES ACORDES CON LASDIRECTRICES IMPARTIDAS POR LA DIRECTORA DE DESARROLLO ESTUDIANTIL QUE DEN RESPUESTA A LAS ACTIVIDADES PARA LAS CUALES FUE CONTRATADA. 2. APOYAR A LA DIRECCIÓN DE DESARROLLO ESTUDIANTIL EN LA ADMINISTRACIÓN DEL CENTRO PARA EL LIDERAZGO ESTUDIANTIL, QUE TIENE COMO FINALIDAD LOGRAR LA INTEGRACIÓN DE LAS ORGANIZACIONES, COLECTIVOS, MOVIMIENTOS Y/O GRUPOSESTUDIANTILES Y ADICIONALMENTE PODRÁN APOYARSE PARA LA PROPICIACIÓNDE ESPACIOS DE DIÁLOGO, PLANEACIÓN, CREACIÓN Y CO-CREACIÓN DESUSESTRATEGIAS, PROYECTOS E INICIATIVAS. 3. APOYAR EN LA VERIFICACIÓN DEL DILIGENCIAMIENTO OPORTUNO DE LOS FORMATOS ESTABLECIDOS POR LA DIRECCIÓN DE DESARROLLO ESTUDIANTIL EN EL SISTEMA DE GESTIÓNDE LA CALIDAD Y OTROS PROCESOS, PARA EL REGISTRO DE TODAS LAS ACTIVIDADES QUE SE REALICEN.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Y AVISO DEL (LA) SUPERVISOR (A) DE LA PRESENTE ORDEN. 7.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</si>
  <si>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CO1.REQ.5856669</t>
  </si>
  <si>
    <t>OPSP-VAD-0654-2024</t>
  </si>
  <si>
    <t>https://community.secop.gov.co/Public/Tendering/OpportunityDetail/Index?noticeUID=CO1.NTC.5747352&amp;isFromPublicArea=True&amp;isModal=False</t>
  </si>
  <si>
    <t>EDISON RAFAEL LEA CHARRIS</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</si>
  <si>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</si>
  <si>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CO1.REQ.5856540</t>
  </si>
  <si>
    <t>OAG-VAD-0653-2024</t>
  </si>
  <si>
    <t>https://community.secop.gov.co/Public/Tendering/OpportunityDetail/Index?noticeUID=CO1.NTC.5746991&amp;isFromPublicArea=True&amp;isModal=False</t>
  </si>
  <si>
    <t>GERARDO ALFREDO CODINA CANTILLO</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</si>
  <si>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</si>
  <si>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CO1.REQ.5856446</t>
  </si>
  <si>
    <t>OAG-VAD-0652-2024</t>
  </si>
  <si>
    <t>https://community.secop.gov.co/Public/Tendering/ContractNoticePhases/View?PPI=CO1.PPI.30215080&amp;isFromPublicArea=True&amp;isModal=False</t>
  </si>
  <si>
    <t>JOSE FERNANDO RIVERA GRANADOS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</si>
  <si>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</si>
  <si>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CO1.REQ.5856093</t>
  </si>
  <si>
    <t>OAG-VAD-0651-2024</t>
  </si>
  <si>
    <t>https://community.secop.gov.co/Public/Tendering/ContractNoticePhases/View?PPI=CO1.PPI.30214862&amp;isFromPublicArea=True&amp;isModal=False</t>
  </si>
  <si>
    <t>MARINA MERCEDES MIER MANGA</t>
  </si>
  <si>
    <t>CO1.REQ.5856158</t>
  </si>
  <si>
    <t>OAG-VAD-0650-2024</t>
  </si>
  <si>
    <t>https://community.secop.gov.co/Public/Tendering/OpportunityDetail/Index?noticeUID=CO1.NTC.5746852&amp;isFromPublicArea=True&amp;isModal=False</t>
  </si>
  <si>
    <t>EDWIN DAVID ROSADO FLOREZ</t>
  </si>
  <si>
    <t>CO1.REQ.5856102</t>
  </si>
  <si>
    <t>OAG-VAD-0649-2024</t>
  </si>
  <si>
    <t>https://community.secop.gov.co/Public/Tendering/OpportunityDetail/Index?noticeUID=CO1.NTC.5750659&amp;isFromPublicArea=True&amp;isModal=False</t>
  </si>
  <si>
    <t>DIOMEDES JAIR VARGAS HORTA</t>
  </si>
  <si>
    <t>CO1.REQ.5859938</t>
  </si>
  <si>
    <t>OAG-VAD-0648-2024</t>
  </si>
  <si>
    <t>https://community.secop.gov.co/Public/Tendering/OpportunityDetail/Index?noticeUID=CO1.NTC.5750957&amp;isFromPublicArea=True&amp;isModal=False</t>
  </si>
  <si>
    <t>MARLA ESTELA GUILLEN BRU</t>
  </si>
  <si>
    <t>CO1.REQ.5860040</t>
  </si>
  <si>
    <t>OAG-VAD-0647-2024</t>
  </si>
  <si>
    <t>https://community.secop.gov.co/Public/Tendering/OpportunityDetail/Index?noticeUID=CO1.NTC.5750433&amp;isFromPublicArea=True&amp;isModal=False</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</si>
  <si>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</si>
  <si>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</si>
  <si>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CO1.REQ.5859705</t>
  </si>
  <si>
    <t>OPSP-VAD-0646-2024</t>
  </si>
  <si>
    <t>https://community.secop.gov.co/Public/Tendering/OpportunityDetail/Index?noticeUID=CO1.NTC.5750212&amp;isFromPublicArea=True&amp;isModal=False</t>
  </si>
  <si>
    <t>DUWAN ALEXANDER SANCHEZ CASTRO</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</si>
  <si>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</si>
  <si>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CO1.REQ.5859321</t>
  </si>
  <si>
    <t>OPSP-VAD-0645-2024</t>
  </si>
  <si>
    <t>https://community.secop.gov.co/Public/Tendering/OpportunityDetail/Index?noticeUID=CO1.NTC.5750075&amp;isFromPublicArea=True&amp;isModal=False</t>
  </si>
  <si>
    <t>ROSA ELENA VASQUEZ BRUGES</t>
  </si>
  <si>
    <t>CO1.REQ.5859351</t>
  </si>
  <si>
    <t>OAG-VAD-0641-2024</t>
  </si>
  <si>
    <t>https://community.secop.gov.co/Public/Tendering/OpportunityDetail/Index?noticeUID=CO1.NTC.5748600&amp;isFromPublicArea=True&amp;isModal=False</t>
  </si>
  <si>
    <t>SARA JURAIMA MERCADO MANGA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</si>
  <si>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APOYAR EN LA PARTICIPACIÓN DE EVENTOS ACADÉMICOS, CIENTÍFICOS, ARTÍSTICOS, CULTURALES Y DEPORTIVOS DENTRO Y FUERA DEL LUGAR HABITUAL DE LA EJECUCIÓN DE SUS ACTIVIDADES. 6. REALIZAR TALLERES, CAPACITACIÓN E IMPLEMENTACIÓN DE ACTIVIDADES CON LOS PADRES Y MADRES. 7. APOYAR EN LA REALIZACIÓN DE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APOYAR EN LAS ACTIVIDADES LÚDICAS Y RECREATIVAS DEL CENTRO DE ATENCIÓN A LA PRIMERA INFANCIA. 10.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</si>
  <si>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CO1.REQ.5857903</t>
  </si>
  <si>
    <t>OPSP-VAD-0640-2024</t>
  </si>
  <si>
    <t>https://community.secop.gov.co/Public/Tendering/OpportunityDetail/Index?noticeUID=CO1.NTC.5749115&amp;isFromPublicArea=True&amp;isModal=False</t>
  </si>
  <si>
    <t>STEFFAN ANDERSON VERGARA TORRES</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</si>
  <si>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EN EL USO TEMPORAL DEL COMPLEJO ACUÁTICO DEL INSTITUTO DISTRITAL DE SANTA MARTA PARA LA RECREACIÓN Y EL DEPORTE- INRED, TENIENDO EN CUENTA LAS CONDICIONES GENERALES PARA SU APROVECHAMIENTO. 3. APOYAR Y ASESORAR EN LA PROMOCIÓN DEL DEPORTE O DISCIPLINA QUE DIRIGE. 4. APOYAR Y ASESORAR EN LA PLANIFICACIÓN DE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7. PRESENTAR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</si>
  <si>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CO1.REQ.5858559</t>
  </si>
  <si>
    <t>OAG-VAD-0639-2024</t>
  </si>
  <si>
    <t>https://community.secop.gov.co/Public/Tendering/OpportunityDetail/Index?noticeUID=CO1.NTC.5751206&amp;isFromPublicArea=True&amp;isModal=False</t>
  </si>
  <si>
    <t>NATALIA MARIA LARA SAMPAYO</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</si>
  <si>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COORDINACIÓN Y GENERACIÓN DE ESPACIOS DE PARTICIPACIÓN ESTUDIANTIL, EN VIRTUD DE PROMOVER LOS TEMAS RELACIONADOS EN FAVOR DE LA FAUNA DE LA UNIVERSIDAD. 3. REALIZAR SEGUIMIENTO E INCENTIVAR EL BUEN COMPORTAMIENTO DE LA COMUNIDAD UNIVERSITARIA HACÍA LOS ANIMALES Y LA FAUNA DE LA UNIVERSIDAD MAGDALENA. 4. APOYAR EN LA CREACIÓN, FOMENTO, COORDINACIÓN E IMPLEMENTACIÓN DE PROGRAMAS DE CAPACITACIÓN Y EDUCACIÓN ANIMAL GENERANDO CONCIENCIA Y CULTURA UNIVERSITARIA PARA RESPETAR LA VIDA DE LOS ANIMALES DE ACUERDO CON LO ESTABLECIDO EN LA LEY 84 DE 1989 “ESTATUTO NACIONAL DE PROTECCIÓN Y BIENESTAR ANIMAL”, LA LEY 1774 DEL 2016 Y DEMÁS NORMATIVAS. 5. APOYAR EN LA IMPLEMENTACIÓN DE ALIANZAS CON ENTIDADES PÚBLICAS Y PRIVADAS QUE MANEJEN EL CONCEPTO PARA EL BIENESTAR ANIMAL Y HUMANO GARANTIZANDO LA PROTECCIÓN ANIMAL DE LA UNIVERSIDAD DEL MAGDALENA. 6. PROPONER, EJECUTAR Y/O ACOMPAÑAR PROYECTOS DE INVESTIGACIÓN QUE CONTRIBUYAN A GENERAR CONOCIMIENTO Y HÁBITOS DE RESPETO DE LOS CIUDADANOS Y DEMÁS ACTORES HACIA LOS ANIMALES. 7. DIRIGIR PROYECTOS INNOVADORES PARA LA REALIZACIÓN DE PROYECTOS QUE TENGAN COMO EJE EL APROVECHAMIENTO DE LOS RESIDUOS EN LA DIRECCIÓN DE BIENESTAR UNIVERSITARIO. 8. APOYAR LAS ACTIVIDADES DEL PLAN INTEGRAL DE LOS RESIDUOS GENERADOS EN LA ATENCIÓN DE SALUD- PGIRASA DE BIENESTAR UNIVERSITARIO. 9. APOYAR LOS COLECTIVOS DE PROTECCIÓN Y DEFENSORÍA ANIMAL CON PROGRAMAS DE CAPACITACIÓN, ASESORÍA, TÉCNICA Y JURÍDICA PARA GARANTIZAR EL DESARROLLO DE SUS ACTIVIDADES. 10. ENTREGAR DE MANERA OPORTUNA Y BAJO SU RESPONSABILIDAD LOS INFORMES QUE SE LE SOLICITEN PARA SER PRESENTADOS A LA DIRECCIÓN, CON SOPORTES ESTADÍSTICOS. 11. DILIGENCIAR OPORTUNAMENTE TODOS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</si>
  <si>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CO1.REQ.5859897</t>
  </si>
  <si>
    <t>OPSP-VAD-0638-2024</t>
  </si>
  <si>
    <t>https://community.secop.gov.co/Public/Tendering/OpportunityDetail/Index?noticeUID=CO1.NTC.5750762&amp;isFromPublicArea=True&amp;isModal=False</t>
  </si>
  <si>
    <t>JESUS DAVID NAVARRO ROCHA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</si>
  <si>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</si>
  <si>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CO1.REQ.5859886</t>
  </si>
  <si>
    <t>OAG-VAD-0637-2024</t>
  </si>
  <si>
    <t>https://community.secop.gov.co/Public/Tendering/OpportunityDetail/Index?noticeUID=CO1.NTC.5751003&amp;isFromPublicArea=True&amp;isModal=False</t>
  </si>
  <si>
    <t>DEISY JOHANA URREA GONZALEZ</t>
  </si>
  <si>
    <t>LA PRESENTE ORDEN TIENE POR OBJETO: PRESTAR SERVICIOS PROFESIONALES COMO COORDINADOR OPERATIVO DEPARTAMENTAL EN MARCO DEL CONVENIO INTERADMINISTRATIVO SUSCRITO ENTRE LA AGENCIA DE DESARROLLO RURAL Y LA UNIVERSIDAD DE MAGDALENA, POR LO CUAL EL PROFESIONAL SE COMPROMETE A REALIZAR LAS SIGUIENTES ACTIVIDADES EN EL DEPARTAMENTO DEL MAGDALENA: 1) GENERAR UN INFORME QUE DÉ CUENTA DE LOS ENFOQUES DIFERENCIALES QUE SE 2) APOYO EN LA REALIZACIÓN DEL INFORME CONSOLIDADO DE LAS JORNADAS DE DIAGNÓSTICO COLECTIVO E INDIVIDUAL QUE SE HAYAN ADELANTADO EN MARCO DEL PLAZO DEL CONVENIO. 3) CONSOLIDAR Y ELABORAR DE TODOS LOS INFORMES QUE SE LE SOLICITEN EN CUANTO A LA PRESTACIÓN DEL SERVICIO DE EXTENSIÓN AGROPECUARIA POR EJES TEMÁTICOS, EN LOS TIEMPOS Y EN LAS FORMAS QUE SUPERVISOR CONSIDERE. 4) ELABORAR PRESENTACIONES E INSUMOS REQUERIDOS POR LA DIRECTORA DEL PROYECTO PARA CADA MESA DE TRABAJO, COMITÉ TÉCNICO O DEMÁS ACTIVIDADES DONDE SE REQUIERA LA SUSTENTACIÓN DEL AVANCE EN CAMPO DE LOS AVANCES EN CAMPO DEL DEPARTAMENTO DEL MAGDALENA. 5) REALIZAR ASISTENCIA PERIÓDICA A ACTIVIDADES ORGANIZADAS DENTRO DEL PLAN OPERATIVO DIRIJO AL DEPARTAMENTO DEL MAGDALENA SI SE REQUIERE. 6) CONSOLIDAR LA BASE DE DATOS DE USUARIOS ATENDIDOS EN EL DEPARTAMENTO DEL MAGDALENA CON TODA LA PARAMETRIZACIÓN QUE SE REFERENCIA EN CAMPO INNOVA. 7) REALIZAR LA DESCRIPCIÓN DEL PROCESO DEL SERVICIO DE EXTENSIÓN EN EL DEPARTAMENTO DEL MAGDALENA POR ZONAS, QUE INCLUYA LAS ACCIONES DE MEJORA EN LA EVENTUALIDAD DE REALIZAR UN NUEVO PROCESO DE SERVICIO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</si>
  <si>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CO1.REQ.5860060</t>
  </si>
  <si>
    <t>OPSP-VAD-0636-2024</t>
  </si>
  <si>
    <t>https://community.secop.gov.co/Public/Tendering/OpportunityDetail/Index?noticeUID=CO1.NTC.5750620&amp;isFromPublicArea=True&amp;isModal=False</t>
  </si>
  <si>
    <t>MARIA ELENA HENAO ALVAREZ</t>
  </si>
  <si>
    <t>LA PRESENTE ORDEN TIENE POR OBJETO: 1. ELABORAR CRONOGRAMA DE MESAS DE TRABAJO INTERNAS Y CAPACITACIONES. 2.IDENTIFICAR LOS CONTRIBUYENTES EN LA BASE DE DATOS DEL DEPARTAMENTO. 3.VERIFICAR LOS PAGOS REALIZADOS POR LOS CONTRIBUYENTES DE LA ESTAMPILLA Y SU GIRO OPORTUNO A LA UNIVERSIDAD. 4.REVISAR Y ANALIZAR LA BASE DE INFORMACIÓN DE RECAUDO CON RESPECTO A LO REPORTADO POR LA FIDUCIARIA Y LO REPORTADO POR LAS ENTIDADES. 5. ELABORAR INFORMES PERIÓDICOS DEL COMPORTAMIENTO DEL RECAUDO Y EJECUCIÓN DE LAS ESTAMPILLAS DEPARTAMENTALES. 6. PARTICIPAR EN LAS MESAS DE TRABAJO INTERNAS. 7. SALVAGUARDAR LA INFORMACIÓN OBTENIDA EN EL PROCESO DE VERIFICACION DEL RECAUDO DE LAS ESTAMPILLAS DEPARTAMENTALES, Y GUARDAR LA DEBIDA RESERVA. 8. SUGERIR A LOS FACILITADORES Y/O JURIDICO DE LA ENTIDAD RETENEDORA, LA SOLICITUD DE DOCUMENTOS NECESARIOS PARA EL DESARROLLO DE LAS ACTIVIDADES EN EL PROCESO DE VERIFICACION DEL RECAUDO. 9. CONSOLIDAR LOS INFORMES FINALES DE LAS ENTIDADES RETENEDORAS DE LAS ESTAMPILLAS PARA LA COORDINACIÓN DE LA OFICINA. 10. PROYECTAR INFORME FINANCIERO CON LA INFORMACION DE LO RECAUDADO EN LA VIGENCIA, Y GESTION GENERAL DE LA OFICINA, QUE DEBERÁ SER ENTREGADO A LA COORDINACION DE LA OFICINA A MAS TARDAR EL 15 DE FEBRERO DE LA SIGUIENTE VIGENCIA. 12.REALIZAR ANÁLISIS DE INFORMACIÓN FINANCIERA EN LO REFERENTE DE RECAUDOS DE VIGENCIA ACTUAL Y VIGENCIAS ANTERIORES. 13. ASESORAR A LA COORDINACIÓN EN EL PLANTEAMIENTO DE ESTRATEGIAS PARA LA MEJORA CONTINUA EN LOS PROCESOS DE RECAUDOS DE LAS ESTAMPILLAS DEPARTAMENTALES. 14. IDENTIFICAR Y VERIFICAR ENTIDADES QUE INCUMPLEN CON TODAS LA ORDENANZA OBJETO DEL CONVENIO. 15. VERIFICAR QUE LA INFORMACIÓN QUE SE PRESENTE EN LAS MESAS DE TRABAJO Y LAS RESPECTIVAS RECLAMACIONES A LOS ENTES, SEA CONFIABLE. 16. REALIZAR ASESORÍA FINANCIERA A LA COORDINACIÓN DEL GRUPO DE ESTAMPILLA. 17. ASESORAR A LA COORDINACIÓN EN ACCIONES ENCAMINADAS AL PLAN DE MEJORAMIENTO DEL RECAUDO DE LOS RECURSOS Y LOS REGISTROS DE INFORMACIÓN DE LA ESTAMPILLA EN BENEFICIO DE LA UNIVERSIDAD. 18. CONSOLIDAR LA DOCUMENTACIÓN PARA LA LEGALIZACIÓN DEL COBRO DE LOS RECURSOS DEL CONVENIO POR PARTE DE LA GOBERNACIÓN DEL MAGDALENA Y HACER SEGUIMIENTO DEL MISMO. 19. PARTICIPAR EN LA REVISIÓN DE LOS TEMAS DE GESTION DE LA CALIDAD, Y HACERLE SEGUIMIENTO AL MISMO.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</si>
  <si>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CO1.REQ.5859738</t>
  </si>
  <si>
    <t>OPSP-VAD-0635-2024</t>
  </si>
  <si>
    <t>https://community.secop.gov.co/Public/Tendering/OpportunityDetail/Index?noticeUID=CO1.NTC.5749744&amp;isFromPublicArea=True&amp;isModal=False</t>
  </si>
  <si>
    <t>LIGIA ROSA YANET CAMARGO</t>
  </si>
  <si>
    <t>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EN EL CARGUE, REGISTRO EN PLATAFORMA Y TABULACIÓN DE LAS ENCUESTAS, AUTOEVALUACIONES, Y PERCEPCIONES DERIVADAS DE LOS PROCESOS DE ACREDITACIONES DE LOS PROGRAMAS Y FACULTADES. 8. APOYAR LAS ACTIVIDADES LOGÍSTICAS Y DE PREPARACIÓN PARA EL DESARROLLO DE LAS VISITAS DE PARES ACADÉMICOS DE ACREDITACIONES INTERNACIONALES Y 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</si>
  <si>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CO1.REQ.5858784</t>
  </si>
  <si>
    <t>OPSP-VAD-0634-2024</t>
  </si>
  <si>
    <t>https://community.secop.gov.co/Public/Tendering/OpportunityDetail/Index?noticeUID=CO1.NTC.5749403&amp;isFromPublicArea=True&amp;isModal=False</t>
  </si>
  <si>
    <t>LILIBETH PATRICIA CARBONO PACHECO</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</si>
  <si>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HUMANIDADES. 3. APOYAR A LA DIRECCIÓN DE BIENESTAR UNIVERSITARIO EN EL SEGUIMIENTO DE LOS CASOS DE ESTUDIANTES Y DOCENTES CON DIFICULTADES REPORTADOS POR LA FACULTAD DE HUMANIDADES. 4. APOYAR A LA DIRECCIÓN DE BIENESTAR UNIVERSITARIO EN LA IMPLEMENTACIÓN DE ESTRATEGIAS DE PROMOCIÓN DE LOS SERVICIOS Y ACTIVIDADES DE BIENESTAR UNIVERSITARIO EN LA FACULTAD DE HUMANIDADES.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HUMANIDADES,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</si>
  <si>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CO1.REQ.5858707</t>
  </si>
  <si>
    <t>OPSP-VAD-0633-2024</t>
  </si>
  <si>
    <t>https://community.secop.gov.co/Public/Tendering/OpportunityDetail/Index?noticeUID=CO1.NTC.5748164&amp;isFromPublicArea=True&amp;isModal=False</t>
  </si>
  <si>
    <t>MONICA BEATRIZ RAMIREZ PEREIRA</t>
  </si>
  <si>
    <t>LA PRESENTE ORDEN TIENE POR OBJETO: 1. PRESTAR SERVICIOS PROFESIONALES COMO ASESOR DE LA OFICINA DE CONTROL DISCIPLINARIO INTERNO 2. ASESORAR, EMITIR CONCEPTOS Y RESOLVER LAS CONSULTAS QUE EN MATERIA DISCIPLINARIA LE SEAN SOLICITADAS POR PARTE DEL RECTOR, EL DIRECTOR DE LA OFICINA DE CONTROL DISCIPLINARIO INTERNOY DEMÁS AUTORIDADES DE DIRECCIÓN DE LA UNIVERSIDAD. 3. PRESTAR ASESORÍA EN LA PROYECCIÓN DE LAS DECISIONES A QUE HAY LUGAR EN EL TRÁMITE DE LOS PROCESOS DISCIPLINARIOS ADELANTADOS POR LA OFICINA DE CONTROL DISCIPLINARIO INTERNO. 4. REVISAR Y PROYECTAR DECISIONES DE FONDO SOMETIDAS A LA FIRMA DEL JEFE DE LA OFICINA DE CONTROL DISCIPLINARIO INTERNO, LAS CUALES DEBERÁN CONTENER RÚBRICA DEL CONTRATISTA. 5. ELABORAR DOCUMENTOS RELACIONADOS CON LAS CAPACITACIONES EMPRENDIDAS POR LA DE LA OFICINA DE CONTROL DISCIPLINARIO INTERNO.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</si>
  <si>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CO1.REQ.5857892</t>
  </si>
  <si>
    <t>OPSP-VAD-0632-2024</t>
  </si>
  <si>
    <t>https://community.secop.gov.co/Public/Tendering/OpportunityDetail/Index?noticeUID=CO1.NTC.5748660&amp;isFromPublicArea=True&amp;isModal=False</t>
  </si>
  <si>
    <t>BREYNNER DAVID BARRERA LOPEZ</t>
  </si>
  <si>
    <t>LA PRESENTE ORDEN TIENE POR OBJETO: 1. APOYAR EN LA APERTURA, ENTREGA Y CIERRE DEL LABORATORIO DE ANÁLISIS DE DATOS, EL LABORATORIO DE PROCESOS INDUSTRIALES, SALA CAD Y LABORATORIO DE DISEÑO Y FABRICACIÓN DIGITAL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POR EJEMPLO CAPACITACIONES, INVENTARIOS, PROCESOS DE MANTENIMIENTO DE EQUIPOS DEL LABORATORIO, ETC.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</si>
  <si>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CO1.REQ.5858247</t>
  </si>
  <si>
    <t>OAG-VAD-0631-2024</t>
  </si>
  <si>
    <t>https://community.secop.gov.co/Public/Tendering/OpportunityDetail/Index?noticeUID=CO1.NTC.5748727&amp;isFromPublicArea=True&amp;isModal=False</t>
  </si>
  <si>
    <t>JOSE MARIA GARCIA DIAZ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</si>
  <si>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</si>
  <si>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CO1.REQ.5858209</t>
  </si>
  <si>
    <t>OAG-VAD-0630-2024</t>
  </si>
  <si>
    <t>https://community.secop.gov.co/Public/Tendering/OpportunityDetail/Index?noticeUID=CO1.NTC.5748143&amp;isFromPublicArea=True&amp;isModal=False</t>
  </si>
  <si>
    <t>ISAAC DANIEL HENRIQUEZ BOUHOT</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</si>
  <si>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</si>
  <si>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CO1.REQ.5857644</t>
  </si>
  <si>
    <t>OAG-VAD-0629-2024</t>
  </si>
  <si>
    <t>https://community.secop.gov.co/Public/Tendering/OpportunityDetail/Index?noticeUID=CO1.NTC.5748022&amp;isFromPublicArea=True&amp;isModal=False</t>
  </si>
  <si>
    <t>HEILEN MARIA ECHEVERRIA CRESPO</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</si>
  <si>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</si>
  <si>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CO1.REQ.5857210</t>
  </si>
  <si>
    <t>OAG-VAD-0628-2024</t>
  </si>
  <si>
    <t>https://community.secop.gov.co/Public/Tendering/OpportunityDetail/Index?noticeUID=CO1.NTC.5747712&amp;isFromPublicArea=True&amp;isModal=False</t>
  </si>
  <si>
    <t>GREGORIA INES ESCORCIA BUSTAMANTE</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</si>
  <si>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</si>
  <si>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CO1.REQ.5857104</t>
  </si>
  <si>
    <t>OAG-VAD-0627-2024</t>
  </si>
  <si>
    <t>https://community.secop.gov.co/Public/Tendering/OpportunityDetail/Index?noticeUID=CO1.NTC.5747637&amp;isFromPublicArea=True&amp;isModal=False</t>
  </si>
  <si>
    <t>EDUAR KRISS LOPESIERRA GARCIA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</si>
  <si>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</si>
  <si>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CO1.REQ.5856387</t>
  </si>
  <si>
    <t>OAG-VAD-0626-2024</t>
  </si>
  <si>
    <t>https://community.secop.gov.co/Public/Tendering/OpportunityDetail/Index?noticeUID=CO1.NTC.5747171&amp;isFromPublicArea=True&amp;isModal=False</t>
  </si>
  <si>
    <t>YAHAINIS LISSETH CABRERA DURAN</t>
  </si>
  <si>
    <t>LA PRESENTE ORDEN TIENE POR OBJETO: 1. APOYAR EN LA ORGANIZACIÓN DEL LABORATORIO ASIGNADO PARA LAS PRÁCTICAS Y SERVICIOS REQUERIDOS EN EL MISMO, DE CONFORMIDAD CON LA PROGRAMACIÓN DE LAS GUÍAS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</si>
  <si>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CO1.REQ.5856731</t>
  </si>
  <si>
    <t>OAG-VAD-0625-2024</t>
  </si>
  <si>
    <t>https://community.secop.gov.co/Public/Tendering/OpportunityDetail/Index?noticeUID=CO1.NTC.5722976</t>
  </si>
  <si>
    <t>NERLYS VANESSA SOBRINO ERAZO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</si>
  <si>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ASESORÍA BÁSICA, OPORTUNA Y ADECUADA COMO APOYO A LAS ACTIVIDADES DE MEDICINA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ANEXOS COMO SOPORTE. 7. ENTREGAR DE MANERA OPORTUNA Y BAJO SU RESPONSABILIDAD LOS INFORMES QUE SE LE SOLICITEN QUE SEAN DE SU COMPETENCIA PARA SER PRESENTADOS EN OTRAS DEPENDENCIAS. 8. APOYAR EN LA PARTICIPACIÓN EN EVENTOS DEPORTIVOS QUE PROGRAME LA UNIVERSIDAD DEL MAGDALENA EN LUGARES DIFERENTES A HABITUALES PARA LA REALIZACIÓN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</si>
  <si>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CO1.REQ.5832026</t>
  </si>
  <si>
    <t>OPSP-VAD-0619-2024</t>
  </si>
  <si>
    <t>https://community.secop.gov.co/Public/Tendering/OpportunityDetail/Index?noticeUID=CO1.NTC.5722494</t>
  </si>
  <si>
    <t>RONAL MARTINEZ ABUABARA</t>
  </si>
  <si>
    <t>DILAN DAVID SOLAR TOUS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</si>
  <si>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</si>
  <si>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CO1.REQ.5831901</t>
  </si>
  <si>
    <t>OAG-VAD-0618-2024</t>
  </si>
  <si>
    <t>https://community.secop.gov.co/Public/Tendering/OpportunityDetail/Index?noticeUID=CO1.NTC.5722718</t>
  </si>
  <si>
    <t>KATHERINE OLIVOS COLLANTES</t>
  </si>
  <si>
    <t>ENEL JESUS NIETO ROPAIN</t>
  </si>
  <si>
    <t>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 LOS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REALIZAR LIMPIEZA Y MANTENIMIENTO GENERAL A LOS EQUIPOS DEL LABORATORIO. 8. APOYAR EN LA TOMA DE DATOS DE CAMPO EN LOS POZOS DE MONITOREO DE AGUA SUBTERRÁNEA.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</si>
  <si>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CO1.REQ.5831259</t>
  </si>
  <si>
    <t>OAG-VAD-0617-2024</t>
  </si>
  <si>
    <t>https://community.secop.gov.co/Public/Tendering/OpportunityDetail/Index?noticeUID=CO1.NTC.5722324</t>
  </si>
  <si>
    <t>JOSE DE LOS SANTOS ARIZA HERNANDEZ</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</si>
  <si>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</si>
  <si>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CO1.REQ.5831314</t>
  </si>
  <si>
    <t>OAG-VAD-0616-2024</t>
  </si>
  <si>
    <t>https://community.secop.gov.co/Public/Tendering/OpportunityDetail/Index?noticeUID=CO1.NTC.5722205</t>
  </si>
  <si>
    <t>JULIETH KARINA GARCIA GAMARRA</t>
  </si>
  <si>
    <t>CO1.REQ.5830575</t>
  </si>
  <si>
    <t>OAG-VAD-0615-2024</t>
  </si>
  <si>
    <t>https://community.secop.gov.co/Public/Tendering/OpportunityDetail/Index?noticeUID=CO1.NTC.5721839</t>
  </si>
  <si>
    <t>JOAQUÍN ALBERTO POMARES BLAISE</t>
  </si>
  <si>
    <t>VANESA ALEXANDRA BARRANCO EVILLA</t>
  </si>
  <si>
    <t>LA PRESENTE ORDEN TIENE POR OBJETO: 1. APOYAR LAS ACTIVIDADES ACADÉMICAS Y ORGANIZATIVAS QUE SE REALIZAN EN EL ÁREA DE LA ESTACIÓN PISCÍCOLA Y LA PLANTA DE PROCESAMIENTO DE PRODUCTOS PESQUEROS Y ALIMENTICIOS, EN LO REFERENTE A LA PREPARACIÓN DE ALIMENTO PARA CONSUMO HUMANO Y LA ALIMENTACIÓN A LOS DIFERENTES AGENTES DE LA BIOTA EXISTENTES EN LOS ESTANQUES CIRCULARES Y EN TIERRA UBICADOS EN LA UNIVERSIDAD DEL MAGDALENA. 2. APOYAR LA REALIZACIÓN DE BIOMETRÍA Y SEGUIMIENTO DE LOS PARÁMETROS FISICOQUÍMICOS REQUERIDOS EN LA ACTIVIDAD PISCÍCOLA DE LA ESTACIÓN PISCÍCOLA DE UBICADA EN LA UNIVERSIDAD DEL MAGDALENA. 3. APOYAR EN EL SEGUIMIENTO AL COMPORTAMIENTO Y BIENESTAR DE LOS PECES OBJETO DE ESTUDIO QUE TRIBUTAN TANTO A LOS PROYECTOS DE INTERÉS O DE ACTIVIDADES ACADÉMICAS. 4. APOYAR LAS ACTIVIDADES DE LA ESTACIÓN DE LOS ESTANQUES EN TIERRA Y CIRCULARES, Y MANTENIMIENTOS DE LOS BIOENSAYOS. 5. APOYAR EN EL DISEÑO DE ACTIVIDADES Y PLANES DE TRABAJO NECESARIOS EN LOS DIFERENTES BIOENSAYOS Y ACTIVIDADES EN LOS LABORATORIOS REQUERIDOS PARA EL BUEN FUNCIONAMIENTO DE LOS CURSOS ASOCIADOS A EL ÁREA DE ACUICULTURA QUE TRIBUTAN A LA ACADEMIA Y LA INVESTIGACIÓN. 6. APOYAR EN LA REALIZACIÓN DE LAS DIFERENTES FORMULACIONES DE LOS SUBPRODUCTOS DE LA PESCA. 7. APOYAR EN EL CONTROL DE LA CALIDAD NUTRICIONAL Y SANITARIA Y LAS BPM DE ALIMENTOS PARA CONSUMO HUMANO. 8. APOYAR LOS PROCESOS ACADÉMICO-ADMINISTRATIVOS DEL ÁREA DE ALIMENTO, EN EL MARCO DE APOYO A PRÁCTICAS ACADÉMICAS DE LABORATORIO Y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</si>
  <si>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CO1.REQ.5830602</t>
  </si>
  <si>
    <t>OAG-VAD-0614-2024</t>
  </si>
  <si>
    <t>https://community.secop.gov.co/Public/Tendering/OpportunityDetail/Index?noticeUID=CO1.NTC.5720581</t>
  </si>
  <si>
    <t>RODOLFO DE JESUS MONTERO VILLA</t>
  </si>
  <si>
    <t>CO1.REQ.5829394</t>
  </si>
  <si>
    <t>OAG-VAD-0609-2024</t>
  </si>
  <si>
    <t>https://community.secop.gov.co/Public/Tendering/OpportunityDetail/Index?noticeUID=CO1.NTC.5720641</t>
  </si>
  <si>
    <t>MILDER ROSA ORTEGA MANCILLA</t>
  </si>
  <si>
    <t>CO1.REQ.5829094</t>
  </si>
  <si>
    <t>OAG-VAD-0608-2024</t>
  </si>
  <si>
    <t>https://community.secop.gov.co/Public/Tendering/OpportunityDetail/Index?noticeUID=CO1.NTC.5720518</t>
  </si>
  <si>
    <t>OLGA MARINA LOPEZ CASTRO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</si>
  <si>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EN LA SUPERVISIÓN DEL COMPORTAMIENTO DE LOS USUARIOS PARA MANTENER UN AMBIENTE DE ESTUDIO ADECUADO. 14. APOYAR EN EL SEGUIMIENTO DE RECURSOS BIBLIOGRÁFICOS PRESTADOS SIN DEVOLUCIÓN.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</si>
  <si>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CO1.REQ.5829069</t>
  </si>
  <si>
    <t>OAG-VAD-0607-2024</t>
  </si>
  <si>
    <t>https://community.secop.gov.co/Public/Tendering/OpportunityDetail/Index?noticeUID=CO1.NTC.5720081</t>
  </si>
  <si>
    <t>LA PRESENTE ORDEN TIENE POR OBJETO: 1.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2. APOYAR A LA DIRECCIÓN DE DESARROLLO ESTUDIANTIL EN EL  ACOMPAÑAMIENTO, SEGUIMIENTO Y MONITOREO A LOS ESTUDIANTES IDENTIFICADOS EN RIESGO DE  DESERCIÓN ESTUDIANTIL EN LA UNIVERSIDAD DEL MAGDALENA. 3. APOYAR A LA DIRECCIÓN DE DESARROLLO ESTUDIANTIL EN LAS ACTIVIDADES DE PROMOCIÓN Y PREVENCIÓN AL INTERIOR DE LA COMUNIDAD UNIVERSITARIA QUE CONCIENTICEN A INCORPORAR ESTILOS DE VIDA SALUDABLE. 4. APOYAR A LA DIRECCIÓN DE DESARROLLO ESTUDIANTIL EN LA ATENCIÓN BÁSICA, OPORTUNA Y ADECUADA EN CONSULTA COMO PSICÓLOGA A TODOS LOS MIEMBROS DE LA COMUNIDAD UNIVERSITARIA QUE LO SOLICITEN. 5. APOYAR EL DILIGENCIAMIENTO OPORTUNO DE TODOS LOS FORMATOS ESTABLECIDOS POR LA DIRECCIÓN DE DESARROLLO ESTUDIANTIL Y EN EL SISTEMA DE GESTIÓN DE LA CALIDAD PARA EL REGISTRO DE LAS ACTIVIDADES QUE SE REALICEN DESDE EL SERVICIO QUE SE ORIENTA. 6. PRESENTAR INFORMES SEMANALES Y MENSUALES AL COORDINADOR DEL ÁREA SOBRE LAS ACTIVIDADES DESARROLLADAS Y PLANTEADAS EN EL PLAN DE TRABAJO, PARA LA VERIFICACIÓN Y EL CUMPLIMIENTO DE LAS METAS PROPUESTAS. 7. ASESORAR A LA DIRECCIÓN DE DESARROLLO ESTUDIANTIL EN EL SISTEMA DE ANÁLISIS, SEGUIMIENTO Y EVALUACIÓN DE LA DESERCIÓN (SASED). 8. ASESORAR A LA DIRECCIÓN DE DESARROLLO ESTUDIANTIL EN LA APLICACIÓN DE PRUEBAS PSICOTÉCNICAS A ESTUDIANTES NUEVOS QUE INGRESARÁN EN LA VIGENCIA DE 2024-I. 9. ASESORAR A LA DIRECCIÓN DE DESARROLLO ESTUDIANTIL EN LA CONSTRUCCIÓN DE INFORMES MENSUALES DE LAS ACTIVIDADES DESARROLLADAS PARA LA PREVENCIÓN DE LA DESERCIÓN. 10. ASESORAR A LA DIRECCIÓN DE DESARROLLO ESTUDIANTIL EN LA PLANEACIÓN Y EJECUCIÓN DE ACTIVIDADES DE INDUCCIÓN DE LOS ESTUDIANTES QUE INGRESAN EN EL PRIMER SEMESTRE 2024-I. 11. REVISAR LOS INFORMES PSICOLÓGICOS DE LAS ENTREVISTAS DE ORIENTACIÓN VOCACIONAL DEL PROCESO DE ADMISIÓN DEL PROGRAMA “TALENTO MAGDALENA” PARA EL PERIODO ACADÉMICO 2024-I. 12. ASESORAR Y APOYAR A LA DIRECCIÓN DE DESARROLLO ESTUDIANTIL EN LA PLANEACIÓN Y ORGANIZACIÓN DE ESTRATEGIAS, CAMPAÑAS, ACTIVIDADES QUE SE REALICEN EN EL MARCO DE LAS ACCIONES QUE SE EJECUTAN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</si>
  <si>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CO1.REQ.5829030</t>
  </si>
  <si>
    <t>OPSP-VAD-0606-2024</t>
  </si>
  <si>
    <t>https://community.secop.gov.co/Public/Tendering/OpportunityDetail/Index?noticeUID=CO1.NTC.5720038</t>
  </si>
  <si>
    <t>MANUEL ALEJANDRO RAMIREZ VELASQUEZ</t>
  </si>
  <si>
    <t>CO1.REQ.5828700</t>
  </si>
  <si>
    <t>OAG-VAD-0605-2024</t>
  </si>
  <si>
    <t>https://community.secop.gov.co/Public/Tendering/OpportunityDetail/Index?noticeUID=CO1.NTC.5720013</t>
  </si>
  <si>
    <t>JUAN CARLOS MAESTRE DOMINGUEZ</t>
  </si>
  <si>
    <t>CO1.REQ.5828733</t>
  </si>
  <si>
    <t>OAG-VAD-0604-2024</t>
  </si>
  <si>
    <t>https://community.secop.gov.co/Public/Tendering/OpportunityDetail/Index?noticeUID=CO1.NTC.5719740</t>
  </si>
  <si>
    <t>RONALD DAVID ARIAS LINERO</t>
  </si>
  <si>
    <t>CO1.REQ.5828617</t>
  </si>
  <si>
    <t>OPSP-VAD-0603-2024</t>
  </si>
  <si>
    <t>https://community.secop.gov.co/Public/Tendering/OpportunityDetail/Index?noticeUID=CO1.NTC.5720508</t>
  </si>
  <si>
    <t>JOSE GABRIEL MONTERO PATIÑO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</si>
  <si>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</si>
  <si>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CO1.REQ.5829067</t>
  </si>
  <si>
    <t>OPSP-VAD-0602-2024</t>
  </si>
  <si>
    <t>https://community.secop.gov.co/Public/Tendering/OpportunityDetail/Index?noticeUID=CO1.NTC.5720413</t>
  </si>
  <si>
    <t>AQUILES COHEN LLANES</t>
  </si>
  <si>
    <t>VICENTE ANTONIO VILLALBA CÁRDENAS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</si>
  <si>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</si>
  <si>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CO1.REQ.5828879</t>
  </si>
  <si>
    <t>OAG-VAD-0601-2024</t>
  </si>
  <si>
    <t>https://community.secop.gov.co/Public/Tendering/OpportunityDetail/Index?noticeUID=CO1.NTC.5719877</t>
  </si>
  <si>
    <t>CARLOS ANDRES VICENTE VELILLA</t>
  </si>
  <si>
    <t>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EN LA ACTUALIZACIÓN DEL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LA DISPOSICIÓN DE LOS RECURSOS PARA GARANTIZAR EL CUMPLIMIENTO DE LA PROGRAMACIÓN QUE DESDE LA PLATAFORMA SIARE SE ESTABLEZCA PARA EL USO DE LOS ESPACIOS. 12. APOYAR LA REALIZACIÓN DE EVALUACIÓN A LOS USUARIOS FRENTE AL PRÉSTAMO DEL RECURSO AUDITORIO SU DOTACIÓN Y ESPACIO. 13.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</si>
  <si>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CO1.REQ.5828690</t>
  </si>
  <si>
    <t>OAG-VAD-0600-2024</t>
  </si>
  <si>
    <t>https://community.secop.gov.co/Public/Tendering/OpportunityDetail/Index?noticeUID=CO1.NTC.5719952</t>
  </si>
  <si>
    <t>ANDREA PAOLA JARUFFE PINILLA</t>
  </si>
  <si>
    <t>CO1.REQ.5828654</t>
  </si>
  <si>
    <t>OAG-VAD-0599-2024</t>
  </si>
  <si>
    <t>https://community.secop.gov.co/Public/Tendering/OpportunityDetail/Index?noticeUID=CO1.NTC.5720707</t>
  </si>
  <si>
    <t>ANDRES FELIPE ROJAS DODINO</t>
  </si>
  <si>
    <t>LA PRESENTE ORDEN TIENE POR OBJETO: 1. APOYAR EN EL DESARROLLO DE LA ESTRATEGIA DE COMUNICACIÓN DE LA DIRECCIÓN DE BIENESTAR UNIVERSITARIO. 2. APOYAR LA COORDINACIÓN DE LAS ACCIONES LLEVADAS A CABO PARA LA DIFUSIÓN DE LOS SERVICIOS DE LA DEPENDENCIA. 3. PRESENTAR INFORMES DE LA GESTIÓN REALIZADA A TRAVÉS DE LOS CANALES INSTITUCIONALES Y LAS REDES SOCIALES DE LA DEPENDENCIA. 4. ASESORAR Y REVISAR LAS PIEZAS GRÁFICAS Y AUDIOVISUALES QUE SEAN CREADAS DESDE LA DIRECCIÓN DE BIENESTAR UNIVERSITARIO. 5. APOYAR EN LA ADMINISTRACIÓN DE LAS REDES SOCIALES DE LA DIRECCIÓN DE BIENESTAR UNIVERSITARIO. 6. ENTREGAR DE MANERA OPORTUNA INFORMES,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</si>
  <si>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CO1.REQ.5829274</t>
  </si>
  <si>
    <t>OPSP-VAD-0598-2024</t>
  </si>
  <si>
    <t>https://community.secop.gov.co/Public/Tendering/OpportunityDetail/Index?noticeUID=CO1.NTC.5719751</t>
  </si>
  <si>
    <t>GUNNAWIA MATILDE CHAPARRO IZQUIERDO</t>
  </si>
  <si>
    <t>LA PRESENTE ORDEN TIENE POR OBJETO: 1. PRESENTAR PLAN DE TRABAJO DE ACTIVIDADES A DESARROLLAR, DETALLANDO OBJETIVOS, FECHAS, METODOLOGÍA, METAS, INDICADORES ACORDES CON LAS NECESIDADES DE LAS COMUNIDADES INDÍGENAS Y GRUPOS ÉTNICOS QUE HACEN PARTE DE LA INSTITUCIÓN 2. APOYAR Y ASESORAR LA IMPLEMENTACIÓN DE ESTRATEGIAS DE PROMOCIÓN DE LOS SERVICIOS Y ACTIVIDADES DE BIENESTAR UNIVERSITARIO CON LAS COMUNIDADES INDÍGENAS Y GRUPOS ÉTNICOS DE LA UNIVERSIDAD DEL MAGDALENA. 3.APOYAR Y ASESORAR LA PROMOCIÓN DE PROGRAMAS DE CAPACITACIÓN QUE CONSISTE EN LA PRESERVACIÓN DE SU CULTURA ÉTNICA Y ANCESTRAL Y LA REPRESENTACIÓN DE LAS MISMAS. 4. APOYAR Y ASESORAR LAS RUTAS DE ATENCIÓN, ACOMPAÑAMIENTO Y SENSIBILIZACIÓN HACIA LA COMUNIDAD UNIVERSITARIA QUE PERMITA MEJORAR LA INCLUSIÓN, PERMANENCIA Y CONVIVENCIA DE LAS COMUNIDADES INDÍGENAS Y GRUPOS ÉTNICOS. 5. APOYAR LAS ACTIVIDADES LIDERADAS POR EL COORDINADOR DE ÁREA, EN EL CUMPLIMIENTO DE METAS DEFINIDAS EN EL PLAN DE ACCIÓN Y PLAN DE DESARROLLO INSTITUCIONAL EN RELACIÓN A LA ATENCIÓN DE LAS COMUNIDADES INDÍGENAS.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</si>
  <si>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CO1.REQ.5828629</t>
  </si>
  <si>
    <t>OAG-VAD-0597-2024</t>
  </si>
  <si>
    <t>https://community.secop.gov.co/Public/Tendering/OpportunityDetail/Index?noticeUID=CO1.NTC.5719479</t>
  </si>
  <si>
    <t>ROSMERY DEVIA</t>
  </si>
  <si>
    <t>CARMEN CECILIA TOLOZA GUERRERO</t>
  </si>
  <si>
    <t>LA PRESENTE ORDEN TIENE POR OBJETO: 1. APOYAR LA ADMINISTRACIÓN Y ACTUALIZACIÓN DEL SITIO WEB DEL GRUPO DE FACTURACIÓN, CRÉDITO Y CARTERA. 2. APOYAR LA ADMINISTRACIÓN Y ACTUALIZACIÓN DEL SISTEMA DE INFORMACIÓN DE CRÉDITOS ANTERIORES AL 2015-II. 3. REALIZAR DIARIAMENTE LOS BACKUPS DE LA BASE DE DATOS DE CRÉDITOS. 4. GENERAR REPORTES MENSUALES PARA LOS DIFERENTES INFORMES QUE SE REQUIERAN DEL GRUPO DE FACTURACIÓN, CRÉDITO Y CARTERA. 5. DEPURAR LA BASE DE DATOS DE CRÉDITOS. 6. DESARROLLAR E IMPLEMENTAR TECNOLOGÍAS DE INFORMACIÓN TENDIENTES A LA RECUPERACIÓN DE CARTERA. 7. APOYAR EN LA APLIACCIÓN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</si>
  <si>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CO1.REQ.5828413</t>
  </si>
  <si>
    <t>OPSP-VAD-0596-2024</t>
  </si>
  <si>
    <t>https://community.secop.gov.co/Public/Tendering/OpportunityDetail/Index?noticeUID=CO1.NTC.5712234</t>
  </si>
  <si>
    <t>LUIS ALBERTO COTES YANET</t>
  </si>
  <si>
    <t>LA PRESENTE ORDEN TIENE POR OBJETO: 1. PRESTAR ASESORÍA Y APOYAR EN LA REVISIÓN DE LOS DOCUMENTOS PRECONTRACTUALES Y CONTRACTUALES QUE LE SEAN TRASLADADOS DE LOS PROCESOS DE CONTRATACIÓN ADELANTADOS POR LA DIRECCIÓN ADMINISTRATIVA. 2. APOYAR LA REVISIÓN EN LA PLATAFORMA DEL GEDOCO DE LOS DOCUMENTOS PRECONTRACTUALES NECESARIOS PARA LA ELABORACIÓN DE ÓRDENES DE SERVICIOS PROFESIONALES Y DE APOYO A LA GESTIÓN QUE REQUIERA LA VICERRECTORÍA ADMINISTRATIVA. 3. PROYECTAR RESPUESTAS A LAS PETICIONES QUE LE SEAN TRASLADADAS DESDE LA DIRECCIÓN ADMINISTRATIVA, CON EL FIN QUE LAS MISMAS SE RESUELVAN DENTRO DE LOS PLAZOS Y/O TÉRMINOS ESTABLECIDOS EN LA LEY. 4. PROYECTAR Y APOYAR EN LA REVISIÓN DE MINUTAS DE ÓRDENES, CONTRATOS, CONVENIOS, PROCESOS DE CONVOCATORIAS, TÉRMINOS DE REFERENCIA, ACTAS DE TERMINACIÓN Y LIQUIDACIÓN DE LA DIRECCIÓN ADMINISTRATIVA Y LA VICERRECTORÍA ADMINISTRATIVA. 5. ASESORAR Y APOYAR EL PROCESO DE REVISIÓN DE GARANTÍAS CONTRACTUALES PARA APROBACIÓN POR PARTE DEL ORDENADOR DEL GASTO DE LA DIRECCIÓN ADMINISTRATIVA Y VICERRECTORÍA ADMINISTRATIVA. 6.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7. APOYAR EN LA REVISIÓN DE LA INFORMACIÓN CONTRACTUAL CARGADA EN LAS PLATAFORMAS DEL SIA OBSERVA AUDITORÍA, SIGEP II SECOP I Y II. 8. APOYAR Y ASESORAR EN LOS TEMAS JURÍDICOS DE LA DIRECCIÓN ADMINISTRATIVA, Y SUS GRUPOS ADSCRITOS. TENIENDO EN CUENTA LAS NECESIDADES QUE SE PRESENTEN EN LA PRESTACIÓN DEL SERVICIO, EN LOS TEMAS CONTRACTUALES Y REQUERIMIENTOS JURÍDICOS SOLICITADOS. 9. PROYECTAR LOS ACTOS ADMINISTRATIVOS REQUERIDOS POR LA DIRECCIÓN ADMINISTRATIVA.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</si>
  <si>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CO1.REQ.5820927</t>
  </si>
  <si>
    <t>OPSP-VAD-0585-2024</t>
  </si>
  <si>
    <t>https://community.secop.gov.co/Public/Tendering/OpportunityDetail/Index?noticeUID=CO1.NTC.5711979</t>
  </si>
  <si>
    <t>DARIEN RAUL RANGEL GABALO</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</si>
  <si>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</si>
  <si>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CO1.REQ.5820773</t>
  </si>
  <si>
    <t>OAG-VAD-0584-2024</t>
  </si>
  <si>
    <t>https://community.secop.gov.co/Public/Tendering/OpportunityDetail/Index?noticeUID=CO1.NTC.5711940</t>
  </si>
  <si>
    <t>JOSE PAIPA LUNA</t>
  </si>
  <si>
    <t>CO1.REQ.5820573</t>
  </si>
  <si>
    <t>OAG-VAD-0583-2024</t>
  </si>
  <si>
    <t>https://community.secop.gov.co/Public/Tendering/OpportunityDetail/Index?noticeUID=CO1.NTC.5711555</t>
  </si>
  <si>
    <t>RICHAR DE JESUS MONTERO OJEDA</t>
  </si>
  <si>
    <t>CO1.REQ.5820530</t>
  </si>
  <si>
    <t>OAG-VAD-0582-2024</t>
  </si>
  <si>
    <t>https://community.secop.gov.co/Public/Tendering/OpportunityDetail/Index?noticeUID=CO1.NTC.5711373</t>
  </si>
  <si>
    <t>JADER PINEDA ARRIETA</t>
  </si>
  <si>
    <t>CO1.REQ.5820210</t>
  </si>
  <si>
    <t>OAG-VAD-0581-2024</t>
  </si>
  <si>
    <t>https://community.secop.gov.co/Public/Tendering/OpportunityDetail/Index?noticeUID=CO1.NTC.5711464</t>
  </si>
  <si>
    <t>LUIS JOSE AYALA CORREDOR</t>
  </si>
  <si>
    <t>CO1.REQ.5820229</t>
  </si>
  <si>
    <t>OAG-VAD-0580-2024</t>
  </si>
  <si>
    <t>https://community.secop.gov.co/Public/Tendering/OpportunityDetail/Index?noticeUID=CO1.NTC.5711439</t>
  </si>
  <si>
    <t>YASNIRIS JULIO MUÑOZ</t>
  </si>
  <si>
    <t>CO1.REQ.5819978</t>
  </si>
  <si>
    <t>OAG-VAD-0579-2024</t>
  </si>
  <si>
    <t>https://community.secop.gov.co/Public/Tendering/OpportunityDetail/Index?noticeUID=CO1.NTC.5711269</t>
  </si>
  <si>
    <t>DEIMER DAVID GARCIA VARGAS</t>
  </si>
  <si>
    <t>CO1.REQ.5819688</t>
  </si>
  <si>
    <t>OAG-VAD-0578-2024</t>
  </si>
  <si>
    <t>https://community.secop.gov.co/Public/Tendering/OpportunityDetail/Index?noticeUID=CO1.NTC.5710873</t>
  </si>
  <si>
    <t>HERNANDO JUNIOR BRAVO LLANOS</t>
  </si>
  <si>
    <t>CO1.REQ.5819569</t>
  </si>
  <si>
    <t>OAG-VAD-0577-2024</t>
  </si>
  <si>
    <t>https://community.secop.gov.co/Public/Tendering/OpportunityDetail/Index?noticeUID=CO1.NTC.5716528</t>
  </si>
  <si>
    <t>MARIA INES MOSCARELLA VALLE</t>
  </si>
  <si>
    <t>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CAPACITACIÓN Y ACTUALIZACIÓN DEL REPOSITORIO DE CAPACITACIÓN. 5. APOYAR EN EL MANEJO DE LAS HERRAMIENTAS VIRTUALES DISPONIBLES EN LA PLATAFORMA DE LA UNIVERSIDAD, PARA EL DESARROLLO DE LAS CAPACITACIONES. 6. APOYAR EN EL BUEN MANEJO DEL ARCHIVO Y ESCÁNER DE LAS RESOLUCIONES Y ACTAS DE POSESIÓN DE TALENTO HUMANO, ACORDE A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</si>
  <si>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CO1.REQ.5824619</t>
  </si>
  <si>
    <t>OPSP-VAD-0576-2024</t>
  </si>
  <si>
    <t>https://community.secop.gov.co/Public/Tendering/OpportunityDetail/Index?noticeUID=CO1.NTC.5716457</t>
  </si>
  <si>
    <t>MALORY PAOLA SAAVEDRA PIMIENTA</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</si>
  <si>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13. REALIZAR CAPACITACIÓN EN TEMAS DE MEDICINA LABORAL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</si>
  <si>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CO1.REQ.5824265</t>
  </si>
  <si>
    <t>OPSP-VAD-0575-2024</t>
  </si>
  <si>
    <t>https://community.secop.gov.co/Public/Tendering/OpportunityDetail/Index?noticeUID=CO1.NTC.5708172</t>
  </si>
  <si>
    <t>ANA KARINA FERRER HERNANDEZ</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</si>
  <si>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</si>
  <si>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CO1.REQ.5817037</t>
  </si>
  <si>
    <t>OPSP-VAD-0532-2024</t>
  </si>
  <si>
    <t>https://community.secop.gov.co/Public/Tendering/OpportunityDetail/Index?noticeUID=CO1.NTC.5707837</t>
  </si>
  <si>
    <t>JOSE ALFREDO DE LA HOZ BALLENA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</si>
  <si>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</si>
  <si>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CO1.REQ.5816717</t>
  </si>
  <si>
    <t>OAG-VAD-0531-2024</t>
  </si>
  <si>
    <t>https://community.secop.gov.co/Public/Tendering/OpportunityDetail/Index?noticeUID=CO1.NTC.5707543</t>
  </si>
  <si>
    <t>MAYRA ALEJANDRA MENDOZA HERNANDEZ</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</si>
  <si>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</si>
  <si>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CO1.REQ.5816282</t>
  </si>
  <si>
    <t>OPSP-VAD-0530-2024</t>
  </si>
  <si>
    <t>https://community.secop.gov.co/Public/Tendering/OpportunityDetail/Index?noticeUID=CO1.NTC.5707504</t>
  </si>
  <si>
    <t>LA PRESENTE ORDEN TIENE POR OBJETO: 1. DESARROLLAR ACTIVIDADES DE DIAGNÓSTICO, EVALUACIÓN, INTERVENCIÓN CLÍNICA PARA NIÑOS, ADOLESCENTES Y ADULTOS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</si>
  <si>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CO1.REQ.5815881</t>
  </si>
  <si>
    <t>OPSP-VAD-0529-2024</t>
  </si>
  <si>
    <t>https://community.secop.gov.co/Public/Tendering/OpportunityDetail/Index?noticeUID=CO1.NTC.5708147</t>
  </si>
  <si>
    <t>VIVIAN BAUTE ZULUAGA</t>
  </si>
  <si>
    <t>CO1.REQ.5816842</t>
  </si>
  <si>
    <t>OPSP-VAD-0528-2024</t>
  </si>
  <si>
    <t>https://community.secop.gov.co/Public/Tendering/OpportunityDetail/Index?noticeUID=CO1.NTC.5707118</t>
  </si>
  <si>
    <t>SHAROL CORTES MIRANDA</t>
  </si>
  <si>
    <t>CO1.REQ.5815711</t>
  </si>
  <si>
    <t>OPSP-VAD-0527-2024</t>
  </si>
  <si>
    <t>https://community.secop.gov.co/Public/Tendering/OpportunityDetail/Index?noticeUID=CO1.NTC.5708003</t>
  </si>
  <si>
    <t>ELIU MANUEL FAJARDO CASTILLO</t>
  </si>
  <si>
    <t>CO1.REQ.5816535</t>
  </si>
  <si>
    <t>OPSP-VAD-0526-2024</t>
  </si>
  <si>
    <t>https://community.secop.gov.co/Public/Tendering/OpportunityDetail/Index?noticeUID=CO1.NTC.5707366</t>
  </si>
  <si>
    <t>MARIA JOSE RAMOS JIMÉNEZ</t>
  </si>
  <si>
    <t>LA PRESENTE ORDEN TIENE POR OBJETO: 1. APOYAR EN LAS ACTIVIDADES DE ATENCIÓN INDIVIDUAL QUE DESDE SU ÁREA REQUIERA EL PROGRAMA. 2. APOYAR LAS JORNADAS DE SALUD Y LOS PROYECTOS DE INVESTIGACIÓN DESARROLLADOS DESDE EL PAP. 3. APOYAR LA IMPLEMENTACIÓN DE ESTRATEGIAS DE PREVENCIÓN DESDE EL ÁREA JURÍDICA EN LOS ESCENARIOS ACADÉMICOS Y COMUNIDAD EN GENERAL. 4.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</si>
  <si>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CO1.REQ.5816087</t>
  </si>
  <si>
    <t>OPSP-VAD-0525-2024</t>
  </si>
  <si>
    <t>https://community.secop.gov.co/Public/Tendering/OpportunityDetail/Index?noticeUID=CO1.NTC.5707147</t>
  </si>
  <si>
    <t>ALFONSO MIRANDA PAZ</t>
  </si>
  <si>
    <t>LA PRESENTE ORDEN TIENE POR OBJETO: 1. DESARROLLAR ACTIVIDADES DE DIAGNÓSTICO, EVALUACIÓN, INTERVENCIÓN CLÍNICA PARA NIÑOS, ADOLESCENTES Y ADULTOS QUE DESDE SU ÁREA PROFESIONAL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</si>
  <si>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CO1.REQ.5815683</t>
  </si>
  <si>
    <t>OPSP-VAD-0524-2024</t>
  </si>
  <si>
    <t>https://community.secop.gov.co/Public/Tendering/OpportunityDetail/Index?noticeUID=CO1.NTC.5706917</t>
  </si>
  <si>
    <t>WILMER ENRIQUE GONZALES CERVANTES</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</si>
  <si>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</si>
  <si>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CO1.REQ.5815497</t>
  </si>
  <si>
    <t>OAG-VAD-0523-2024</t>
  </si>
  <si>
    <t>https://community.secop.gov.co/Public/Tendering/OpportunityDetail/Index?noticeUID=CO1.NTC.5706662</t>
  </si>
  <si>
    <t>ALBERTO ENRIQUE CORVACHO GNECCO</t>
  </si>
  <si>
    <t>CO1.REQ.5815356</t>
  </si>
  <si>
    <t>OAG-VAD-0522-2024</t>
  </si>
  <si>
    <t>https://community.secop.gov.co/Public/Tendering/OpportunityDetail/Index?noticeUID=CO1.NTC.5706434</t>
  </si>
  <si>
    <t>ANA ISABEL DE LOS RIOS ANDRADE</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</si>
  <si>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SUSCRIBAN EL VICERRECTOR ADMINISTRATIVO Y/O EL DIRECTOR ADMINISTRATIVO EN LA PLATAFORMA SIA OBSERVA DE LA AUDITORA GENERAL DE LA REPÚBLICA. 8. APOYAR EN LA REVISIÓN DE LA INFORMACIÓN CONTRACTUAL CARGADA EN LAS PLATAFORMAS DEL SIA OBSERVA- AUDITORIA,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</si>
  <si>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CO1.REQ.5814898</t>
  </si>
  <si>
    <t>OPSP-VAD-0521-2024</t>
  </si>
  <si>
    <t>https://community.secop.gov.co/Public/Tendering/OpportunityDetail/Index?noticeUID=CO1.NTC.5695685</t>
  </si>
  <si>
    <t>BILLY JESUS ZEPHERIN ORTIZ</t>
  </si>
  <si>
    <t>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</si>
  <si>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CO1.REQ.5804492</t>
  </si>
  <si>
    <t>OPSP-VAD-0520-2024</t>
  </si>
  <si>
    <t>https://community.secop.gov.co/Public/Tendering/OpportunityDetail/Index?noticeUID=CO1.NTC.5695544</t>
  </si>
  <si>
    <t>MARIO ALBERTO LOPEZ HERRERA</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</si>
  <si>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</si>
  <si>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CO1.REQ.5804340</t>
  </si>
  <si>
    <t>OPSP-VAD-0519-2024</t>
  </si>
  <si>
    <t>https://community.secop.gov.co/Public/Tendering/OpportunityDetail/Index?noticeUID=CO1.NTC.5695601</t>
  </si>
  <si>
    <t>CRISTINA ISABEL PEINADO GUTIERREZ</t>
  </si>
  <si>
    <t>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</si>
  <si>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CO1.REQ.5804421</t>
  </si>
  <si>
    <t>OPSP-VAD-0518-2024</t>
  </si>
  <si>
    <t>https://community.secop.gov.co/Public/Tendering/OpportunityDetail/Index?noticeUID=CO1.NTC.5698549</t>
  </si>
  <si>
    <t>KAREN VANESA BONET MONTENEGRO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</si>
  <si>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</si>
  <si>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CO1.REQ.5807349</t>
  </si>
  <si>
    <t>OPSP-VAD-0517-2024</t>
  </si>
  <si>
    <t>https://community.secop.gov.co/Public/Tendering/OpportunityDetail/Index?noticeUID=CO1.NTC.5695198</t>
  </si>
  <si>
    <t>JOSE LUIS BARROS ATEHORTUA</t>
  </si>
  <si>
    <t>LA PRESENTE ORDEN TIENE POR OBJETO: 1. APOYAR EN LA PROMOCIÓN DE LAS DIFERENTES DISCIPLINAS DEPORTIVA OFERTADAS POR EL ÁREA DE DEPORTES DE LA DIRECCIÓN DE BIENESTAR UNIVERSITARIO. 2. APOYAR EN LA ASISTENCIA A LOS INTEGRANTES DE LA COMUNIDAD UNIVERSITARIA QUE NECESITEN INFORMACIÓN ACERCA DE LOS DIVERSOS SERVICIOS OFRECIDOS POR BIENESTAR UNIVERSITARIO. 3. APOYAR EN LAS ACTIVIDADES PARA EL MANTENIMIENTO DE LOS ESCENARIOS DEPORTIVOS Y ESPACIOS DE ACTIVIDAD FÍSICA. 4. APOYAR EL PROCESO DE REALIZACIÓN DE LOS INVENTARIOS QUE SE REALICEN EN LA DIRECCIÓN DE BIENESTAR UNIVERSITARIO. 5. APOYAR EN EL PRESTAMOS DE LOS IMPLEMENTOS Y/O ESCENARIOS DEPORTIVOS A LA COMUNIDAD UNIVERSITARIA. 6. APOYAR EN EL PROCESO LOGÍSTICO RELACIONADO CON LA ADMISIÓN DE ASPIRANTES A LAS PLAZAS DESTINADAS A DEPORTISTAS OFRECIDAS POR LA INSTITUCIÓN, CONFORME AL ACUERDO SUPERIOR NO. 026 DE 2017, QUE ESTABLECE DISPOSICIONES SOBRE INSCRIPCIÓN, SELECCIÓN, ADMISIÓN Y ASIGNACIÓN DE CUPOS ESPECIALES Y ESTÍMULOS A DEPORTISTAS Y ARTISTAS. 7. ENTREGAR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</si>
  <si>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CO1.REQ.5803987</t>
  </si>
  <si>
    <t>OPSP-VAD-0516-2024</t>
  </si>
  <si>
    <t>https://community.secop.gov.co/Public/Tendering/OpportunityDetail/Index?noticeUID=CO1.NTC.5695308</t>
  </si>
  <si>
    <t>LAUDYS ESTHER GUTIERREZ  PABA</t>
  </si>
  <si>
    <t>CO1.REQ.5804052</t>
  </si>
  <si>
    <t>OAG-VAD-0515-2024</t>
  </si>
  <si>
    <t>https://community.secop.gov.co/Public/Tendering/OpportunityDetail/Index?noticeUID=CO1.NTC.5693813</t>
  </si>
  <si>
    <t>RAFAEL ANGEL VARGAS CONTRERAS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</si>
  <si>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</si>
  <si>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CO1.REQ.5802473</t>
  </si>
  <si>
    <t>OAG-VAD-0514-2024</t>
  </si>
  <si>
    <t>https://community.secop.gov.co/Public/Tendering/OpportunityDetail/Index?noticeUID=CO1.NTC.5693646</t>
  </si>
  <si>
    <t>VALERIA ANDREA CADENA PEREZ</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</si>
  <si>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</si>
  <si>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CO1.REQ.5802243</t>
  </si>
  <si>
    <t>OPSP-VAD-0513-2024</t>
  </si>
  <si>
    <t>https://community.secop.gov.co/Public/Tendering/OpportunityDetail/Index?noticeUID=CO1.NTC.5699226</t>
  </si>
  <si>
    <t>DENIS MARGARITA MOLINA CERVANTES</t>
  </si>
  <si>
    <t>CO1.REQ.5807832</t>
  </si>
  <si>
    <t>OAG-VAD-0512-2024</t>
  </si>
  <si>
    <t>https://community.secop.gov.co/Public/Tendering/OpportunityDetail/Index?noticeUID=CO1.NTC.5699125</t>
  </si>
  <si>
    <t>CO1.REQ.5807949</t>
  </si>
  <si>
    <t>OAG-VAD-0511-2024</t>
  </si>
  <si>
    <t>https://community.secop.gov.co/Public/Tendering/OpportunityDetail/Index?noticeUID=CO1.NTC.5698824</t>
  </si>
  <si>
    <t>MARIA CAROLINA MEJIA VELASQUEZ</t>
  </si>
  <si>
    <t>LA PRESENTE ORDEN TIENE POR OBJETO: 1. APOYAR EN EL DISEÑO Y COORDINACIÓN DEL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DEL CENTRO. 11. APOYAR EL SEGUIMIENTO A LOS PROTOCOLOS DE LACTANCIA MATERNA DE ACUERDO A LO ESTABLECIDO POR LA LEY. 12.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</si>
  <si>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CO1.REQ.5807901</t>
  </si>
  <si>
    <t>OPSP-VAD-0510-2024</t>
  </si>
  <si>
    <t>https://community.secop.gov.co/Public/Tendering/OpportunityDetail/Index?noticeUID=CO1.NTC.5698736</t>
  </si>
  <si>
    <t>MAURA CECILIA RUBIO SUAREZ</t>
  </si>
  <si>
    <t>LA PRESENTE ORDEN TIENE POR OBJETO: 1. REALIZAR LA PRODUCCIÓN Y PRESENTACIÓN DE PROGRAMAS RADIALES.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26.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</si>
  <si>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CO1.REQ.5807621</t>
  </si>
  <si>
    <t>OPSP-VAD-0509-2024</t>
  </si>
  <si>
    <t>https://community.secop.gov.co/Public/Tendering/OpportunityDetail/Index?noticeUID=CO1.NTC.5698174</t>
  </si>
  <si>
    <t>SIGEN ATUNES CELEDON</t>
  </si>
  <si>
    <t>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EN LA REVISIÓN DE LA INFORMACIÓN CONTRACTUAL CARGADA EN LAS PLATAFORMAS DEL SIA OBSERVA- AUDITORIA, SIGEP II SECOP I Y II. 7. APOYAR EL CARGUE DE INFORMACIÓN PRECONTRACTUAL, CONTRACTUAL Y POSCONTRACTUAL EN LAS PLATAFORMAS DEL SIA OBSERVA Y SECOP II DE TODOS LOS PROCESOS DE CONTRATACIÓN QUE ADELANTE LA UNIVERSIDAD A TRAVÉS DE LA VICERRECTORÍA ADMINISTRATIVA Y LA DIRECCIÓN ADMINISTRATIVA.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</si>
  <si>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CO1.REQ.5807085</t>
  </si>
  <si>
    <t>OPSP-VAD-0508-2024</t>
  </si>
  <si>
    <t>https://community.secop.gov.co/Public/Tendering/OpportunityDetail/Index?noticeUID=CO1.NTC.5697972</t>
  </si>
  <si>
    <t>MARTHA ELOISA ACUÑA ORTIZ</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</si>
  <si>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</si>
  <si>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CO1.REQ.5806897</t>
  </si>
  <si>
    <t>OPSP-VAD-0507-2024</t>
  </si>
  <si>
    <t>https://community.secop.gov.co/Public/Tendering/OpportunityDetail/Index?noticeUID=CO1.NTC.5697745</t>
  </si>
  <si>
    <t>CHRISTIAN JAVIER MOZO CABAS</t>
  </si>
  <si>
    <t>LA PRESENTE ORDEN TIENE POR OBJETO: 1. APOYAR EN EL SEGUIMIENTO Y CONTROL DEL INVENTARIO Y ESTADO DE LOS RECURSOS. 2. APOYAR EN LA ENTREGA Y RECEPCIÓN DE EQUIPOS DE PRODUCCIÓN A ESTUDIANTES Y DOCENTES 3. APOYAR EN LA APERTURA Y CIERRE DE SALA DE REALIZACIÓN Y LABORATORIO DE ANIMACIÓN 4. APOYAR EL MANTENIMIENTO DE EQUIPOS DE PRODUCCIÓN DE LA BODEGA. 5. FACILITAR EL ACCESO A LABORATORIOS A DOCENTES INTENSIVOS.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</si>
  <si>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CO1.REQ.5807011</t>
  </si>
  <si>
    <t>OAG-VAD-0506-2024</t>
  </si>
  <si>
    <t>https://community.secop.gov.co/Public/Tendering/OpportunityDetail/Index?noticeUID=CO1.NTC.5697267</t>
  </si>
  <si>
    <t>LUIS ARNULFO QUINTERO BOTELLO</t>
  </si>
  <si>
    <t>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 LA DIRECCIÓN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LA PROMOCIÓN Y PROTECCIÓN DE LOS DERECHOS HUMANOS DE LAS PERSONAS CON DISCAPACIDAD. 7. APOYAR A LA DIRECCIÓN DE DESARROLLO ESTUDIANTIL EN LA PROMOCIÓN DE LA INCLUSIÓN REAL Y EFECTIVA DE LOS ESTUDIANTES CON DISCAPACIDAD EN LA UNIVERSIDAD DEL MAGDALENA. 8. APOYAR A LA DIRECCIÓN DE DESARROLLO ESTUDIANTIL EN LA RECOPILACIÓN DE LA INFORMACIÓN Y ENTREGA DE INFORMES SOLICITADOS POR EL SUPERVISOR DE LA ORDEN. 9. APOYAR A LA DIRECCIÓN DE DESARROLLO ESTUDIANTIL EN EL DISEÑO DE MATERIALES DE ACOMPAÑAMIENTO VIRTUAL PARA LOS ESTUDIANTES CON DISCAPACIDAD DE LA UNIVERSIDAD DEL MAGDALENA. 10. PRESENTAR EL PLAN DE TRABAJO DE ACTIVIDADES A DESARROLLAR, DETALLANDO OBJETIVOS, FECHAS, METODOLOGÍA, METAS, INDICADORES ACORDES CON LAS DIRECTRICES IMPARTIDAS POR EL DIRECTOR DE DESARROLLO ESTUDIANTIL QUE DÉ RESPUESTA A LAS ACTIVIDADES POR LA CUAL FUE CONTRATADO. 11. PARTICIPAR DE MANERA REMOTA O PRESENCIAL A LAS REUNIONES DE PLANEACIÓN, SEGUIMIENTO Y EVALUACIÓN CONVOCADAS POR EL DIRECTOR(A) DE DESARROLLO ESTUDIANTIL, PREVIO ACUERDO E INVITACIÓN QUE REALICE EL SUPERVISOR. 12.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</si>
  <si>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CO1.REQ.5806296</t>
  </si>
  <si>
    <t>OPSP-VAD-0505-2024</t>
  </si>
  <si>
    <t>https://community.secop.gov.co/Public/Tendering/OpportunityDetail/Index?noticeUID=CO1.NTC.5697217</t>
  </si>
  <si>
    <t>LUIS FERNANDO ESCOBAR RESTREPO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</si>
  <si>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PERMITAN PRESERVAR LAS INSTALACIONES DE LA UNIVERSIDAD A TRAVÉS DE DISTINTOS MEDIOS DE COMUNICACIÓN. 8. ASESORAR A LA DIRECCIÓN DE DESARROLLO ESTUDIANTIL EN EL DISEÑO DE CAMPAÑAS PUBLICITARIAS DE INDUCCIÓN DE LOS ESTUDIANTES QUE INGRESAN EN EL PRIMER SEMESTRE 2024-1. 9. ASESORAR A LA DIRECCIÓN DE DESARROLLO ESTUDIANTIL EN LA CREACIÓN DE CAMPAÑAS PUBLICITARIAS DE DIVULGACIÓN MASIVA PARA LA PREVENCIÓN Y PROMOCIÓN DE LA SALUD METAL DE LOS ESTUDIANTES QUE INGRESAN AL PRIMER SEMESTRE 2024-1.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</si>
  <si>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CO1.REQ.5805849</t>
  </si>
  <si>
    <t>OAG-VAD-0504-2024</t>
  </si>
  <si>
    <t>https://community.secop.gov.co/Public/Tendering/OpportunityDetail/Index?noticeUID=CO1.NTC.5696810</t>
  </si>
  <si>
    <t>MARIA FERNANDA DORADO FUENTES</t>
  </si>
  <si>
    <t>LA PRESENTE ORDEN TIENE POR OBJETO: 1. APOYAR EN EL DESARROLLO, PREPARACIÓN Y ORGANIZACIÓN DE PRÁCTICAS ACADÉMICAS DE LAS ASIGNATURAS: PAVIMENTOS, MATERIALES DE CONSTRUCCIÓN, GEOTECNIA, RESISTENCIA DE MATERIALES Y MECÁNICA DE FLUIDOS.  2. APOYAR EN LA COORDINACIÓN DE LA OPERACIÓN DE EQUIPOS ESPECIALIZADOS DURANTE LAS PRÁCTICAS ACADÉMICAS, DE INVESTIGACIÓN Y EXTENSIÓN.  3. APOYAR EN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</si>
  <si>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CO1.REQ.5805810</t>
  </si>
  <si>
    <t>OPSP-VAD-0503-2024</t>
  </si>
  <si>
    <t>https://community.secop.gov.co/Public/Tendering/OpportunityDetail/Index?noticeUID=CO1.NTC.5696190</t>
  </si>
  <si>
    <t>OSCAR LONDOÑO POLO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</si>
  <si>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</si>
  <si>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CO1.REQ.5805319</t>
  </si>
  <si>
    <t>OPSP-VAD-0502-2024</t>
  </si>
  <si>
    <t>https://community.secop.gov.co/Public/Tendering/OpportunityDetail/Index?noticeUID=CO1.NTC.5695565</t>
  </si>
  <si>
    <t>IMAEL FABRICIO VARGAS MONTENEGRO</t>
  </si>
  <si>
    <t>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</si>
  <si>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CO1.REQ.5804457</t>
  </si>
  <si>
    <t>OAG-VAD-0501-2024</t>
  </si>
  <si>
    <t>https://community.secop.gov.co/Public/Tendering/OpportunityDetail/Index?noticeUID=CO1.NTC.5695265</t>
  </si>
  <si>
    <t>MARIA CLAUDIA PACHECO AARON</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</si>
  <si>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</si>
  <si>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CO1.REQ.5804099</t>
  </si>
  <si>
    <t>OPSP-VAD-0500-2024</t>
  </si>
  <si>
    <t>https://community.secop.gov.co/Public/Tendering/OpportunityDetail/Index?noticeUID=CO1.NTC.5695923</t>
  </si>
  <si>
    <t>ALBERTO RUIZ MIER</t>
  </si>
  <si>
    <t>SANTIAGO GONZALEZ ROJAS</t>
  </si>
  <si>
    <t>LA PRESENTE ORDEN TIENE POR OBJETO: 1. APOYAR AL PROGRAMA DE BIOLOGÍA EN LA CONSTRUCCIÓN DEL DOCUMENTO DE AUTOEVALUACIÓN CON FINES DE ACREDITACIÓN EN ALTA CALIDAD 2. APOYAR EN LA REVISION DE LOS REQUISITOS DEL PROCESO DE ACREDITACION INSTITUCIONAL ABET PARA EL PROGRAMA DE BIOLOGIA. 3. APOYAR EN LA CONSTRUCCIÓN DE INFORMACIÓN ESTADÍSTICA DE CADA UNO DE LOS FACTORES QUE EVIDENCIEN UNOS ESTÁNDARES DE ALTA CALIDAD DEL PROGRAMA DE BIOLOGÍA 4. ASISTIR A LAS REUNIONES PROGRAMADAS ENTRE EL PROGRAMA DE BIOLOGÍA Y LA OFICINA DE ASEGURAMIENTO DE LA CALIDAD, PREVIO ACUERDO CON EL SUPERVISOR (A) DE LA ORDEN. 5. APOYAR EN LOS TALLERES Y ENCUENTROS CON LOS DISTINTOS ACTORES CLAVE EN EL PROCESO DE AUTOEVALUACIÓN 6. APOYAR EN LA ACTUALIZACIÓN DE LOS AVANCES Y EL CUMPLIMIENTO DEL PLAN DE TRABAJO PROPUESTO EN EL PROCESO DE CONSTRUCCIÓN DEL DOCUMENTO DE AUTOEVALUACIÓN 7. APOYAR EN LA COMUNICACIÓN PERMANENTE CON LOS LÍDERES DE CADA FACTOR Y CON LOS DISTINTOS ACTORES DEL PROCESO DE AUTOEVALUACIÓN 8. APOYAR EN LA COMUNICACIÓN PERMANENTE CON EL DIRECTOR DE PROGRAMA DE BIOLOGÍA PARA INFORMARLE SOBRE AVANCES O PERCANCES QUE SE VAYAN PRESENTANDO EN EL PROCESO 9. APOYAR EN LA DIFUSIÓN Y PROMOCIÓN PARA QUE LOS DISTINTOS ACTORES INVOLUCRADOS PARTICIPEN EN EL PROCESO DE AUTOEVALUACIÓN.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</si>
  <si>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CO1.REQ.5804751</t>
  </si>
  <si>
    <t>OPSP-VAD-0499-2024</t>
  </si>
  <si>
    <t>https://community.secop.gov.co/Public/Tendering/OpportunityDetail/Index?noticeUID=CO1.NTC.5694423</t>
  </si>
  <si>
    <t>DANNY ZORAIDA VILLANUEVA DIAZ</t>
  </si>
  <si>
    <t>LA PRESENTE ORDEN TIENE POR OBJETO: 1. PRESENTAR EL PLAN DE TRABAJO DE ACTIVIDADES A DESARROLLAR,DETALLANDO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(SORDOSOYENTES) 3. REALIZAR ACOMPAÑAMIENTO A ESTUDIANTES CON DISCAPACIDAD AUDITIVA EN SUS ACTIVIDADES ACADÉMICAS DURANTE EL SEMESTRE DE 2024-I.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</si>
  <si>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CO1.REQ.5802971</t>
  </si>
  <si>
    <t>OAG-VAD-0498-2024</t>
  </si>
  <si>
    <t>https://community.secop.gov.co/Public/Tendering/OpportunityDetail/Index?noticeUID=CO1.NTC.5693816</t>
  </si>
  <si>
    <t>CAROLY MILDRED CORONADO ALCALA</t>
  </si>
  <si>
    <t>CO1.REQ.5802246</t>
  </si>
  <si>
    <t>OAG-VAD-0497-2024</t>
  </si>
  <si>
    <t>https://community.secop.gov.co/Public/Tendering/OpportunityDetail/Index?noticeUID=CO1.NTC.5699000</t>
  </si>
  <si>
    <t>GIOVANNA MARÍA SIMANCAS TINOCO</t>
  </si>
  <si>
    <t>YASMERYS CRUZ RODRIGUEZ NOGUERA</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</si>
  <si>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APOYAR LA CELEBRACIÓN DE CONVENIOS DE COOPERACIÓN CON ENTIDADES DE ORDEN PÚBLICO Y LOS TRÁMITES INDISPENSABLES PARA SU SUSCRIPCIÓN. 8.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</si>
  <si>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CO1.REQ.5807872</t>
  </si>
  <si>
    <t>OPSP-VAD-0496-2024</t>
  </si>
  <si>
    <t>https://community.secop.gov.co/Public/Tendering/OpportunityDetail/Index?noticeUID=CO1.NTC.5699332</t>
  </si>
  <si>
    <t>GUSTAVO ADOLFO AMAYA CANDIA</t>
  </si>
  <si>
    <t>CO1.REQ.5808142</t>
  </si>
  <si>
    <t>OPSP-VAD-0495-2024</t>
  </si>
  <si>
    <t>https://community.secop.gov.co/Public/Tendering/OpportunityDetail/Index?noticeUID=CO1.NTC.5699310</t>
  </si>
  <si>
    <t>VILMA MARGARITA CARRILLO GARCIA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</si>
  <si>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</si>
  <si>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CO1.REQ.5807980</t>
  </si>
  <si>
    <t>OAG-VAD-0494-2024</t>
  </si>
  <si>
    <t>https://community.secop.gov.co/Public/Tendering/OpportunityDetail/Index?noticeUID=CO1.NTC.5698881</t>
  </si>
  <si>
    <t>ELVIRA MARIA ATIA BELLO</t>
  </si>
  <si>
    <t>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ENTREGAR DE MANERA OPORTUNA LOS INFORMES QUE SE LE SOLICITEN, CON ANEXOS ESTADÍSTICOS. 4. APOYAR EN LA PROYECCIÓN DE RESPUESTAS DE PQR. 5. APOYAR EN EL PROCESO DE REVISIÓN DE LOS ESTUDIANTES DE LA UNIVERSIDAD QUE PERTENECEN AL PROGRAMA JÓVENES EN ACCIÓN DEL SISTEMA SIJA. 6. APOYAR LAS ESTRATEGIAS DE PROMOCIÓN, DIFUSIÓN Y DIVULGACIÓN DE LOS SERVICIOS Y ACTIVIDADES DE BIENESTAR. 7. APOYAR EN LA ATENCIÓN A TRAVÉS DE LOS DIFERENTES CANALES DISPONIBLES A LOS MIEMBROS DE LA COMUNIDAD UNIVERSITARIA QUE REQUIERAN INFORMACIÓN SOBRE LAS DISTINTAS ÁREAS DE BIENESTAR. 8. APOYAR EN LA INDUCCIÓN Y CAPACITACIÓN A ESTUDIANTES EN EL PROGRAMA DE JÓVENES EN ACCIÓN. 9. APOYAR EN EL PROCESO DE PRE-INSCRIPCIÓN DE ESTUDIANTES AL PROGRAMA JÓVENES EN 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</si>
  <si>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CO1.REQ.5807945</t>
  </si>
  <si>
    <t>OAG-VAD-0493-2024</t>
  </si>
  <si>
    <t>https://community.secop.gov.co/Public/Tendering/OpportunityDetail/Index?noticeUID=CO1.NTC.5699034</t>
  </si>
  <si>
    <t xml:space="preserve">ENRIQUE ALFONSO NAVARRO URBINA </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</si>
  <si>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</si>
  <si>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CO1.REQ.5807595</t>
  </si>
  <si>
    <t>OPSP-VAD-0492-2024</t>
  </si>
  <si>
    <t>https://community.secop.gov.co/Public/Tendering/OpportunityDetail/Index?noticeUID=CO1.NTC.5698656</t>
  </si>
  <si>
    <t>LORENA PIRAGUA CASTRO</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</si>
  <si>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</si>
  <si>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CO1.REQ.5807546</t>
  </si>
  <si>
    <t>OPSP-VAD-0491-2024</t>
  </si>
  <si>
    <t>https://community.secop.gov.co/Public/Tendering/OpportunityDetail/Index?noticeUID=CO1.NTC.5698479</t>
  </si>
  <si>
    <t>MAYRA CRISTINA ZABALETA RAMOS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</si>
  <si>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</si>
  <si>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CO1.REQ.5807273</t>
  </si>
  <si>
    <t>OPSP-VAD-0490-2024</t>
  </si>
  <si>
    <t>https://community.secop.gov.co/Public/Tendering/OpportunityDetail/Index?noticeUID=CO1.NTC.5697497</t>
  </si>
  <si>
    <t>HERNANDO ANTONIO HENRIQUEZ PINEDO</t>
  </si>
  <si>
    <t>LA PRESENTE ORDEN TIENE POR OBJETO: 1. IDENTIFICAR CONTRIBUYENTES, Y LOS AGENTES OBLIGADOS A RETENER O EXIGIR EL PAGO DEL TRIBUTO.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AUDITORÍAS REALIZADAS POR EL SUJETO ACTIVO (GOBERNACIÓN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FISCALIZACIÓN DE LAS ESTAMPILLAS DEPARTAMENTALES. 13. VERIFICAR QUE LAS ENTIDADES RETENEDORAS CUMPLAN CON EL PROCESO DE LIQUIDAR, RETENER, DECLARAR Y GIRAR LAS ESTAMPILLAS DEPARTAMENTALES. 14. ASESORAR Y APOYAR EL ÁREA FINANCIERA EN VIRTUD DE OPTIMIZAR LOS PROCESOS. 15. ASESORAR Y APOYAR EL DESARROLLO DE ACCIONES ENCAMINADAS AL PLAN DE MEJORAMIENTO DEL RECAUDO DE LOS RECURSOS Y LOS REGISTROS DE INFORMACIÓN DE LA ESTAMPILLA EN BENEFICIO DE LA UNIVERSIDAD. 16. ELABORAR Y EMITIR INFORME FINAL DE LAS ENTIDADES AUDITADAS A LA COORDINACIÓN DE LA OFICINA. 17.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</si>
  <si>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CO1.REQ.5806482</t>
  </si>
  <si>
    <t>OPSP-VAD-0489-2024</t>
  </si>
  <si>
    <t>https://community.secop.gov.co/Public/Tendering/OpportunityDetail/Index?noticeUID=CO1.NTC.5697997</t>
  </si>
  <si>
    <t>ELVIRA OLGA TORREGROZA CABARCAS</t>
  </si>
  <si>
    <t>LA PRESENTE ORDEN TIENE POR OBJETO: 1. RECIBIR, REGISTRAR, RADICAR, DIGITALIZAR Y ENVIAR A LAS DEPENDENCIAS ACADÉMICO ADMINISTRATIVAS LAS COMUNICACIONES OFICIALES EXTERNAS RECIBIDAS EN LA VENTANILLA DEL BLOQUE ADMINISTRATIVO DE LA UNIVERSIDAD Y LA CUENTA INSTITUCIONAL DEL GRUPO DE GESTIÓN DOCUMENTAL. 2. RECIBIR, REGISTRAR, DIGITALIZAR Y ENVIAR LOS DOCUMENTOS Y SOBRES RECIBIDOS EN LA VENTANILLA DEL EDIFICIO ADMINISTRATIVO ROQUE MORELLI ZÁRATE. 3. ATENDER USUARIOS EN LA VENTANILLA DEL BLOQUE ADMINISTRATIVO DE LA UNIVERSIDAD, EXTENSIÓN 2191 Y CUENTA INSTITUCIONAL BUZONDEVOZ@UNIMAGDALENA.EDU.CO. 4. ELABORAR EL INFORME DE SOLICITUDES DE ACCESO A LA INFORMACIÓN PÚBLICA, EN EL MARCO DE LA LEY DE TRANSPARENCIA Y ACCESO A LA INFORMACIÓN. 5. APOYAR EN LA ACTUALIZACIÓN DE LA DOCUMENTACIÓN DEL PROCESO DE GESTIÓN DOCUMENTAL. 6. ELABORAR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</si>
  <si>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CO1.REQ.5806084</t>
  </si>
  <si>
    <t>OPSP-VAD-0488-2024</t>
  </si>
  <si>
    <t>https://community.secop.gov.co/Public/Tendering/OpportunityDetail/Index?noticeUID=CO1.NTC.5696944</t>
  </si>
  <si>
    <t>ANDRES FELIPE MEJIA QUINTERO</t>
  </si>
  <si>
    <t>LA PRESENTE ORDEN TIENE POR OBJETO: 1. ASESORAR AL GRUPO DE CONTABILIDAD EN EL CÁLCULO DEL PORCENTAJE FIJO DE RETENCIÓN EN LA FUENTE A TRAVÉS DEL PROCEDIMIENTO 2 ESTABLECIDO POR EL ESTATUTO TRIBUTARIO, PARA EMPLEADOS. 2. ASESORAR AL GRUPO DE CONTABILIDAD EN LA APLICACIÓN DE NORMAS Y CONCEPTOS EMITIDOS POR LA CONTADURÍA GENERAL DE LA NACIÓN. 3. ASESORAR AL GRUPO DE CONTABILIDAD EN LA IMPLEMENTACIÓN DE LOS SISTEMAS DE FACTURACIÓN ELECTRÓNICA ESTABLECIDOS POR LA DIAN. 4. ASESORAR AL GRUPO DE CONTABILIDAD EN EL DISEÑO DE FORMATOS PARA EL CÁLCULO DE RETENCIONES Y DEDUCCIONES EN PAGOS DE PROVEEDORES Y SERVICIOS PROFESIONALES. 5. APOYAR AL GRUPO DE CONTABILIDAD EN LA ELABORACIÓN DE INFORMES A LOS ENTES DE CONTROL. 6. APOYAR AL GRUPO DE CONTABILIDAD  EN LOS PROCESOS DE CIERRE MENSUAL Y LA PREPARACIÓN DE ESTADOS FINANCIEROS DE LA UNIVERSIDAD. 7.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</si>
  <si>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CO1.REQ.5805945</t>
  </si>
  <si>
    <t>OPSP-VAD-0487-2024</t>
  </si>
  <si>
    <t>https://community.secop.gov.co/Public/Tendering/OpportunityDetail/Index?noticeUID=CO1.NTC.5698444</t>
  </si>
  <si>
    <t>LAURA VANESSA MAESTRE MAESTRE</t>
  </si>
  <si>
    <t>LA PRESENTE ORDEN TIENE POR OBJETO: 1. APOYAR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APOYAR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EN LA REVISIÓN DE LA CODIFICACIÓN CONTABLE DE LAS CUENTAS POR PAGAR Y OBLIGACIONES PRESUPUESTALES ELABORADAS PARA PROCESO DE PAGO.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</si>
  <si>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CO1.REQ.5805331</t>
  </si>
  <si>
    <t>OAG-VAD-0486-2024</t>
  </si>
  <si>
    <t>https://community.secop.gov.co/Public/Tendering/OpportunityDetail/Index?noticeUID=CO1.NTC.5696147</t>
  </si>
  <si>
    <t>VANESA PAOLA VIVES CORONEL</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</si>
  <si>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</si>
  <si>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CO1.REQ.5804821</t>
  </si>
  <si>
    <t>OPSP-VAD-0485-2024</t>
  </si>
  <si>
    <t>https://community.secop.gov.co/Public/Tendering/OpportunityDetail/Index?noticeUID=CO1.NTC.5678310</t>
  </si>
  <si>
    <t>MARIA JOSE CAMPO BARRAGAN</t>
  </si>
  <si>
    <t>CO1.REQ.5786663</t>
  </si>
  <si>
    <t>OPSP-VAD-0484-2024</t>
  </si>
  <si>
    <t>https://community.secop.gov.co/Public/Tendering/OpportunityDetail/Index?noticeUID=CO1.NTC.5677753</t>
  </si>
  <si>
    <t xml:space="preserve">JEREMIAS JUNIOR DE LA CRUZ GARCIA </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</si>
  <si>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</si>
  <si>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CO1.REQ.5786701</t>
  </si>
  <si>
    <t>OAG-VAD-0483-2024</t>
  </si>
  <si>
    <t>https://community.secop.gov.co/Public/Tendering/OpportunityDetail/Index?noticeUID=CO1.NTC.5677291</t>
  </si>
  <si>
    <t>YARA LUZCENIT ARCE CARRERA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</si>
  <si>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PARTICIPAR DE LOS DIFERENTES COMITÉS DEL SERVICIO DOCENTE ASISTENCIAL CLÍNICA ODONTOLÓGICA. 6. APOYAR EN JORNADAS EXTRACURRICULARES DE ACUERDO A PROYECTOS ENCAMINADOS A ATENCIÓN PRIMARIA EN SALUD (APS). 7. APOYAR EN LA GESTIÓN DE LOS INDICADORES DE SATISFACCIÓN. 12. APOYAR EN LA GESTIÓN Y REPORTE DE RIPS. 8. APOYAR EN LA GESTIÓN Y RESPUESTA DE PQRS. 9. APOYAR LA REVISIÓN Y ACTUALIZACIÓN DE LA DOCUMENTACIÓN EXISTENTES. 10.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</si>
  <si>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CO1.REQ.5786254</t>
  </si>
  <si>
    <t>OPSP-VAD-0482-2024</t>
  </si>
  <si>
    <t>https://community.secop.gov.co/Public/Tendering/OpportunityDetail/Index?noticeUID=CO1.NTC.5677159</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</si>
  <si>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</si>
  <si>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</si>
  <si>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CO1.REQ.5786218</t>
  </si>
  <si>
    <t>OPSP-VAD-0481-2024</t>
  </si>
  <si>
    <t>https://community.secop.gov.co/Public/Tendering/OpportunityDetail/Index?noticeUID=CO1.NTC.5676856</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</si>
  <si>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</si>
  <si>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CO1.REQ.5785657</t>
  </si>
  <si>
    <t>OAG-VAD-0480-2024</t>
  </si>
  <si>
    <t>https://community.secop.gov.co/Public/Tendering/OpportunityDetail/Index?noticeUID=CO1.NTC.5676535</t>
  </si>
  <si>
    <t>WILLIAM EDUARDO VELEZ GONZALEZ</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</si>
  <si>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</si>
  <si>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CO1.REQ.5785528</t>
  </si>
  <si>
    <t>OAG-VAD-0479-2024</t>
  </si>
  <si>
    <t>https://community.secop.gov.co/Public/Tendering/OpportunityDetail/Index?noticeUID=CO1.NTC.5676315</t>
  </si>
  <si>
    <t>MAURICIO DE JESUS TORRES IZAQUITA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</si>
  <si>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</si>
  <si>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CO1.REQ.5785068</t>
  </si>
  <si>
    <t>OAG-VAD-0478-2024</t>
  </si>
  <si>
    <t>https://community.secop.gov.co/Public/Tendering/OpportunityDetail/Index?noticeUID=CO1.NTC.5675845</t>
  </si>
  <si>
    <t>LILIBETH ESTHER FLOREZ DIAZ</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</si>
  <si>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ARTÍSTICOS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 SEMESTRALMENTE AL GRUPO DE ADMISIONES, REGISTRO Y CONTROL ACADÉMICO, PARA LA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</si>
  <si>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CO1.REQ.5785024</t>
  </si>
  <si>
    <t>OAG-VAD-0477-2024</t>
  </si>
  <si>
    <t>https://community.secop.gov.co/Public/Tendering/OpportunityDetail/Index?noticeUID=CO1.NTC.5675601</t>
  </si>
  <si>
    <t>LA PRESENTE ORDEN TIENE POR OBJETO: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REFERENTE A REUNIONES ESTRATÉGICAS Y DE GESTIÓN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</si>
  <si>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CO1.REQ.5784631</t>
  </si>
  <si>
    <t>OPSP-VAD-0476-2024</t>
  </si>
  <si>
    <t>https://community.secop.gov.co/Public/Tendering/OpportunityDetail/Index?noticeUID=CO1.NTC.5675009</t>
  </si>
  <si>
    <t>HERNAN CAMILO SARMIENTO GÓMEZ</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</si>
  <si>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</si>
  <si>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CO1.REQ.5783883</t>
  </si>
  <si>
    <t>OPSP-VAD-0475-2024</t>
  </si>
  <si>
    <t>https://community.secop.gov.co/Public/Tendering/OpportunityDetail/Index?noticeUID=CO1.NTC.5674807</t>
  </si>
  <si>
    <t>MILENA PATRICIA DE LEON MENDOZA</t>
  </si>
  <si>
    <t>ANDREA CAROLINA CUZA PEÑARANDA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</si>
  <si>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SIA OBSERVA, SIGEP, Y EN LA PUBLICACIÓN DE PÁGINA DE TRANSPARENCIA. 4. APOYAR A LA OFICINA DE CONTROL INTERNO EN EL SEGUIMIENTO A LA APLICACIÓN POR LOS ORDENADORES DEL GASTO EN LA APLICACIÓN DE LA NORMATIVA INTERNA DE DELEGACIÓN DEL GASTO.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</si>
  <si>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CO1.REQ.5783571</t>
  </si>
  <si>
    <t>OPSP-VAD-0474-2024</t>
  </si>
  <si>
    <t>https://community.secop.gov.co/Public/Tendering/OpportunityDetail/Index?noticeUID=CO1.NTC.5674199</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</si>
  <si>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</si>
  <si>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CO1.REQ.5783469</t>
  </si>
  <si>
    <t>OAG-VAD-0473-2024</t>
  </si>
  <si>
    <t>https://community.secop.gov.co/Public/Tendering/OpportunityDetail/Index?noticeUID=CO1.NTC.5676652</t>
  </si>
  <si>
    <t>ROMARIO FARIA PEREZ MACHADO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</si>
  <si>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</si>
  <si>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CO1.REQ.5785585</t>
  </si>
  <si>
    <t>OAG-VAD-0472-2024</t>
  </si>
  <si>
    <t>https://community.secop.gov.co/Public/Tendering/OpportunityDetail/Index?noticeUID=CO1.NTC.5676616</t>
  </si>
  <si>
    <t>FRANK DE JESUS ORTIZ SALGADO</t>
  </si>
  <si>
    <t>JUAN DE JESUS FINCE GUZMAN</t>
  </si>
  <si>
    <t>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CAPACITAR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</si>
  <si>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CO1.REQ.5785465</t>
  </si>
  <si>
    <t>OPSP-VAD-0471-2024</t>
  </si>
  <si>
    <t>https://community.secop.gov.co/Public/Tendering/OpportunityDetail/Index?noticeUID=CO1.NTC.5675948</t>
  </si>
  <si>
    <t>HUGO ELIECER ACOSTA MOLINA</t>
  </si>
  <si>
    <t>LA PRESENTE ORDEN TIENE POR OBJETO: 1. ASESORAR LAS ACTIVIDADES CULTURALES QUE DESARROLLAN DESDE EL ÁREA DE CULTURA DE LA DIRECCIÓN DE BIENESTAR UNIVERSITARIO. 2. DIRIGIR ENSAYOS, ACTIVIDADES Y EVENTOS DEL GRUPO CULTURAL DE ORQUESTA TROPICAL Y PIANO DE LA INSTITUCIÓN. 3. APOYAR EL PROCESO DE SELECCIÓN DE LOS BACHILLERES ASPIRANTES A LOS CUPOS ARTISTAS OFRECIDOS POR LA INSTITUCIÓN, EN LO RELACIONADO CON LA OFERTA DE ORQUESTA TROPICAL Y PIANO. 4. DILIGENCIAR OPORTUNAMENTE LOS FORMATOS ESTABLECIDOS POR BIENESTAR UNIVERSITARIO EN EL SISTEMA DE GESTIÓN DE LA CALIDAD. 5. ENTREGAR OPORTUNAMENTE, INFORMES DE LAS ACTIVIDADES REALIZADAS, CON SOPORTES ESTADÍSTICOS. 6. PRESENTAR SEMESTRALMENTE EL LISTADO DE LOS ESTUDIANTES QUE PARTICIPARON EN LOS ENSAYOS, ACTIVIDADES, EVENTOS, FESTIVALES Y/O TALLERES PERMANENTES EN EL NIVEL REPRESENTATIVO, QUE DEN SOPORTE AL REPORTE QUE DEBE REMITIRSE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</si>
  <si>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CO1.REQ.5785131</t>
  </si>
  <si>
    <t>OPSP-VAD-0470-2024</t>
  </si>
  <si>
    <t>https://community.secop.gov.co/Public/Tendering/OpportunityDetail/Index?noticeUID=CO1.NTC.5677747</t>
  </si>
  <si>
    <t>ROXANA LEONOR ARRIETA CRUZ</t>
  </si>
  <si>
    <t>LA PRESENTE ORDEN TIENE POR OBJETO: 1- APOYAR EN LA ELABORACIÓN DE ESTRATEGIAS DIGITALES PARA LAS REDES SOCIALES DE UNIMAGDALENA RADIO 2- APOYAR EN LA ELABORACIÓN DE CAMPAÑAS Y ESTRATEGIAS PARA IMPACTAR EN LA COMUNIDAD ESTUDIANTIL 3- APOYAR EN LA REALIZACIÓN DEL SPOT 'QUE TALENTO.4- APOYAR AL AIRE DE LA REALIZACIÓN DE 'DESDE EL CAMPUS AL AIRE' QUE SE EMITE DE LUNES A VIERNES DE 7 A 8 DE LA MAÑANA. 5- APOYAR EN LAS TRANSMISIONES EN VIVO Y EN DIRECTO DE LOS EVENTOS DE LA EMISORA CULTURAL. 6- REALIZAR EL CUBRIMIENTO A TRAVÉS DE LAS REDES SOCIALES Y AL AIRE DE EVENTOS DE LA EMISORA CULTURAL. 7- PRODUCIR Y EDITAR LOS MATERIALES SONOROS INSTITUCIONALES QUE SE REQUIERAN. 8- APOYAR EN LA PRESENTACIÓN DEL PROGRAMA RADIAL DEL CONSULTORIO JURÍDICO DE LA UNIVERSIDAD DEL MAGDALENA 9- APOYAR EN LA REDACCIÓN DE BOLETINES INSTITUCIONALES. 10- APOYAR AL PROGRAMA LA REVISTA, QUE SE EMITE A LAS 6 DE LA MAÑANA 11-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</si>
  <si>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CO1.REQ.5786498</t>
  </si>
  <si>
    <t>OPSP-VAD-0469-2024</t>
  </si>
  <si>
    <t>https://community.secop.gov.co/Public/Tendering/OpportunityDetail/Index?noticeUID=CO1.NTC.5677616</t>
  </si>
  <si>
    <t>HAROLD DE JESUS ARAQUE GARCIA</t>
  </si>
  <si>
    <t>LA PRESENTE ORDEN TIENE POR OBJETO: 1) ASESORAR EN LOS PROCESOS DE CREACIÓN DE NUEVOS PROGRAMAS DE LA FACULTAD DE CIENCIAS BÁSICAS, EN ARTICULACIÓN CON LA OFICINA DE ASEGURAMIENTO DE LA CALIDAD. 2) APOYAR EN LOS PROCESO Y REVISIÓN DE LOS DOCUMENTOS NECESARIOS PARA LA SOLICITUD DE LOS REGISTROS CALIFICADOS NUEVOS. 3) REALIZAR LA REVISIÓN DE ESTILO, GRAMÁTICA Y REDACCIÓN DE LAS DIFERENTES CONDICIONES DE CALIDAD PARA SOLICITUD DE REGISTRO CALIFICADO. 4) ORGANIZAR LAS EVIDENCIAS, ANEXOS TÉCNICOS Y DEMÁS DOCUMENTOS QUE REQUIERA LA PLATAFORMA, PARA OBTENCIÓN DE REGISTROS CALIFICADOS. 5) APOYAR EN LA RECOPILACIÓN DE INFORMACIÓN PARA LA CREACIÓN DE NUEVOS PROGRAMAS (CONSULTA A PÁGINAS DEL GOBIERNO NACIONAL, SNIES, OBSERVATORIO LABORAL. 6) PRESENTAR INFORME MENSUAL DEL AVANCE DE LA CREACIÓN DE LOS PROGRAMAS ASIGNADOS. 7) APOYAR EN LA REVISIÓN DE LOS REQUISITOS DEL PROCESO DE ACREDITACIÓN INSTITUCIONAL ABET PARA EL PROGRAMA DE BIOLOGÍA.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</si>
  <si>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CO1.REQ.5786503</t>
  </si>
  <si>
    <t>OPSP-VAD-0468-2024</t>
  </si>
  <si>
    <t>https://community.secop.gov.co/Public/Tendering/OpportunityDetail/Index?noticeUID=CO1.NTC.5678018</t>
  </si>
  <si>
    <t>LAURA PAOLA GARCIA GONZALEZ</t>
  </si>
  <si>
    <t>LA PRESENTE ORDEN TIENE POR OBJETO: 1. APOYAR EN LA CREACIÓN DE ENTRE 10 A 20 CONTENIDOS CREATIVOS MENSUALES PARA APORTAR AL CRECIMIENTO Y A LA CONSOLIDACIÓN DE LA COMUNIDAD DIGITAL, A TRAVÉS DE LAS REDES SOCIALES DE LA UNIVERSIDAD DEL MAGDALENA. 2. REALIZAR ENTRE 6 A 10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AUDIOVISUALES. 4. APOYAR EN LAS CAMPAÑAS ESTRATÉGICAS DE SOCIAL MEDIA QUE APORTEN AL POSICIONAMIENTO Y FIDELIZACIÓN DE LA COMUNIDAD DIGITAL. 5. APOYAR EN LA PRESENTACIÓN DE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</si>
  <si>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CO1.REQ.5786729</t>
  </si>
  <si>
    <t>OPSP-VAD-0467-2024</t>
  </si>
  <si>
    <t>https://community.secop.gov.co/Public/Tendering/OpportunityDetail/Index?noticeUID=CO1.NTC.5677108</t>
  </si>
  <si>
    <t>SILENA PAOLA CASTILLA CONSTANTE</t>
  </si>
  <si>
    <t>LA PRESENTE ORDEN TIENE POR OBJETO: 1. APOYAR EN LA CREACIÓN DE ENTRE 10 A 20 CONTENIDOS CREATIVOS MENSUALES PARA APORTAR AL CRECIMIENTO Y A LA CONSOLIDACIÓN DE LA COMUNIDAD DIGITAL, A TRAVÉS DE LA RED SOCIAL DE TIKTOK DE LA UNIVERSIDAD DEL MAGDALENA. 2. REALIZAR ENTRE 2 A 5 TRABAJOS AUDIOVISUALES SEMANALES, SOBRE TEMAS INFORMATIVOS DE LA INSTITUCIÓN Y DE OFERTA ACADÉMICA, QUE SE PUBLICARÁN EN LAS REDES SOCIALES INSTITUCIONALES. 3. APOYAR AL EQUIPO DE REDES SOCIALES ADSCRITO A LA DIRECCIÓN DE COMUNICACIONES EN EL CUBRIMIENTO DE ACTIVIDADES ACADÉMICAS DE LAS DIFERENTES DEPENDENCIAS Y DE EVENTOS ESPECIALES, A TRAVÉS DE TOMA DE FOTOGRAFÍAS, GRABACIÓN Y EDICIÓN DE CONTENIDOS AUDIOVISUALES PARA REDES SOCIALES. 4. APOYAR EN LAS CAMPAÑAS ESTRATÉGICAS DIGITALES QUE APORTEN AL POSICIONAMIENTO Y FIDELIZACIÓN DE LA COMUNIDAD DIGITAL INSTITUCIONAL. 5. APOYAR EN LAS ESTRATEGIAS DE MARKETING DIGITAL PARA POTENCIALIZAR EL RECONOCIMIENTO DE LA MARCA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</si>
  <si>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CO1.REQ.5786050</t>
  </si>
  <si>
    <t>OPSP-VAD-0466-2024</t>
  </si>
  <si>
    <t>https://community.secop.gov.co/Public/Tendering/OpportunityDetail/Index?noticeUID=CO1.NTC.5676540</t>
  </si>
  <si>
    <t>MAURICIO ANDRES SANTANDER BARRIOS</t>
  </si>
  <si>
    <t>LA PRESENTE ORDEN TIENE POR OBJETO: 1. APOYAR EN LA CREACIÓN DE RUBROS DE INGRESOS EN LOS MÓDULOS DE PRESUPUESTO Y REGALÍAS. 2. APOYAR EN LA CREACIÓN DE RUBROS DE EGRESOS EN LOS MÓDULOS DE PRESUPUESTO Y REGALÍAS. 3. APOYAR EN LAS ADICIONES PRESUPUESTALES EN LOS MÓDULOS DE PRESUPUESTO Y REGALÍAS. 4. APOYAR EN LOS TRASLADOS PRESUPUESTALES EN LOS MÓDULOS DE PRESUPUESTO Y REGALÍAS. 5.APOYAR EN LA CREACIÓN DE LOS CUIPOS EN LOS MÓDULOS DE PRESUPUESTO Y REGALÍAS. 6. APOYAR EN LA CREACIÓN DE FUENTES DE INGRESOS EN LOS MÓDULOS DE PRESUPUESTO Y REGALÍAS. 7.APOYAR EN LA CREACIÓN DE FUENTES DE EGRESOS EN LOS MÓDULOS DE PRESUPUESTO Y REGALÍAS. 8. APOYAR EN LA CREACIÓN DE CENTRO DE COSTOS EN LOS MÓDULOS DE PRESUPUESTO Y REGALÍAS 9. APOYAR EN LA ELABORACIÓN CDP EN EL MÓDULO DE REGALÍAS 10.  APOYAR EN LA ELABORACIÓN REGISTROS PRESUPUESTALES EN EL MÓDULO DE REGALÍAS.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</si>
  <si>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CO1.REQ.5785513</t>
  </si>
  <si>
    <t>OPSP-VAD-0465-2024</t>
  </si>
  <si>
    <t>https://community.secop.gov.co/Public/Tendering/OpportunityDetail/Index?noticeUID=CO1.NTC.5675979</t>
  </si>
  <si>
    <t>JOSE LUIS DIAZ DE LA CRUZ</t>
  </si>
  <si>
    <t>LA PRESENTE ORDEN TIENE POR OBJETO: SERVICIOS PROFESIONALES REQUERIDOS EN LA REALIZACIÓN DE LAS SIGUIENTES ACTIVIDADES ENMARCADAS EN EL DESARROLLO DE LOS PROYECTOS DE REGALÍAS: 1. APOYAR LA ADMINISTRACIÓN DE CUENTAS BANCARIAS Y CREACIÓN CUENTA BANCARIA DE TESORERÍA SISTEMA SPGR 2. APOYAR EN LA CREACIÓN, CONFIRMACIÓN Y APROBACIÓN DE CUENTA BANCARIA DE TERCEROS CON EL BANCO DE LA REPÚBLICA SISTEMA SPGR. 3. APOYAR EN LA REVISIÓN DEL CAMBIO DE ESTADO DE CUENTAS BANCARIAS EN EL SISTEMA DE PRESUPUESTO Y GIRO DE REGALÍAS (SPGR). 4. APOYAR EN LA REVISIÓN DE DOCUMENTOS SOPORTE DE LAS ÓRDENES DE PAGO 5. REALIZAR ENDOSO DE ÓRDENES DE PAGOS POR ANTICIPOS Y CESIÓN DE DERECHOS EN EL SPGR. 6. APOYAR LA ELABORACIÓN DE ÓRDENES DE PAGOS PRESUPUESTALES Y NO PRESUPUESTALES DE DEDUCCIONES Y AUTORIZAR GIROS EN EL SPGR. 7. REVISAR REINTEGROS DE VIGENCIAS ANTERIORES EN EL SPGR 8. APOYAR EN LA ELABORACIÓN DE REINTEGROS DE ÓRDENES DE PAGO NO PRESUPUESTAL EN EL SPGR. 9. APOYAR EN LA RECEPCIÓN Y PROGRAMACIÓN PARA PAGO LAS OBLIGACIONES PRESUPUESTALES CON CARGO A RECURSOS DE REGALÍAS EN EL SINAP 10. APOYAR EN LA ELABORACIÓN DE LOS COMPROBANTES DE EGRESOS DE LAS OBLIGACIONES CON CARGO A RECURSOS DE REGALÍAS EN EL SINAP 11. APOYAR EN LA REVISIÓN DE CONCILIACIONES BANCARIAS 12. ELABORAR INFORMES DE PARTIDAS CONCILIATORIAS 13. REALIZAR EL REGISTRO DE CUENTAS BANCARIAS EN EL PORTAL SIIF NACION. 14. APOYAR EN LA ELABORACIÓN DE ÓRDENES DE PAGO EN SIIF NACION. 15. APOYAR EN LA ELABORACIÓN DE LOS INFORMES DE CIERRE FINANCIERO DE LA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</si>
  <si>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CO1.REQ.5785219</t>
  </si>
  <si>
    <t>OPSP-VAD-0464-2024</t>
  </si>
  <si>
    <t>https://community.secop.gov.co/Public/Tendering/OpportunityDetail/Index?noticeUID=CO1.NTC.5675422</t>
  </si>
  <si>
    <t xml:space="preserve">RONALD ROJAS DUICA </t>
  </si>
  <si>
    <t>OMAR ENRIQUE MANJARRES OJEDA</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</si>
  <si>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A TRAVÉS DE LOS DISTINTOS CANALES DISPONIBLES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</si>
  <si>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CO1.REQ.5784707</t>
  </si>
  <si>
    <t>OPSP-VAD-0463-2024</t>
  </si>
  <si>
    <t>https://community.secop.gov.co/Public/Tendering/OpportunityDetail/Index?noticeUID=CO1.NTC.5675401</t>
  </si>
  <si>
    <t>ALVARO JOSE CAMPO LOPEZ</t>
  </si>
  <si>
    <t>CO1.REQ.5783974</t>
  </si>
  <si>
    <t>OPSP-VAD-0462-2024</t>
  </si>
  <si>
    <t>https://community.secop.gov.co/Public/Tendering/OpportunityDetail/Index?noticeUID=CO1.NTC.5674666</t>
  </si>
  <si>
    <t>XAVIER ALEXANDER MEJIA ZAGARRA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</si>
  <si>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Y ASESORAR LA IMPLEMENTACIÓN DE ESTRATEGIAS DE PROMOCIÓN DE LOS SERVICIOS Y ACTIVIDADES DE BIENESTAR UNIVERSITARIO CON LA POBLACIÓN DIVERSA DE LA UNIVERSIDAD DEL MAGDALENA. 3.APOYAR Y ASESORAR LA PROMOCIÓN DE PROGRAMAS DE CAPACITACIÓN QUE CONSISTE EN VISIBILIZAR TEMÁTICAS DE IDENTIDAD DE GÉNERO, Y LA REPRESENTACIÓN DE LA COMUNIDAD DIVERSA 4. APOYAR Y ASESORAR LAS RUTAS DE ATENCIÓN, ACOMPAÑAMIENTO Y SENSIBILIZACIÓN HACIA LA COMUNIDAD UNIVERSITARIA QUE PERMITA MEJORAR LA INCLUSIÓN, PERMANENCIA Y CONVIVENCIA DE LAS PERSONAS QUE SE RECONOCEN E IDENTIFICAN DIVERSA. 5. APOYAR LAS ACTIVIDADES LIDERADAS POR EL COORDINADOR DE ÁREA, EN EL CUMPLIMIENTO DE METAS DEFINIDAS EN EL PLAN DE ACCIÓN Y PLAN DE DESARROLLO INSTITUCIONAL EN RELACIÓN A LA ATENCIÓN DE LA POBLACIÓN DIVERSA.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</si>
  <si>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CO1.REQ.5783829</t>
  </si>
  <si>
    <t>OPSP-VAD-0461-2024</t>
  </si>
  <si>
    <t>https://community.secop.gov.co/Public/Tendering/OpportunityDetail/Index?noticeUID=CO1.NTC.5674091</t>
  </si>
  <si>
    <t>VICENTE MARTINEZ PANETTA</t>
  </si>
  <si>
    <t>LA PRESENTE ORDEN TIENE POR OBJETO: 1. APOYAR EN LA REVISIÓN Y AUTOEVALUACIÓN DE LOS ESTÁNDARES DE HABILITACIÓN DE LOS SERVICIOS DE SALUD PARA EL FORTALECIMIENTO DE LOS PROCESOS DE LA DIRECCIÓN DE BIENESTAR UNIVERSITARIO DE ACUERDO A LO ESTABLECIDO EN LA RESOLUCIÓN N° 3100 DE 2019 DEL MINISTERIO DE SALUD Y PROTECCIÓN SOCIAL. 2. APOYAR CON LA VERIFICACIÓN DEL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A LA DIRECCIÓN DE BIENESTAR UNIVERSITARIO EN LA REALIZACIÓN DE ACTIVIDADES DE PROMOCIÓN Y MANTENIMIENTO DE LA SALUD AL INTERIOR DE LA COMUNIDAD UNIVERSITARIA. 5. APOYAR EN LA ATENCIÓN A LOS MIEMBROS DE LA COMUNIDAD UNIVERSITARIA QUE REQUIERAN INFORMACIÓN SOBRE LOS SERVICIOS DE BIENESTAR UNIVERSITARIO A TRAVÉS DE LOS CANALES DE COMUNICACIÓN DISPONIBLES. 6. APOYAR A LA DIRECCIÓN DE BIENESTAR UNIVERSITARIO, EN LA RECOLECCIÓN DE INFORMACIÓN DEL PGIRASA, INSTRUMENTO ENCARGADO DE LA GESTIÓN INTEGRAL DE RESIDUOS GENERADOS EN LA ATENCIÓN EN SALUD, 7. APOYAR AL SUPERVISOR EN LA ACTUALIZACIÓN DEL INVENTARIO DE LOS EQUIPOS E INSUMOS DE OFICINA Y DE SALUD PARA GARANTIZAR EL BUEN USO DE ESTOS. 8. APOYAR EN LA PRESENTACIÓN Y SOCIALIZACIÓN DE LAS ACTAS DE COMITÉ EN SALUD ESTABLECIDAS EN EL MANUAL DE COMITÉS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</si>
  <si>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CO1.REQ.5783190</t>
  </si>
  <si>
    <t>OPSP-VAD-0460-2024</t>
  </si>
  <si>
    <t>https://community.secop.gov.co/Public/Tendering/OpportunityDetail/Index?noticeUID=CO1.NTC.5673691</t>
  </si>
  <si>
    <t>RADAMES ALEXANDER FERREIRA BARROS</t>
  </si>
  <si>
    <t>LA PRESENTE ORDEN TIENE POR OBJETO: 1. DESARROLLAR ACTIVIDADES GASTRONÓMICAS PARA EL RESCATE DE LA GASTRONOMÍA LOCAL, REGIONAL Y NACIONAL. 2. APOYAR FUNCIONAMIENTO DEL LABORATORIO DE GASTRONOMÍA E INNOVACIÓN DE LA UNIVERSIDAD DEL MAGDALENA, MEDIANTE LA REVISIÓN Y AJUSTES DE MANUALES Y FORMATOS NECESARIOS PARA ELLO.3. DISEÑAR Y DESARROLLAR OFERTA ACADÉMICA DE FORMACIÓN CONTINUA EN GASTRONOMÍA.4. APOYAR LA COORDINACIÓN DE LA VENTA DE SERVICIOS Y OPERACIÓN DE EVENTOS DEL LABORATORIO DE GASTRONOMÍA E INNOVACIÓN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</si>
  <si>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CO1.REQ.5782598</t>
  </si>
  <si>
    <t>OAG-VAD-0459-2024</t>
  </si>
  <si>
    <t>https://community.secop.gov.co/Public/Tendering/OpportunityDetail/Index?noticeUID=CO1.NTC.5673614</t>
  </si>
  <si>
    <t xml:space="preserve">MARTHA MILENA OROZCO MARTINEZ </t>
  </si>
  <si>
    <t>CO1.REQ.5782418</t>
  </si>
  <si>
    <t>OAG-VAD-0458-2024</t>
  </si>
  <si>
    <t>https://community.secop.gov.co/Public/Tendering/OpportunityDetail/Index?noticeUID=CO1.NTC.5672463</t>
  </si>
  <si>
    <t>ORIANA MARIA DIAZ MARTINEZ</t>
  </si>
  <si>
    <t>LA PRESENTE ORDEN TIENE POR OBJETO: 1. APOYAR EN EL DESARROLLO DE LAS ACTIVIDADES DE LA VICERRECTORÍA ACADÉMICA Y LA DIRECCIÓN CURRICULAR Y DE DOCENCIA RELACIONADAS CON LOS PROCEDIMIENTOS GA-DCD-P02, GA-DCDP06, GA-VAC-P01, GA-VAC-P02, GA-VAC-P03, GA-VAC-P04, GA-VAC-P06, INCLUYENDO: A) APOYAR EN LA ATENCIÓN A LAS SOLICITUDES DE DOCENTES RELACIONADAS CON PUNTOS SALARIALES Y DE BONIFICACIÓN POR PRODUCTIVIDAD, TITULACIÓN O ASCENSO Y DEMÁS PRODUCTOS SUSCEPTIBLES DE ASIGNACIÓN DE PUNTAJE SEGÚN LO CONTEMPLADO POR EL DECRETO 1279 DE 2002. B) APOYAR CON LA REVISIÓN DE HOJAS DE VIDA PARA DETERMINAR LA CATEGORÍA A PROFESORES QUE INGRESAN A LA PLANTA, PROFESORES OCASIONALES Y PROFESORES HORA CÁTEDRA CONFORME CON LA NORMATIVIDAD VIGENTE. C) APOYAR CON LA ELABORACIÓN DE INFORMES PERIÓDICOS SOBRE PUNTOS ASIGNADOS, CATEGORÍAS ASIGNADAS EN EL ESCALAFÓN DOCENTE Y A PROFESORES HORA CÁTEDRA Y EN GENERAL LOS REQUERIDOS POR DOCENTES Y DEPENDENCIAS DE LA INSTITUCIÓN. D) APOYAR EN LA ATENCIÓN A PROFESORES DE PLANTA, PROFESORES HORA CÁTEDRA, FACULTADES, PROGRAMAS, DEPARTAMENTO Y/O CENTRO, QUE REQUIEREN INFORMACIÓN RELACIONADA A LAS SOLICITUDES EN TRÁMITE. E) APOYAR EN LA BÚSQUEDA DE PARES ACADÉMICOS Y TRÁMITES RELACIONADOS CON LA EVALUACIÓN DE PRODUCTOS. F) APOYAR EN LA PROYECCIÓN DE COSTOS PARA LA ELABORACIÓN DE PRESUPUESTOS Y REALIZACIÓN DE TRÁMITES ANTE LA OFICINA DE PRESUPUESTO. G) APOYAR EN LA ELABORACIÓN Y SEGUIMIENTO A TRÁMITE DE RESOLUCIONES, ACTAS DE VINCULACIÓN, ADICIÓN, DISMINUCIÓN Y/O MODIFICATORIOS DE CÁTEDRA DEL PERIODO ACADÉMICO. H) APOYAR EN LA ATENCIÓN A DOCENTES CATEDRÁTICOS, COORDINACIONES ACADÉMICAS Y DIRECCIONES DE PROGRAMA QUE REQUIEREN INFORMACIÓN EN TEMAS RELACIONADOS CON ADICIONES, DISMINUCIONES Y/O MODIFICATORIOS EN EL PERIODO. I) APOYAR EN LA ELABORACIÓN DE RESOLUCIONES J) APOYAR EN EL SEGUIMIENTO A LOS TRÁMITES DE PAGO ANTE LAS OFICINAS DE PRESUPUESTO Y CONTABILIDAD, EN LO QUE REFIERE A ASUNTOS Y ACTIVIDADES ACADÉMICAS. K) APOYAR EN EL DILIGENCIAMIENTO DE INFORMES PERIÓDICOS REQUERIDOS POR ENTES EXTERNOS (DANE, SNIES).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</si>
  <si>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CO1.REQ.5781183</t>
  </si>
  <si>
    <t>OPSP-VAD-0457-2024</t>
  </si>
  <si>
    <t>https://community.secop.gov.co/Public/Tendering/OpportunityDetail/Index?noticeUID=CO1.NTC.5677273</t>
  </si>
  <si>
    <t>ROSANA PIÑERES SOTO</t>
  </si>
  <si>
    <t>LA PRESENTE ORDEN TIENE POR OBJETO: 1. APOYAR EN LA ATENCIÓN A LOS USUARIOS A TRAVÉS DE LOS DISTINTOS CANALES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</si>
  <si>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CO1.REQ.5786336</t>
  </si>
  <si>
    <t>OPSP-VAD-0456-2024</t>
  </si>
  <si>
    <t>https://community.secop.gov.co/Public/Tendering/OpportunityDetail/Index?noticeUID=CO1.NTC.5675626</t>
  </si>
  <si>
    <t>YUBIRIS ZAMBRANO GUERRERO</t>
  </si>
  <si>
    <t>LA PRESENTE ORDEN TIENE POR OBJETO: 1. APOYAR EN LA RECEPCIÓN E INGRESO DE PERSONAL A CLÍNICA, ESTO INCLUYE A PACIENTES, DOCENTES, ESTUDIANTES Y PERSONAL DE APOYO. 2. APOYAR LA ENTREGA DE HISTORIAS CLÍNICAS Y REGISTROS 3. APOYAR LA ORGANIZACIÓN, ACTUALIZACIÓN Y SEGURIDAD DEL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</si>
  <si>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CO1.REQ.5784485</t>
  </si>
  <si>
    <t>OAG-VAD-0455-2024</t>
  </si>
  <si>
    <t>https://community.secop.gov.co/Public/Tendering/OpportunityDetail/Index?noticeUID=CO1.NTC.5675187</t>
  </si>
  <si>
    <t>YELITZA PAOLA  GRANADOS CUAO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</si>
  <si>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</si>
  <si>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CO1.REQ.5784171</t>
  </si>
  <si>
    <t>OAG-VAD-0454-2024</t>
  </si>
  <si>
    <t>https://community.secop.gov.co/Public/Tendering/OpportunityDetail/Index?noticeUID=CO1.NTC.5674821</t>
  </si>
  <si>
    <t>TEODOSIA VERGARA VENERA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</si>
  <si>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</si>
  <si>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CO1.REQ.5783903</t>
  </si>
  <si>
    <t>OAG-VAD-0453-2024</t>
  </si>
  <si>
    <t>https://community.secop.gov.co/Public/Tendering/OpportunityDetail/Index?noticeUID=CO1.NTC.5677283</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</si>
  <si>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</si>
  <si>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CO1.REQ.5783291</t>
  </si>
  <si>
    <t>OAG-VAD-0452-2024</t>
  </si>
  <si>
    <t>https://community.secop.gov.co/Public/Tendering/OpportunityDetail/Index?noticeUID=CO1.NTC.5673672</t>
  </si>
  <si>
    <t>DAVID NUMAN FLORIAN</t>
  </si>
  <si>
    <t>MARIA DE JESUS AMADOR ZEA</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</si>
  <si>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</si>
  <si>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CO1.REQ.5782488</t>
  </si>
  <si>
    <t>OAG-VAD-0451-2024</t>
  </si>
  <si>
    <t>https://community.secop.gov.co/Public/Tendering/OpportunityDetail/Index?noticeUID=CO1.NTC.5673534</t>
  </si>
  <si>
    <t>VALENTINA VILLAMIL TRUJILLO</t>
  </si>
  <si>
    <t>LA PRESENTE ORDEN TIENE POR OBJETO: 1. APOYAR EN LA ATENCIÓN DE ESTUDIANTES, DOCENTES Y EGRESADOS. 2. APOYAR EN EL MANEJO DEL ARCHIVO DIGITAL Y DOCUMENTAL DEL PROGRAMA. 3. APOYAR EN LA COORDINACIÓN Y LOGÍSTICA DE LA APLICACIÓN DEL EXAMEN DE SUFICIENCIA EN DERECHO QUE SE REALIZA A LOS ESTUDIANTES QUE HAN CULMINA MÁS DEL 75% DE LOS CRÉDITOS ACADÉMICOS. 4. APOYAR EN LA PROYECCIÓN DE DOCUMENTOS O INFORMES QUE SEAN SOLICITADOS POR OTRAS DEPENDENCIAS DE LA UNIVERSIDAD Ó POR INSTITUCIONES EXTERNAS. 5. PROYECTAR LAS RESPUESTAS A LOS DERECHOS DE PETICIÓN PRESENTADOS AL PROGRAMA DE DERECHO. 6. APOYAR EN LA CONVOCATORIA DE REALIZACIÓN DEL CONSEJO DE PROGRAMA DE DERECHO Y LA ELABORACIÓN DE LAS ACTAS RESPECTIVAS. 7. APOYAR EN LA PLANIFICACIÓN DE EVENTOS, SEMINARIOS Y/O ACTIVIDADES CULTURALES DEL PROGRAMA DE DERECHO. 8.  APOYAR EN LAS SOLICITUDES DE AFILIACIONES DE ARL QUE PRESENTE LOS ESTUDIANTES PARA SU JUDICATURA Y/ PRÁCTICA PROFESIONAL. 9. APOYAR EN LA ORGANIZACIÓN, CLASIFICACIÓN Y DIFUSIÓN DE REGISTRO DEL DOCUMENTO DE ACREDITACIÓN.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</si>
  <si>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CO1.REQ.5782620</t>
  </si>
  <si>
    <t>OAG-VAD-0450-2024</t>
  </si>
  <si>
    <t>https://community.secop.gov.co/Public/Tendering/OpportunityDetail/Index?noticeUID=CO1.NTC.5672718</t>
  </si>
  <si>
    <t>WALDIR MANGA BARROS</t>
  </si>
  <si>
    <t>CO1.REQ.5781474</t>
  </si>
  <si>
    <t>OAG-VAD-0449-2024</t>
  </si>
  <si>
    <t>https://community.secop.gov.co/Public/Tendering/OpportunityDetail/Index?noticeUID=CO1.NTC.5672150</t>
  </si>
  <si>
    <t>STEVEN DANIEL CODINA CANTILLO</t>
  </si>
  <si>
    <t>LA PRESENTE ORDEN TIENE POR OBJETO: ​​1. APOYAR EN LA PARTICIPACIÓN DE EVENTOS ACADÉMICOS, CIENTÍFICOS, ARTÍSTICOS, CULTURALES Y DEPORTIVOS DENTRO Y FUERA DEL LUGAR HABITUAL DE LA EJECUCIÓN DE LAS ACTIVIDADES. 2. APOYAR AL SUPERVISOR EN LA ACTUALIZACIÓN DEL INVENTARIO DE LOS EQUIPOS E INSUMOS DEL CENTRO DE LIDERAZGO Y GARANTIZAR EL BUEN USO DE LOS MISMOS. 3. APOYAR EN LA SUPERVISIÓN DE LOS ESPACIOS DEL CENTRO DE LIDERAZGO. 4. DILIGENCIAR OPORTUNAMENTE, LOS FORMATOS DEL PROCESO "BIENESTAR UNIVERSITARIO" DEL SISTEMA DE GESTIÓN DE CALIDAD. 5. PRESENTAR INFORMES OPORTUNAMENTE AL SUPERVISOR SOBRE LAS ACTIVIDADES DESARROLLADAS, EL INFORME DEBE TENER COMO ANEXO LAS ESTADÍSTICAS SOBRE LOS SERVICIOS PRESTADOS, DEBIDAMENTE SOPORTADOS Y LOS FORMATOS DE REGISTROS RESPECTIVOS.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</si>
  <si>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CO1.REQ.5781260</t>
  </si>
  <si>
    <t>OAG-VAD-0448-2024</t>
  </si>
  <si>
    <t>https://community.secop.gov.co/Public/Tendering/OpportunityDetail/Index?noticeUID=CO1.NTC.5675116</t>
  </si>
  <si>
    <t>ROSSANA DIAZ ORTIZ</t>
  </si>
  <si>
    <t>LA PRESENTE ORDEN TIENE POR OBJETO: 1. APOYAR EN LA ATENCIÓN BÁSICA, OPORTUNA Y ADECUADA EN CONSULTA COMO MÉDICA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</si>
  <si>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CO1.REQ.5784049</t>
  </si>
  <si>
    <t>OPSP-VAD-0447-2024</t>
  </si>
  <si>
    <t>https://community.secop.gov.co/Public/Tendering/OpportunityDetail/Index?noticeUID=CO1.NTC.5674680</t>
  </si>
  <si>
    <t>RAFAEL DE JESUS CABRERA BRICEÑO</t>
  </si>
  <si>
    <t>CO1.REQ.5783747</t>
  </si>
  <si>
    <t>OAG-VAD-0446-2024</t>
  </si>
  <si>
    <t>https://community.secop.gov.co/Public/Tendering/OpportunityDetail/Index?noticeUID=CO1.NTC.5673901</t>
  </si>
  <si>
    <t>MARVIN ALEXI GARCIA RODRIGUEZ</t>
  </si>
  <si>
    <t>CO1.REQ.5783023</t>
  </si>
  <si>
    <t>OAG-VAD-0445-2024</t>
  </si>
  <si>
    <t>https://community.secop.gov.co/Public/Tendering/OpportunityDetail/Index?noticeUID=CO1.NTC.5673663</t>
  </si>
  <si>
    <t>MARVI LAIDYS CAICEDO OSPINA</t>
  </si>
  <si>
    <t>CO1.REQ.5782859</t>
  </si>
  <si>
    <t>OAG-VAD-0444-2024</t>
  </si>
  <si>
    <t>https://community.secop.gov.co/Public/Tendering/OpportunityDetail/Index?noticeUID=CO1.NTC.5677335</t>
  </si>
  <si>
    <t>MARTIN ALONSO SUAREZ MAZENETT</t>
  </si>
  <si>
    <t>CO1.REQ.5786227</t>
  </si>
  <si>
    <t>OAG-VAD-0443-2024</t>
  </si>
  <si>
    <t>https://community.secop.gov.co/Public/Tendering/OpportunityDetail/Index?noticeUID=CO1.NTC.5673732</t>
  </si>
  <si>
    <t>MARTHA PATRICIA PALACIO LIZCANO</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</si>
  <si>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</si>
  <si>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CO1.REQ.5782552</t>
  </si>
  <si>
    <t>OPSP-VAD-0442-2024</t>
  </si>
  <si>
    <t>https://community.secop.gov.co/Public/Tendering/OpportunityDetail/Index?noticeUID=CO1.NTC.5673184</t>
  </si>
  <si>
    <t>MARINA ESMERALDA TORRES ALMEIDA</t>
  </si>
  <si>
    <t>CO1.REQ.5782269</t>
  </si>
  <si>
    <t>OAG-VAD-0441-2024</t>
  </si>
  <si>
    <t>https://community.secop.gov.co/Public/Tendering/OpportunityDetail/Index?noticeUID=CO1.NTC.5677301</t>
  </si>
  <si>
    <t>LUIS CARLOS OLIVEROS MANJARRES</t>
  </si>
  <si>
    <t>CO1.REQ.5786060</t>
  </si>
  <si>
    <t>OAG-VAD-0440-2024</t>
  </si>
  <si>
    <t>https://community.secop.gov.co/Public/Tendering/OpportunityDetail/Index?noticeUID=CO1.NTC.5672954</t>
  </si>
  <si>
    <t>JOSE MANUEL BETANCOURT AVILA</t>
  </si>
  <si>
    <t>CO1.REQ.5782054</t>
  </si>
  <si>
    <t>OAG-VAD-0439-2024</t>
  </si>
  <si>
    <t>https://community.secop.gov.co/Public/Tendering/OpportunityDetail/Index?noticeUID=CO1.NTC.5672848</t>
  </si>
  <si>
    <t>JAIME RAFAEL VILLA VALENCIA</t>
  </si>
  <si>
    <t>CO1.REQ.5781919</t>
  </si>
  <si>
    <t>OAG-VAD-0438-2024</t>
  </si>
  <si>
    <t>https://community.secop.gov.co/Public/Tendering/OpportunityDetail/Index?noticeUID=CO1.NTC.5672708</t>
  </si>
  <si>
    <t>HEYNER ALONSO CARROL PINEDA</t>
  </si>
  <si>
    <t>CO1.REQ.5781727</t>
  </si>
  <si>
    <t>OAG-VAD-0437-2024</t>
  </si>
  <si>
    <t>https://community.secop.gov.co/Public/Tendering/OpportunityDetail/Index?noticeUID=CO1.NTC.5672290</t>
  </si>
  <si>
    <t>DENNIS JOSE PERNIA LAREZ</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</si>
  <si>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</si>
  <si>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CO1.REQ.5781385</t>
  </si>
  <si>
    <t>OAG-VAD-0436-2024</t>
  </si>
  <si>
    <t>https://community.secop.gov.co/Public/Tendering/OpportunityDetail/Index?noticeUID=CO1.NTC.5672242</t>
  </si>
  <si>
    <t>CARLOS LUIS FONSECA MENDOZA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</si>
  <si>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</si>
  <si>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CO1.REQ.5781343</t>
  </si>
  <si>
    <t>OAG-VAD-0435-2024</t>
  </si>
  <si>
    <t>https://community.secop.gov.co/Public/Tendering/OpportunityDetail/Index?noticeUID=CO1.NTC.5671465</t>
  </si>
  <si>
    <t>ALISON PAOLA LLANES LOBO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</si>
  <si>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FORMULACIÓN DE PLANES DE OPERACIÓN DE LA SALA AMIGA DE LA FAMILIA LACTANTE. 3. APOYAR SEMESTRALMENTE EN LA APLICACIÓN DE INSTRUMENTOS DE CHEQUEO CON BASE EN LA RES. 2423/2018. 4. APOYAR EN LA IDENTIFICACIÓN DE LAS NECESIDADES DE RECURSOS, EQUIPOS E INSUMOS Y REALIZAR PEDIDOS A LA DEPENDENCIA CORRESPONDIENTE. 5. APOYAR EN EL CUMPLIMIENTO DE LAS RUTAS Y PROTOCOLOS PARA EL CORRECTO FUNCIONAMIENTO DE LA SALA AMIGA DE LA FAMILIA LACTANTE. 6. APOYAR EN EL DILIGENCIAMIENTO DE LOS REGISTROS RELACIONADOS CON EL INGRESO, ESTANCIA Y EGRESO DE LA MADRE A LA SALA AMIGA DE LA FAMILIA LACTANTE. 7. APOYAR EN LA VIGILANCIA DE LAS MADRES LACTANTES EN LA ADECUADA LIMPIEZA Y ESTERILIZACIÓN DE  FRASCOS, TAPAS, UTENSILIOS ANTES, DURANTE Y DESPUÉS DE CADA JORNADA. 8. APOYAR EL PROCESO DE ALMACENAMIENTO DE LA LECHE MATERNA EXTRAÍDA INMEDIATAMENTE SE COMPLETE EL PROCESO DE RECOLECCIÓN, REGISTRO Y ROTULACIÓN. 9. REALIZAR EL DILIGENCIAMIENTO OPORTUNO DE TODOS LOS FORMATOS ESTABLECIDOS POR BIENESTAR UNIVERSITARIO EN EL SISTEMA DE GESTIÓN DE LA CALIDAD. 10. APOYAR EN LA ORGANIZACIÓN, EJECUCIÓN Y SEGUIMIENTO DE LOS PROGRAMAS OFERTADOS POR BIENESTAR UNIVERSITARIO. 11. APOYAR EN LA SUPERVISIÓN DE LAS ACTIVIDADES REALIZADAS POR LAS PRACTICANTES DE LA FACULTAD DE SALUD.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</si>
  <si>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CO1.REQ.5780555</t>
  </si>
  <si>
    <t>OAG-VAD-0434-2024</t>
  </si>
  <si>
    <t>https://community.secop.gov.co/Public/Tendering/OpportunityDetail/Index?noticeUID=CO1.NTC.5671893</t>
  </si>
  <si>
    <t>MILENA PATRICIA TOVAR LUNA</t>
  </si>
  <si>
    <t>LA PRESENTE ORDEN TIENE POR OBJETO: 1. APOYAR EN LA COORDINACIÓN, CENTRALIZACIÓN Y ORGANIZACIÓN DE  LA DOCUMENTACIÓN TÉCNICA, LEGAL Y ADMINISTRATIVA DEL ARCHIVO DEL SERVICIO DOCENTE ASISTENCIAL CLÍNICA ODONTOLÓGICA. 2. APOYAR EL RESPALDO FÍSICO Y DIGITAL DE TODA LA DOCUMENTACIÓN DEL ARCHIVO DEL SERVICIO DOCENTE ASISTENCIAL CLÍNICA ODONTOLÓGICA. 3. APOYAR LA GESTIÓN DEL ARCHIVO DE GESTIÓN DEL SERVICIO CONFORME A LA NORMATIVA VIGENTE. 4. APOYAR EN LA DISPONIBILIDAD DE LA INFORMACIÓN DOCUMENTAL QUE LE SEA REQUERIDA PARA LA CORRECTA OPERACIÓN DE LOS PROCESOS DEL SERVICIO. 5. APOYAR EN LA GESTIÓN Y COORDINACIÓN DE LA CUSTODIA DE LOS DOCUMENTOS FÍSICOS Y ELECTRÓNICOS, TÉCNICOS DEL SERVICIO. 6. APOYAR EN LA RECEPCIÓN E INGRESO DE PERSONAL A CLÍNICA, ESTO INCLUYE A PACIENTES, DOCENTES, ESTUDIANTES Y PERSONAL DE APOYO. 7. APOYAR LA ENTREGA DE HISTORIAS LÍNICAS Y REGISTROS. 8. APOYAR EN LA ORGANIZACIÓN, ACTUALIZACIÓN Y SEGURIDAD DEL ARCHIVO DE HISTORIA CLÍNICA. 9. APOYAR EN EL REGISTRO DIARIO DE CONSULTAS DE LA CLÍNICA ODONTOLÓGICA. 10. APOYAR EN LA ATENCIÓN DE ESTUDIANTES, DOCENTES Y PÚBLICO EN GENERAL. 11. APOYAR EN LA VERIFICACIÓN DEL BUEN MANEJO DE LOS RECURSOS MATERIALES DE LA CLÍNICA. 13. VERIFICAR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</si>
  <si>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CO1.REQ.5780945</t>
  </si>
  <si>
    <t>OAG-VAD-0433-2024</t>
  </si>
  <si>
    <t>https://community.secop.gov.co/Public/Tendering/OpportunityDetail/Index?noticeUID=CO1.NTC.5671841</t>
  </si>
  <si>
    <t>MILEIBYS CAROLINA ROJANO DEL TORO</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</si>
  <si>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Y PRÉSTAMO DEL LABORATORIO PRECLÍNICA ODONTOLÓGICA A ESTUDIANTES EN HORARIO DIFERENTES A LOS ASIGNADOS. 6.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</si>
  <si>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CO1.REQ.5780776</t>
  </si>
  <si>
    <t>OAG-VAD-0432-2024</t>
  </si>
  <si>
    <t>https://community.secop.gov.co/Public/Tendering/OpportunityDetail/Index?noticeUID=CO1.NTC.5660576</t>
  </si>
  <si>
    <t>KEIMER KALETH BELTRAN CASTRO</t>
  </si>
  <si>
    <t>LA PRESENTE ORDEN TIENE POR OBJETO: 1. APOYAR A LA DIRECCIÓN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8. APOYAR A LA DIRECCIÓN DE COMUNICACIONES EN LA COORDINACIÓN, PRODUCCIÓN Y EDICIÓN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</si>
  <si>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CO1.REQ.5769732</t>
  </si>
  <si>
    <t>OPSP-VAD-0431-2024</t>
  </si>
  <si>
    <t>https://community.secop.gov.co/Public/Tendering/OpportunityDetail/Index?noticeUID=CO1.NTC.5660563</t>
  </si>
  <si>
    <t xml:space="preserve">JESUS DANIEL RODRIGUEZ VASQUEZ  </t>
  </si>
  <si>
    <t>LA PRESENTE ORDEN TIENE POR OBJETO: 1. APOYAR COMO REPORTERO GRÁFICO EN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UNIVERSITARIOS,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</si>
  <si>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CO1.REQ.5769633</t>
  </si>
  <si>
    <t>OPSP-VAD-0430-2024</t>
  </si>
  <si>
    <t>https://community.secop.gov.co/Public/Tendering/OpportunityDetail/Index?noticeUID=CO1.NTC.5660541</t>
  </si>
  <si>
    <t>AILEN LUCILA ZAMBRANO VIÑAS</t>
  </si>
  <si>
    <t>LA PRESENTE ORDEN TIENE POR OBJETO: 1. APOYAR EN LA CREACIÓN DE 10 A 15 PROPUESTAS SEMANALES PARA PUBLICAR CONTENIDOS ESTRATÉGICOS EN LA RED SOCIAL DE FACEBOOK DE UNIMAGDALENA. 2. APOYAR A LA DIRECCIÓN DE COMUNICACIONES EN LA PREPRODUCCIÓN, PRODUCCIÓN Y EDICIÓN DE ENTRE 4 A 6 TRABAJOS AUDIOVISUALES SEMANALES PARA PUBLICAR A TRAVÉS DE LAS REDES SOCIALES DE LA UNIVERSIDAD. 3. APOYAR EN LAS RESPUESTAS OPORTUNAS DE LAS PQR´S DE LA COMUNIDAD UNIVERSITARIA Y CIUDADANÍA EN GENERAL QUE SE GENERAN A TRAVÉS DEL PERFIL DE FACEBOOK INSTITUCIONAL. 5. APOYAR AL EQUIPO DE REDES SOCIALES ADSCRITO A LA DIRECCIÓN DE COMUNICACIONES EN EL CUBRIMIENTO DE ACTIVIDADES ACADÉMICAS DE LAS DIFERENTES DEPENDENCIAS Y DE EVENTOS ESPECIALES, CON LA GENERACIÓN DE FOTOGRAFÍAS, VÍDEOS, ENTREVISTAS. 6. APOYAR EN LA PROVISIÓN Y REDACCIÓN DE CONTENIDOS PARA EL POSICIONAMIENTO DEL GRUPO DE FACEBOOK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</si>
  <si>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CO1.REQ.5769811</t>
  </si>
  <si>
    <t>OPSP-VAD-0429-2024</t>
  </si>
  <si>
    <t>https://community.secop.gov.co/Public/Tendering/OpportunityDetail/Index?noticeUID=CO1.NTC.5660712</t>
  </si>
  <si>
    <t>CARLA PAOLA MARQUEZ PASO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</si>
  <si>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DILIGENCIAR Y MANTENER LA ACTUALIZADA LA MATRIZ DE PRÁCTICAS, 8. ELABORAR, PRESENTAR Y ACTUALIZAR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</si>
  <si>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CO1.REQ.5769609</t>
  </si>
  <si>
    <t>OPSP-VAD-0428-2024</t>
  </si>
  <si>
    <t>https://community.secop.gov.co/Public/Tendering/OpportunityDetail/Index?noticeUID=CO1.NTC.5660707</t>
  </si>
  <si>
    <t>EDITH DEL ROSARIO ROLONG PEREZ</t>
  </si>
  <si>
    <t>LA PRESENTE ORDEN TIENE POR OBJETO: 1. APOYAR EN LA ATENCIÓN DEL CORREO DE PREPRÁCTICAS. TALLERES A DICTAR, INSCRIPCIÓN, REGISTRO DE ESTUDIANTES. SEGUIMIENTO, REPORTE EVALUATIVO, INFORME EJECUTIVO. 2. DILIGENCIAR LA MATRÍZ DE PREPRÁCTICAS Y TENERLA ACTUALIZADA, 3. APOYAR EN LA ATENCIÓN DE SOLICITUDES DE USUARIOS EN PRÁCTICA, RECEPCIONAR, REVISAR Y NOTIFICAR A PROGRAMAS LOS FORMATOS EVALUATIVOS APROBADOS AL IGUAL QUE LAS LEGALIZACIONES DE LAS PRÁCTICAS APROBADAS POR LA DIRECCIÓN. 4. APOYAR LOS PROCESOS DE BECA DE PRÁCTICAS INSTITUCIONAL Y BECA DE PRÁCTICAS EN ENTIDADES PÚBLICAS EN LA IDENTIFICACIÓN DE NECESIDADES, ATENCIÓN A SOLICITUDES, CONTROL DE RECURSOS Y ASIGNACIÓN DE LOS MISMOS A BENEFICIARIOS, PUBLICACIÓN DE CONVOCATORIAS, EMISION DE FORMATOS EVALUATIVOS Y PUBLICACIÓN DE BENEFICIARIOS, SOLICITUD DE ESTUDIOS SOCIOECONÓMICOS Y FACTORES QUE DETERMINE EL COMITÉ DE BECAS. 5. APOYAR EN LA ATENCIÓN DE LOS REQUERIMIENTOS QUE LLEGAN AL CORREO INSITUCIONAL DE PRÁCTICAS PROFESIONALES, 6. PRESENTAR Y ELABORAR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</si>
  <si>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CO1.REQ.5769482</t>
  </si>
  <si>
    <t>OPSP-VAD-0427-2024</t>
  </si>
  <si>
    <t>https://community.secop.gov.co/Public/Tendering/OpportunityDetail/Index?noticeUID=CO1.NTC.5660100</t>
  </si>
  <si>
    <t>ADAN JOSE OLIVEROS ALTAHONA</t>
  </si>
  <si>
    <t>CO1.REQ.5769465</t>
  </si>
  <si>
    <t>OPSP-VAD-0426-2024</t>
  </si>
  <si>
    <t>https://community.secop.gov.co/Public/Tendering/OpportunityDetail/Index?noticeUID=CO1.NTC.5660095</t>
  </si>
  <si>
    <t>DANIELA VANESA VILLALBA CARDENAS</t>
  </si>
  <si>
    <t>LA PRESENTE ORDEN TIENE POR OBJETO: 1. APOYAR LA REALIZACIÓN DE LAS CONCILIACIONES BANCARIAS DE LAS CUENTAS ASIGNADAS DESDE LA OFICINA DE TESORERÍA. 2. APOYAR Y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 DESCARGAR LOS COMPROBANTES DE EGRESO DE LOS PAGOS DE LAS ORDENES O RESOLUCIONES SOLICITADAS POR LAS UNIDADES ADMINISTRATIVAS. 5. COADYUVAR EN LA RECOPILACIÓN DE LA INFORMACIÓN Y EN LA ELABORACIÓN INFORMES SOLICITADOS POR EL SUPERVISOR DE LA ORDEN. 6. TRAMITAR LAS SOLICITUDES ASIGNADAS DE LA VICERRECTORÍA DE EXTENSIÓN Y PROYECCIÓN SOCIAL. 7. ARCHIVAR DIARIAMENTE LA DOCUMENTACIÓN TRAMITADA EN LOS MEDIOS TECNOLÓGICOS QUE SE DESIGNEN. 8. COADYUVAR EN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</si>
  <si>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CO1.REQ.5769160</t>
  </si>
  <si>
    <t>OPSP-VAD-0425-2024</t>
  </si>
  <si>
    <t>https://community.secop.gov.co/Public/Tendering/OpportunityDetail/Index?noticeUID=CO1.NTC.5660142</t>
  </si>
  <si>
    <t>ANTONIO DE JESUS FORERO GRANADOS</t>
  </si>
  <si>
    <t>LA PRESENTE ORDEN TIENE POR OBJETO: 1. APOYAR Y EN LA IDENTIFICACIÓN DE LOS CONTRIBUYENTES, Y LOS AGENTES OBLIGADOS A RETENER O EXIGIR EL PAGO DEL TRIBUTO. 2.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INSTRUIDAS POR LA COORDINACIÓN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</si>
  <si>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CO1.REQ.5769316</t>
  </si>
  <si>
    <t>OPSP-VAD-0424-2024</t>
  </si>
  <si>
    <t>https://community.secop.gov.co/Public/Tendering/OpportunityDetail/Index?noticeUID=CO1.NTC.5659782</t>
  </si>
  <si>
    <t>FREDY RAFAEL AVILA MACIAS</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</si>
  <si>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ASÍ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</si>
  <si>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CO1.REQ.5768690</t>
  </si>
  <si>
    <t>OPSP-VAD-0423-2024</t>
  </si>
  <si>
    <t>https://community.secop.gov.co/Public/Tendering/OpportunityDetail/Index?noticeUID=CO1.NTC.5659460</t>
  </si>
  <si>
    <t>BERLIS JOHANA ROBLES PADILLA</t>
  </si>
  <si>
    <t>LA PRESENTE ORDEN TIENE POR OBJETO: 1. APOYAR EN LA ATENCIÓN A LOS USUARIOS A TRAVÉS DE LOS DISTINTOS CANELS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</si>
  <si>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CO1.REQ.5768654</t>
  </si>
  <si>
    <t>OAG-VAD-0422-2024</t>
  </si>
  <si>
    <t>https://community.secop.gov.co/Public/Tendering/OpportunityDetail/Index?noticeUID=CO1.NTC.5660704</t>
  </si>
  <si>
    <t>RAFAEL JOSE CAMPO CAMPO</t>
  </si>
  <si>
    <t>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</si>
  <si>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CO1.REQ.5769476</t>
  </si>
  <si>
    <t>OPSP-VAD-0421-2024</t>
  </si>
  <si>
    <t>https://community.secop.gov.co/Public/Tendering/OpportunityDetail/Index?noticeUID=CO1.NTC.5660328</t>
  </si>
  <si>
    <t>LA PRESENTE ORDEN TIENE POR OBJETO: 1.- APOYAR EN LA TOMA FÍSICA DE LOS INVENTARIOS POR DEPENDENCIA. 2.- APOYAR EN EL DISEÑO DEL SISTEMA DEL CONTROL DE BIENES. 3.- APOYAR EN LOS PROCESOS DE RECEPCIÓN, CODIFICACIÓN Y ALMACENAMIENTO DE LOS BIENES. 4.- APOYAR EN LA CREACIÓN DE LAS BASES DE DATOS DE LOS BIENES. 5.- APOYAR EN LOS PROCESOS DE ENTREGA DE BIENES DE DEVOLUTIVOS. 6.- APOYAR EN LA CONSTRUCCIÓN DE REPORTES EN POWER BI PARA EL ANÁLISIS DE DATOS EN LA DEPENDENCIA. 7.-APOYAR EN LAS ACTIVIDADES RELACIONADAS CON LAS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</si>
  <si>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CO1.REQ.5769457</t>
  </si>
  <si>
    <t>OAG-VAD-0420-2024</t>
  </si>
  <si>
    <t>https://community.secop.gov.co/Public/Tendering/OpportunityDetail/Index?noticeUID=CO1.NTC.5660310</t>
  </si>
  <si>
    <t>ANDREA LIZETH CASTRO VELEZ</t>
  </si>
  <si>
    <t>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DIRECCIÓN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</si>
  <si>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CO1.REQ.5769447</t>
  </si>
  <si>
    <t>OPSP-VAD-0419-2024</t>
  </si>
  <si>
    <t>https://community.secop.gov.co/Public/Tendering/OpportunityDetail/Index?noticeUID=CO1.NTC.5660164</t>
  </si>
  <si>
    <t>KARY BEATRIZ BLANCO GOMEZ</t>
  </si>
  <si>
    <t>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DOCENCIA, CIENTÍFICO, HUMANÍSTICO Y CULTURAL. 4. APOYAR AL PROGRAMA DE DERECHO EN EL SEGUIMIENTO LABORAL Y OCUPACIONAL DE SUS GRADUADOS. 5. APOYAR EN LOS TRÁMITES CORRESPONDIENTES A LAS SUPERVISIONES DE LOS CONTRATOS EN BENEFICIO DEL PROGRAMA DE DERECHO. 6. ASESORAR Y APOYAR AL PROGRAMA DE DERECHO EN LOS TRAMITES, SOLICITUDES Y GESTIONES EN LOS PROGRAMAS DE INCLUSIÓN, AYUDANTÍAS ADMINISTRATIVAS Y/O MONITORIAS ACADÉMICAS. 7. ASESORAR AL PROGRAMA DE DERECHO EN LA CREACIÓN DE NUEVAS TEMÁTICAS PARA LA FORMULACIÓN DE DIPLOMADOS COMO OPCIÓN DE GRADO. 8. ASESORAR A LOS ESTUDIANTES DEL CONSULTORIO JURÍDICO Y CENTRO DE CONCILIACIÓN QUE SE ENCUENTRAN DESIGNADOS EN LA CASA DE JUSTICIA Y CENTRO DE ATENCIÓN A LA CIUDADANÍA DEL DISTRITO DE SANTA MARTA EN RELACIÓN A LOS DISTINTOS CASOS QUE SON DE SUS CONOCIMIENTOS EN LAS DISTINTAS ÁREAS DEL DERECHO: PUBLICO, CIVIL, COMERCIAL, PENAL, LABORAL, FAMILIA Y DERECHOS HUMANOS. 9. ASESORAR A LAS PERSONAS QUE REQUIERAN LOS SERVICIOS DEL CONSULTORIO JURÍDICO Y CENTRO DE CONCILIACIÓN EN LAS DISTINTAS ASISTENCIAS JURÍDICAS QUE ORGANICE LA DIRECCIÓN DE CONSULTORIO JURÍDICO Y DIRECCIÓN DE PROGRAMA DE DERECHO. 10. ASESORAR A LOS ESTUDIANTES Y APOYAR EN EL DESARROLLO DE LAS JORNADAS DE ATENCIÓN EXTRA SEDE (BRIGADAS JURÍDICAS) Y EN LAS JORNADAS DE CONCILIATON DEL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</si>
  <si>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CO1.REQ.5769411</t>
  </si>
  <si>
    <t>OPSP-VAD-0418-2024</t>
  </si>
  <si>
    <t>https://community.secop.gov.co/Public/Tendering/OpportunityDetail/Index?noticeUID=CO1.NTC.5659936</t>
  </si>
  <si>
    <t>SAIDI MARIA  RODRIGUEZ RATIVA</t>
  </si>
  <si>
    <t>LA PRESENTE ORDEN TIENE POR OBJETO: 1. APOYAR EN LA SUPERVISIÓN DE PRÁCTICAS ACADÉMICAS EN EL LABORATORIO INTEGRADO DE PSICOLOGIA (LIP). 2. APOYAR EN EL CUIDADO DE LOS MATERIALES Y ELEMENTOS DEL LIP. 3. APOYAR EN LA ATENCIÓN AL PÚBLICO EN RECEPCIÓN,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</si>
  <si>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CO1.REQ.5768979</t>
  </si>
  <si>
    <t>OAG-VAD-0417-2024</t>
  </si>
  <si>
    <t>https://community.secop.gov.co/Public/Tendering/OpportunityDetail/Index?noticeUID=CO1.NTC.5659764</t>
  </si>
  <si>
    <t>MAGNOLIA DEL CARMEN DIAZ GUERRERO</t>
  </si>
  <si>
    <t>CO1.REQ.5768794</t>
  </si>
  <si>
    <t>OAG-VAD-0416-2024</t>
  </si>
  <si>
    <t>https://community.secop.gov.co/Public/Tendering/OpportunityDetail/Index?noticeUID=CO1.NTC.5659628</t>
  </si>
  <si>
    <t>LORENA ISABEL GONZALEZ ARIAS</t>
  </si>
  <si>
    <t>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UNIVERSITARIA. 3. DILIGENCIAR OPORTUNAMENTE, LOS FORMATOS DEL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PRESENCIAL A LOS MIEMBROS DE LA COMUNIDAD UNIVERSITARIA QUE REQUIERAN INFORMACIÓN SOBRE LOS SERVICIOS DE BIENESTAR. 7. APOYAR LA VERIFICACIÓN DE LA CONFORMACIÓN DE LOS MENÚS DE LOS PROGRAMAS ALIMENTARIOS DIRIGIDOS A LA COMUNIDAD UNIVERSITARIA. 8. APOYAR AL SUPERVISOR EN LA ACTUALIZACIÓN DEL INVENTARIO DE LOS EQUIPOS E INSUMOS DE OFICINA Y DE SALUD ADEMÁS APOYAR EN LA VERIFICACIÓN DEL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</si>
  <si>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CO1.REQ.5768554</t>
  </si>
  <si>
    <t>OPSP-VAD-0415-2024</t>
  </si>
  <si>
    <t>https://community.secop.gov.co/Public/Tendering/OpportunityDetail/Index?noticeUID=CO1.NTC.5659190</t>
  </si>
  <si>
    <t>ENRIQUE MORENO SILVA</t>
  </si>
  <si>
    <t>CO1.REQ.5768521</t>
  </si>
  <si>
    <t>OAG-VAD-0414-2024</t>
  </si>
  <si>
    <t>https://community.secop.gov.co/Public/Tendering/OpportunityDetail/Index?noticeUID=CO1.NTC.5658664</t>
  </si>
  <si>
    <t>CLARA INES APREZA FERNANDEZ</t>
  </si>
  <si>
    <t>LA PRESENTE ORDEN TIENE POR OBJETO: 1. APOYAR EN LA RECEPCIÓN E INGRESO DE LOS NIÑOS Y NIÑAS AL CENTRO, ASÍ COMO LA ORIENTACIÓN DE LOS PADRES EN LOS SERVICIOS QUE SE OFRECEN. 2. APOYAR EN EL CUIDADO DE NIÑOS Y NIÑAS DEL CENTRO DE ATENCIÓN A LA PRIMERA INFANCIA. 3. APOYAR EN LA PARTICIPACIÓN DE EVENTOS ACADÉMICOS, CIENTÍFICOS, ARTÍSTICOS, CULTURALES Y DEPORTIVOS DENTRO Y FUERA DEL LUGAR HABITUAL DE LA EJECUCIÓN DE SUS ACTIVIDADES. 4. APOYAR EN LA REALIZACIÓN DE LOS INFORMES QUE SE LE SOLICITEN PARA SER PRESENTADOS EN OTRAS DEPENDENCIAS. 5.DILIGENCIAR OPORTUNAMENTE TODOS LOS FORMATOS ESTABLECIDOS POR BIENESTAR UNIVERSITARIO EN EL SISTEMA DE GESTIÓN DE LA CALIDAD Y OTROS PROCESOS, PARA EL REGISTRO DE TODAS LAS ACTIVIDADES QUE SE REALICEN. 6. APOYAR EN LAS ACTIVIDADES LÚDICAS Y RECREATIVAS DEL CENTRO DE ATENCIÓN A LA PRIMERA INFANCIA.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</si>
  <si>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CO1.REQ.5767675</t>
  </si>
  <si>
    <t>OAG-VAD-0413-2024</t>
  </si>
  <si>
    <t>https://community.secop.gov.co/Public/Tendering/OpportunityDetail/Index?noticeUID=CO1.NTC.5658348</t>
  </si>
  <si>
    <t>ROSA VIRGINA SIRTORI TARAZONA</t>
  </si>
  <si>
    <t>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</si>
  <si>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CO1.REQ.5767623</t>
  </si>
  <si>
    <t>OPSP-VAD-0412-2024</t>
  </si>
  <si>
    <t>https://community.secop.gov.co/Public/Tendering/OpportunityDetail/Index?noticeUID=CO1.NTC.5660668</t>
  </si>
  <si>
    <t>DANIEL ESTEBAN MONTES ROMERO</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</si>
  <si>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</si>
  <si>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CO1.REQ.5769874</t>
  </si>
  <si>
    <t>OAG-VAD-0411-2024</t>
  </si>
  <si>
    <t>https://community.secop.gov.co/Public/Tendering/OpportunityDetail/Index?noticeUID=CO1.NTC.5660571</t>
  </si>
  <si>
    <t>LEYDIS ESTEPHANIA CANEDO PEDROZO</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</si>
  <si>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PROYECCION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</si>
  <si>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CO1.REQ.5769540</t>
  </si>
  <si>
    <t>OAG-VAD-0410-2024</t>
  </si>
  <si>
    <t>https://community.secop.gov.co/Public/Tendering/OpportunityDetail/Index?noticeUID=CO1.NTC.5660597</t>
  </si>
  <si>
    <t>EDILBERTO GOMEZ ANAYA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</si>
  <si>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</si>
  <si>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CO1.REQ.5769904</t>
  </si>
  <si>
    <t>OAG-VAD-0409-2024</t>
  </si>
  <si>
    <t>https://community.secop.gov.co/Public/Tendering/OpportunityDetail/Index?noticeUID=CO1.NTC.5660344</t>
  </si>
  <si>
    <t>ANDRES FELIPE PEREZ LOPEZ</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</si>
  <si>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</si>
  <si>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CO1.REQ.5769487</t>
  </si>
  <si>
    <t>OPSP-VAD-0408-2024</t>
  </si>
  <si>
    <t>https://community.secop.gov.co/Public/Tendering/OpportunityDetail/Index?noticeUID=CO1.NTC.5660337</t>
  </si>
  <si>
    <t>ROSA MARGARITA CAMARGO VASQUEZ</t>
  </si>
  <si>
    <t>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</si>
  <si>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CO1.REQ.5769095</t>
  </si>
  <si>
    <t>OPSP-VAD-0407-2024</t>
  </si>
  <si>
    <t>https://community.secop.gov.co/Public/Tendering/OpportunityDetail/Index?noticeUID=CO1.NTC.5659972</t>
  </si>
  <si>
    <t>BLADIMIR ELIECER MANGA BARROS</t>
  </si>
  <si>
    <t>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CORRESPONDIENTE.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</si>
  <si>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CO1.REQ.5769344</t>
  </si>
  <si>
    <t>OPSP-VAD-0406-2024</t>
  </si>
  <si>
    <t>https://community.secop.gov.co/Public/Tendering/OpportunityDetail/Index?noticeUID=CO1.NTC.5660208</t>
  </si>
  <si>
    <t>GISELLE DE JESUS CUCUNUBA MANES</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</si>
  <si>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 APOYAR EL PROCESO DE ORGANIZACIÓN LOGÍSTICA DE EVENTOS DE LAS FUENTES INSTITUCIONALES. 7. ASISTIR A REUNIONES PREPARATORIAS, PREVIO ACUERDO CON EL SUPERVISOR DE LA ORDEN. 8. ELABORAR LIBRETOS DE PRESENTACIÓN, ÓRDENES DEL DÍA Y PRECEDENCIA. 9. APOYAR EL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</si>
  <si>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CO1.REQ.5769038</t>
  </si>
  <si>
    <t>OPSP-VAD-0405-2024</t>
  </si>
  <si>
    <t>https://community.secop.gov.co/Public/Tendering/OpportunityDetail/Index?noticeUID=CO1.NTC.5658989</t>
  </si>
  <si>
    <t>SANDY DEL CARMEN ALDANA MERCADO</t>
  </si>
  <si>
    <t>CO1.REQ.5768477</t>
  </si>
  <si>
    <t>OAG-VAD-0404-2024</t>
  </si>
  <si>
    <t>https://community.secop.gov.co/Public/Tendering/OpportunityDetail/Index?noticeUID=CO1.NTC.5659151</t>
  </si>
  <si>
    <t>ROSALBA ESTHER JIMENEZ MOSS</t>
  </si>
  <si>
    <t>CO1.REQ.5768433</t>
  </si>
  <si>
    <t>OAG-VAD-0403-2024</t>
  </si>
  <si>
    <t>https://community.secop.gov.co/Public/Tendering/OpportunityDetail/Index?noticeUID=CO1.NTC.5658588</t>
  </si>
  <si>
    <t>PATRICIA MILENA RICO CASTRO</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</si>
  <si>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EN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</si>
  <si>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CO1.REQ.5767800</t>
  </si>
  <si>
    <t>OAG-VAD-0402-2024</t>
  </si>
  <si>
    <t>https://community.secop.gov.co/Public/Tendering/OpportunityDetail/Index?noticeUID=CO1.NTC.5660810</t>
  </si>
  <si>
    <t>JOHN JAIRO ROMERO LUNA</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</si>
  <si>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</si>
  <si>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CO1.REQ.5769832</t>
  </si>
  <si>
    <t>OAG-VAD-0401-2024</t>
  </si>
  <si>
    <t>https://community.secop.gov.co/Public/Tendering/OpportunityDetail/Index?noticeUID=CO1.NTC.5660467</t>
  </si>
  <si>
    <t>ADRIANA PAOLA NAVARRO BECERRA</t>
  </si>
  <si>
    <t>CO1.REQ.5769495</t>
  </si>
  <si>
    <t>OAG-VAD-0400-2024</t>
  </si>
  <si>
    <t>https://community.secop.gov.co/Public/Tendering/OpportunityDetail/Index?noticeUID=CO1.NTC.5660433</t>
  </si>
  <si>
    <t>FABIAN DE JESUS RAMIREZ NUÑEZ</t>
  </si>
  <si>
    <t>LA PRESENTE ORDEN TIENE POR OBJETO: 1. APOYAR EN LA ELABORACIÓN DE CDP. 2 APOYAR EN LA ELABORACIÓN DE DISMINUCIONES DE CDP. 3 APOYAR EN LA ELABORACIÓN DE ADICIONES A CDP. 4 APOYAR EN LA ELABORACIÓN DE COMPROMISOS PRESUPUESTALES EN EL SISTEMA DE INFORMACIÓN FINANCIERO SINAP. 5 APOYAR EN LA ELABORACIÓN DE ADICIONES A COMPROMISOS PRESUPUESTALES. 6 APOYAR EN LA ELABORACIÓN DE DISMINUCIONES A COMPROMISOS PRESUPUESTALES. 7. APOYAR EN LAS CONSULTAS RELACIONADAS CON REPORTES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</si>
  <si>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CO1.REQ.5769466</t>
  </si>
  <si>
    <t>OPSP-VAD-0399-2024</t>
  </si>
  <si>
    <t>https://community.secop.gov.co/Public/Tendering/OpportunityDetail/Index?noticeUID=CO1.NTC.5660283</t>
  </si>
  <si>
    <t>ROBERTO FERNANDO DE LA ROSA MAESTRE</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</si>
  <si>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DESCARGAR COMPROBANTES DE EGRESO Y OBLIGACIONES PRESUPUESTALES REQUERIDAS POR LA VICERRECTORÍA DE EXTENSIÓN Y PROYECCIÓN SOCIAL. 4. APOYAR EN LA RECEPCIÓN DE LOS PAGOS A FAVOR DE LA UNIVERSIDAD DEL MAGDALENA EN LA VENTANILLA TESORERÍA RECIBIDOS CON TARJETA DÉBITO Y CRÉDITO. 5. REALIZAR REGISTRO DE CUENTAS BANCARIAS DE LOS PROVEEDORES, CONTRATISTAS, DOCENTES, ESTUDIANTES Y DEMÁS TERCEROS BENEFICIARIOS DE PAGOS. 6. APOYAR EN LA ATENCIÓN A USUARIOS EN VENTANILLA DEL GRUPO DE TESORERÍA. 7. APOYAR EN EL ARCHIVO DE LOS COMPROBANTES DE EGRESO CORRESPONDIENTES A LAS OBLIGACIONES PRESUPUESTALES DE LOS TRAMITES EN LOS MEDIOS TECNOLÓGICOS QUE SE DESIGNEN. 8)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</si>
  <si>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CO1.REQ.5769165</t>
  </si>
  <si>
    <t>OPSP-VAD-0398-2024</t>
  </si>
  <si>
    <t>https://community.secop.gov.co/Public/Tendering/OpportunityDetail/Index?noticeUID=CO1.NTC.5660156</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</si>
  <si>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PROCESOS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EN LOS DIFERENTES COMITES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EXISTENTES.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</si>
  <si>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CO1.REQ.5769338</t>
  </si>
  <si>
    <t>OPSP-VAD-0397-2024</t>
  </si>
  <si>
    <t>https://community.secop.gov.co/Public/Tendering/OpportunityDetail/Index?noticeUID=CO1.NTC.5660052</t>
  </si>
  <si>
    <t>ROCIO DEL CARMEN MOLINA GUTIERREZ</t>
  </si>
  <si>
    <t>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</si>
  <si>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CO1.REQ.5769050</t>
  </si>
  <si>
    <t>OAG-VAD-0396-2024</t>
  </si>
  <si>
    <t>https://community.secop.gov.co/Public/Tendering/OpportunityDetail/Index?noticeUID=CO1.NTC.5659861</t>
  </si>
  <si>
    <t>CESAR DAVID NAVARRO ALTAMAR</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</si>
  <si>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</si>
  <si>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CO1.REQ.5768950</t>
  </si>
  <si>
    <t>OAG-VAD-0395-2024</t>
  </si>
  <si>
    <t>https://community.secop.gov.co/Public/Tendering/OpportunityDetail/Index?noticeUID=CO1.NTC.5659738</t>
  </si>
  <si>
    <t>MARCIO POLO HURTADO</t>
  </si>
  <si>
    <t>LA PRESENTE ORDEN TIENE POR OBJETO: 1. APOYAR EN LA CREACIÓN DE RUBROS DE INGRESOS. 2. APOYAR EN LA CREACIÓN DE RUBROS DE EGRESOS. 3. APOYAR EN LOS MOVIMIENTOS DE ADICIONES PRESUPUESTALES. 4. APOYAR EN LOS MOVIMIENTOS DE TRASLADOS PRESUPUESTALES. 5.APOYAR EN LA CREACIÓN DE LOS CUIPOS.  6. APOYAR EN LA CREACIÓN DE FUENTES DE INGRESOS. 7.APOYAR EN LA CREACIÓN DE FUENTES DE EGRESOS. 8. APOYAR EN LA CREACIÓN DE CENTRO DE COSTOS, Y DEMÁS ACTIVIDADES DERIVADAS DEL GRUPO DE PRESUPUESTO. TODAS ESTAS ACTIVIDADES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</si>
  <si>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CO1.REQ.5768722</t>
  </si>
  <si>
    <t>OPSP-VAD-0394-2024</t>
  </si>
  <si>
    <t>https://community.secop.gov.co/Public/Tendering/OpportunityDetail/Index?noticeUID=CO1.NTC.5658871</t>
  </si>
  <si>
    <t>AFRA ALEXANDRA HARDING GRACIA</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</si>
  <si>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APOYAR EN EL ENVÍO DE INFORMACIÓN FINANCIERA QUE REQUIERA LA VICERRECTORÍA DE EXTENSIÓN Y PROYECCIÓN SOCIAL. 6. APOYAR EN EL ARCHIVO DE LA DOCUMENTACIÓN TRAMITADA EN LOS MEDIOS TECNOLÓGICOS QUE SE DESIGNEN. 7.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</si>
  <si>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CO1.REQ.5768175</t>
  </si>
  <si>
    <t>OPSP-VAD-0393-2024</t>
  </si>
  <si>
    <t>https://community.secop.gov.co/Public/Tendering/OpportunityDetail/Index?noticeUID=CO1.NTC.5658775</t>
  </si>
  <si>
    <t>ALEXANDER RAFAEL VILLA GARCIA</t>
  </si>
  <si>
    <t>LA PRESENTE ORDEN TIENE POR OBJETO: 1. APOYAR EN LA ATENCIÓN DE REQUERIMIENTOS DE EVENTOS EN STREAMING DE LAS DIFERENTES DEPENDENCIAS Y DOCENTES QUE LA SOLICITAN. 2. APOYAR EN LA ARTICULACIÓN DE PROCESOS DE EVENTOS EN STREAMING ENTRE CETEP Y COMUNICACIONES. 3. APOYAR LOS DIFERENTES EVENTOS DE STREAMING DE INTERÉS INSITUCIONAL.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EN LOS EQUIPO DE TRANSMISIONES, LOS CUALES SE DIFUNDEN EN DOS TIPOS DE CANALES, EXTERNOS E INTERNOS. EN LAS PLATAFORMAS DE YOUTUBE Y FACEBOOK INSTITUCIONALES; ASÍ MISMO POR ZOOM Y TEAMS PARA REUNIONES PRIVADAS Y/O PROCESOS DE ACREDITACIÓN. 10.APOYAR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</si>
  <si>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CO1.REQ.5767699</t>
  </si>
  <si>
    <t>OAG-VAD-0392-2024</t>
  </si>
  <si>
    <t>https://community.secop.gov.co/Public/Tendering/OpportunityDetail/Index?noticeUID=CO1.NTC.5658634</t>
  </si>
  <si>
    <t>MARIA CRISTINA LOPEZ HOYOS</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</si>
  <si>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ELEMENTOS WEB: ENTRE 10 Y 40 REALIZADOS. FECHAS ESPECIALES: ENTRE 70 Y 100 REALIZADOS, GRÁFICOS INSTITUCIONALES: ENTRE 10 Y 20 REALIZADOS,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</si>
  <si>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CO1.REQ.5767863</t>
  </si>
  <si>
    <t>OPSP-VAD-0391-2024</t>
  </si>
  <si>
    <t>https://community.secop.gov.co/Public/Tendering/OpportunityDetail/Index?noticeUID=CO1.NTC.5641354</t>
  </si>
  <si>
    <t>NIDIA ISABEL ROMERO PATIÑO</t>
  </si>
  <si>
    <t>LA PRESENTE ORDEN TIENE POR OBJETO: 1. APOYAR EL DESARROLLO DE LA CARTOGRAFÍA TEMÁTICA PARA EL REGISTRO Y PLAN DE MANEJO ARQUEOLOGICO. 2. SUMINISTRAR LOS ELEMENTOS CARTOGRAFIABLES PARA EL DESARROLLO DEL TRABAJO DE CAMPO DURANTE LA FASE DE PROSPECCIÓN, PRODUCCIÓN DE INFORMACIÓN CARTOGRÁFICA PARA PMA.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</si>
  <si>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CO1.REQ.5750646</t>
  </si>
  <si>
    <t>OPSP-VAD-0390-2024</t>
  </si>
  <si>
    <t>https://community.secop.gov.co/Public/Tendering/OpportunityDetail/Index?noticeUID=CO1.NTC.5640697</t>
  </si>
  <si>
    <t>OSCAR FERNANDO CASTILLO MOSCARELLA</t>
  </si>
  <si>
    <t>EYIS ADALBERTO TORO RODRIGUEZ</t>
  </si>
  <si>
    <t>LA PRESENTE ORDEN TIENE POR OBJETO: 1. APOYAR LA REVISIÓN EN LA PLATAFORMA GEDOCO DE LOS DOCUMENTOS PRECONTRACTUALES NECESARIOS PARA LA ELABORACIÓN DE ÓRDENES DE SERVICIOS PROFESIONALES Y DE APOYO A LA GESTIÓN. 2. APOYAR EN LA REVISIÓN DE LOS DOCUMENTOS PARA TRÁMITE DE LIQUIDACIÓN DE HONORARIOS DE ÓRDENES DE PRESTACIÓN DE SERVICIOS PROFESIONALES Y DE APOYO A LA GESTIÓN. 3. APOYAR EN LA PROYECCIÓN DE MINUTAS DE CONTRATOS Y/O ÓRDENES DE PRESTACIÓN DE SERVICIOS PROFESIONALES Y DE APOYO A LA GESTIÓN, ACTAS DE TERMINACIÓN, LIQUIDACIÓN, DE INICIO, SUSPENSIÓN, REINICIO Y OTROSÍ. 4. APOYAR EN EL CARGUE DE INFORMACIÓN PRECONTRACTUAL, CONTRACTUAL Y POSCONTRACTUAL EN LAS PLATAFORMAS DEL SIA OBSERVA Y EL SECOP. 5. APOYAR EN LA REVISIÓN DE LA INFORMACIÓN CONTRACTUAL CARGADA EN LAS PLATAFORMAS DEL SIA OBSERVA- AUDITORIA, SIGEP II Y SECOP POR LOS DIFERENTES ORDENADORES DEL GASTO DELEGADOS. 6. APOYAR AL GRUPO DE CONTRATACIÓN EN LA ORGANIZACIÓN DEL ARCHIVO DIGITAL DE LAS ORDENES DE SERVICIOS PROFESIONALES Y DE APOYO A LA GESTIÓN SUSCRITAS POR EL VICERRECTOR ADMINISTRATIVO Y/O EL DIRECTOR ADMINISTRATIVO.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</si>
  <si>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CO1.REQ.5749897</t>
  </si>
  <si>
    <t>OPSP-VAD-0389-2024</t>
  </si>
  <si>
    <t>https://community.secop.gov.co/Public/Tendering/OpportunityDetail/Index?noticeUID=CO1.NTC.5640544</t>
  </si>
  <si>
    <t>ROSA PAULINA CEBALLOS RIASCOS</t>
  </si>
  <si>
    <t>LA PRESENTE ORDEN TIENE POR OBJETO: 1. APOYAR A LA DIRECCIÓN DE TALENTO HUMANO, EN EL DESARROLLO DE LA AGENDA Y EJECUCIÓN DEL PROGRAMA DE DESVINCULACIÓN ASISTIDA, ESCUELA DE PADRES, CAMPAÑA VALORES INSTITUCIONALES Y ENCUENTRO PENSIONADOS.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DEL GRUPO DE DESARROLLO ORGANIZACIONAL DE LA DIRECCIÓN DE TALENTO HUMANO. 5. APOYAR EN LA ELABORACIÓN E IMPLEMENTACIÓN DE PROPUESTAS MOTIVADORAS, PARA INCENTIVAR LA PARTICIPACIÓN EN LAS CAPACITACIONES.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</si>
  <si>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CO1.REQ.5749808</t>
  </si>
  <si>
    <t>OPSP-VAD-0388-2024</t>
  </si>
  <si>
    <t>https://community.secop.gov.co/Public/Tendering/OpportunityDetail/Index?noticeUID=CO1.NTC.5640252</t>
  </si>
  <si>
    <t>JORGE ALBERTO MENDOZA BOLAÑO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</si>
  <si>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ASI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</si>
  <si>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CO1.REQ.5749445</t>
  </si>
  <si>
    <t>OPSP-VAD-0387-2024</t>
  </si>
  <si>
    <t>https://community.secop.gov.co/Public/Tendering/OpportunityDetail/Index?noticeUID=CO1.NTC.5637806</t>
  </si>
  <si>
    <t>GREISI MARIA BARRANCO MANOTAS</t>
  </si>
  <si>
    <t>CO1.REQ.5746951</t>
  </si>
  <si>
    <t>OPSP-VAD-0386-2024</t>
  </si>
  <si>
    <t>https://community.secop.gov.co/Public/Tendering/OpportunityDetail/Index?noticeUID=CO1.NTC.5637366</t>
  </si>
  <si>
    <t xml:space="preserve">ALICIA ESTHER CASTRO VILLEGAS </t>
  </si>
  <si>
    <t>GISELL GRAVINI PORRAS</t>
  </si>
  <si>
    <t>LA PRESENTE ORDEN TIENE POR OBJETO: PRESTAR SERVICIOS JURÍDICOS PARA EL ACOMPAÑAMIENTO DEL COMITÉ DE INCLUSIÓN E INTERCULTURALIDAD DURANTE EL PERÍODO ACADÉMICO 2024-1, MEDIANTE EL DESARROLLO DE LAS SIGUIENTES ACTIVIDADES: 1.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2. ASESORAR Y APOYAR LAS ESTRATEGIAS DE ATENCIÓN Y ACOMPAÑAMIENTO DE LA COMUNIDAD ESTUDIANTIL EN RIESGO DE DISCRIMINACIÓN, SEGREGACIÓN Y DESERCIÓN DE LA UNIVERSIDAD DEL MAGDALENA. 3. ASESORAR Y REALIZAR ACTIVIDADES QUE PROMUEVAN LA PROTECCIÓN Y PROMOCIÓN DE LOS DERECHOS HUMANOS DE LAS POBLACIONES ESTUDIANTILES DE COMUNIDADES INDÍGENAS, AFROCOLOMBIANOS, POBLACIÓN “LGTBIQ+”, ESTUDIANTES CON DISCAPACIDAD Y POBLACIÓN EN RIESGO DE VULNERABILIDAD. 4. ASESORAR Y APOYAR LA PLANIFICACIÓN, DESARROLLO, CONSOLIDACIÓN Y ACTUALIZACIÓN PERMANENTE DE MEJORAS EN LOS PROCESOS DE INCLUSIÓN ACORDES A LA NORMATIVIDAD NACIONAL E INTERNACIONAL REFERENTES AL TEMA DE INCLUSIÓN Y DE ATENCIÓN A GRUPOS INTERCULTURALES VULNERABLES. 5. ASESORAR Y APOYAR LA EJECUCIÓN DE LAS POLÍTICAS DE INCLUSIÓN ESTABLECIDAS POR LA UNIVERSIDAD EN LOS DIFERENTES PROGRAMAS ACADÉMICOS QUE CUENTEN CON POBLACIÓN CON DISCAPACIDAD Y/O HAGAN PARTE DE GRUPOS INTERCULTURALES VULNERABLES. 6. ASESORAR Y APOYAR LA APLICACIÓN DE LAS POLÍTICAS DE INCLUSIÓN, CURRÍCULOS FLEXIBLES Y ESTABLECIMIENTO DE AJUSTES RAZONABLES COMO METODOLOGÍAS Y ESTRATEGIAS PEDAGÓGICAS ADECUADAS PARA LA FORMACIÓN ACADÉMICA DE LOS ESTUDIANTES CON DISCAPACIDAD.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</si>
  <si>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CO1.REQ.5746626</t>
  </si>
  <si>
    <t>OPSP-VAD-0385-2024</t>
  </si>
  <si>
    <t>https://community.secop.gov.co/Public/Tendering/OpportunityDetail/Index?noticeUID=CO1.NTC.5642786</t>
  </si>
  <si>
    <t>MARTHA BEATRIZ HUMANES MENDOZA</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</si>
  <si>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</si>
  <si>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CO1.REQ.5752246</t>
  </si>
  <si>
    <t>OAG-VAD-0384-2024</t>
  </si>
  <si>
    <t>https://community.secop.gov.co/Public/Tendering/OpportunityDetail/Index?noticeUID=CO1.NTC.5642920</t>
  </si>
  <si>
    <t>MARIELA VARON RODRIGUEZ</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</si>
  <si>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RECIBIÓ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</si>
  <si>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CO1.REQ.5751930</t>
  </si>
  <si>
    <t>OAG-VAD-0383-2024</t>
  </si>
  <si>
    <t>https://community.secop.gov.co/Public/Tendering/OpportunityDetail/Index?noticeUID=CO1.NTC.5642394</t>
  </si>
  <si>
    <t>MARCELA AYALA VESGA</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</si>
  <si>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DE LOS INDICADORES DE SATISFACCIÓN. 6. APOYAR EN LA GESTIÓN Y PRÉSTAMO DEL LABORATORIO PRECLÍNICA ODONTOLÓGICA A ESTUDIANTES EN HORARIO DIFERENTES A LOS ASIGNADOS. 7.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</si>
  <si>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CO1.REQ.5751596</t>
  </si>
  <si>
    <t>OPSP-VAD-0382-2024</t>
  </si>
  <si>
    <t>https://community.secop.gov.co/Public/Tendering/OpportunityDetail/Index?noticeUID=CO1.NTC.5642541</t>
  </si>
  <si>
    <t>LUIS ANGEL ACOSTA MARTINEZ</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</si>
  <si>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</si>
  <si>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CO1.REQ.5751865</t>
  </si>
  <si>
    <t>OAG-VAD-0381-2024</t>
  </si>
  <si>
    <t>https://community.secop.gov.co/Public/Tendering/OpportunityDetail/Index?noticeUID=CO1.NTC.5642343</t>
  </si>
  <si>
    <t>KELLYS MARIA MANCERA LOPEZ</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</si>
  <si>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APOYAR EN LA REALIZACIÓN DE LA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</si>
  <si>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CO1.REQ.5751632</t>
  </si>
  <si>
    <t>OAG-VAD-0380-2024</t>
  </si>
  <si>
    <t>https://community.secop.gov.co/Public/Tendering/OpportunityDetail/Index?noticeUID=CO1.NTC.5640246</t>
  </si>
  <si>
    <t>KARELYS BRUGES CHARRIS</t>
  </si>
  <si>
    <t>CO1.REQ.5749242</t>
  </si>
  <si>
    <t>OAG-VAD-0379-2024</t>
  </si>
  <si>
    <t>https://community.secop.gov.co/Public/Tendering/OpportunityDetail/Index?noticeUID=CO1.NTC.5637725</t>
  </si>
  <si>
    <t>ERLIDES MARIA ALFARO VEGA</t>
  </si>
  <si>
    <t>CO1.REQ.5746939</t>
  </si>
  <si>
    <t>OAG-VAD-0378-2024</t>
  </si>
  <si>
    <t>https://community.secop.gov.co/Public/Tendering/OpportunityDetail/Index?noticeUID=CO1.NTC.5637540</t>
  </si>
  <si>
    <t>BLEIDIS SULAYS ACOSTA PALACIO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</si>
  <si>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</si>
  <si>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CO1.REQ.5746275</t>
  </si>
  <si>
    <t>OAG-VAD-0377-2024</t>
  </si>
  <si>
    <t>https://community.secop.gov.co/Public/Tendering/OpportunityDetail/Index?noticeUID=CO1.NTC.5637095</t>
  </si>
  <si>
    <t>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EL MANTENIMIENTO Y GESTIÓN DE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</si>
  <si>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CO1.REQ.5746250</t>
  </si>
  <si>
    <t>OPSP-VAD-0376-2024</t>
  </si>
  <si>
    <t>https://community.secop.gov.co/Public/Tendering/OpportunityDetail/Index?noticeUID=CO1.NTC.5636767</t>
  </si>
  <si>
    <t>DIEGO ARMANDO SILVA OLAYA</t>
  </si>
  <si>
    <t>LA PRESENTE ORDEN TIENE POR OBJETO: 1. APOYAR CON LA REALIZACIÓN DE DISEÑO GRÁFICO PARA VIDEOSFERAS Y EL PROGRAMA DE CINE Y AUDIOVISUALES. 2. APOYAR CON LA EDICIÓN DE VIDEO PARA VIDEOSFERAS Y EL PROGRAMA DE CINE Y AUDIOVISUALES. 3. APOYAR Y ASESORAR COMO WEB MÁSTER DE LA PLATAFORMA VOD VIDEOSFERAS. 4. APOYAR AL PROGRAMA DE CINE Y AUDIOVISUALES CON DISEÑOS DE PIEZAS Y PROYECCIONES EN DIFERENTES EVENTOS COMO MUESTRAS AUDIOVISUALES, CONVERSATORIOS, FESTIVALES, Y CONGRESOS. 5. APOYAR Y ASESORAR LAS REDES SOCIALES DE VIDEOSFERAS Y 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</si>
  <si>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CO1.REQ.5746145</t>
  </si>
  <si>
    <t>OPSP-VAD-0375-2024</t>
  </si>
  <si>
    <t>https://community.secop.gov.co/Public/Tendering/OpportunityDetail/Index?noticeUID=CO1.NTC.5636973</t>
  </si>
  <si>
    <t>MARIANA STAND AYALA</t>
  </si>
  <si>
    <t>LA PRESENTE ORDEN TIENE POR OBJETO: 1. APOYAR LOS PROCESOS Y ACTIVIDADES DE EXTENSIÓN Y PROYECCIÓN SOCIAL DE PROGRAMA COMO FESTIVALES, EXHIBICIONES, CINE CLUBES, CONVENIOS, CONGRESOS. 2. FORMULAR CONVOCATORIAS DE FINANCIACIÓN PARA PROYECTOS INTERNOS DE PROGRAMA. 3. REVISAR CARTAS DE AUTORIZACIÓN Y CESIÓN DE DERECHOS PARA OBRAS DE LA VOD, Y FORMALIZAR LAS PELÍCULAS QUE HARÁN PARTE DE LA PLATAFORMA. 4. ASESORAR Y APOYAR AL ÁREA DE COMUNICACIONES DEL PROGRAMA CON LA AGENDA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</si>
  <si>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CO1.REQ.5746132</t>
  </si>
  <si>
    <t>OPSP-VAD-0374-2024</t>
  </si>
  <si>
    <t>https://community.secop.gov.co/Public/Tendering/OpportunityDetail/Index?noticeUID=CO1.NTC.5636941</t>
  </si>
  <si>
    <t>LEDA JOSE DUARTE WADNIPAR</t>
  </si>
  <si>
    <t>LA PRESENTE ORDEN TIENE POR OBJETO: 1. ASESORAR EL PROCESO DE COMPRAS EN LÍNEA A CARGO DEL GRUPO DE COMPRAS Y ADMINISTRACIÓN DE BIENES. 2. APOYAR EN LA CREACIÓN DE LOS INSUMOS EN EL SISTEMA DE LOS BIENES DE CONSUMO. 3. APOYAR EN LA CONCILIACIÓN DEL INVENTARIO CON LOS INGRESOS CONTABLES. 4. APOYAR EN EL DILIGENCIAMIENTO DE LOS FORMATOS DE INGRESO Y EGRESO. 5. APOYAR EN LA ACTUALIZACIÓN DE BASES DE DATOS DEL INVENTARIO. 6. APOYAR EN LA CONCILIACIÓN DE LAS ACTAS DE ENTREGA CON LOS INGRESOS CONTABLES.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</si>
  <si>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CO1.REQ.5746033</t>
  </si>
  <si>
    <t>OPSP-VAD-0373-2024</t>
  </si>
  <si>
    <t>https://community.secop.gov.co/Public/Tendering/OpportunityDetail/Index?noticeUID=CO1.NTC.5638535</t>
  </si>
  <si>
    <t>LORAINE ANDREA RIVADENEIRA AGUILAR</t>
  </si>
  <si>
    <t>LA PRESENTE ORDEN TIENE POR OBJETO: 1. APOYAR AL GRUPO DE COMPRAS Y ADMINISTRACIÓN DE BIENES EN LAS DIFERENTES ETAPAS DE ELABORACIÓN DEL PLAN ANUAL DE ADQUISICIONES - PAA. 2. APOYAR EN LA REVISIÓN DE MOVIMIENTOS PRESUPUESTALES DE ADICIÓN Y TRASLADO DE LOS DIFERENTES ORDENADORES DE GASTO, PARA REVISIÓN EN EL SECOP II. 3. APOYAR AL GRUPO DE COMPRAS Y ADMINISTRACIÓN DE BIENES EN LA REVISIÓN Y ACTUALIZACIÓN DE LA CODIFICACIÓN DE LOS PRESUPUESTOS DE LAS DEPENDENCIAS DE LA INSTITUCIÓN SEGÚN LO ESTABLECIDOS EN EL CLASIFICADOR DE BIENES Y SERVICIOS SECOP II. 4. APOYAR EN EL PROCESO DE ASIGNACIÓN DE CÓDIGO (PLAQUETA) DE BIENES ENTREGADOS EN SITIO. 5. CARGUE EN EL SISTEMA DE LAS ACTAS DE ENTREGA. 6. APOYAR EN LAS ESTADÍSTICAS DE LOS SUMINISTROS ENTREGADOS ALAS DIFERENTES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</si>
  <si>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CO1.REQ.5747690</t>
  </si>
  <si>
    <t>OPSP-VAD-0372-2024</t>
  </si>
  <si>
    <t>https://community.secop.gov.co/Public/Tendering/OpportunityDetail/Index?noticeUID=CO1.NTC.5638460</t>
  </si>
  <si>
    <t>MARENA SOFIA SABALLET RADA</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</si>
  <si>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</si>
  <si>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CO1.REQ.5747922</t>
  </si>
  <si>
    <t>OAG-VAD-0371-2024</t>
  </si>
  <si>
    <t>https://community.secop.gov.co/Public/Tendering/OpportunityDetail/Index?noticeUID=CO1.NTC.5638315</t>
  </si>
  <si>
    <t>MARIA FAUSTINA GARCIA NIETO</t>
  </si>
  <si>
    <t>LA PRESENTE ORDEN TIENE POR OBJETO: 1. APOYAR LA ATENCIÓN A TRAVÉS DE LOS DIFERENTES CANALES DE COMUNICACIÓN A LOS APROXIMADAMENTE 900 DOCENTES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</si>
  <si>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CO1.REQ.5747618</t>
  </si>
  <si>
    <t>OAG-VAD-0370-2024</t>
  </si>
  <si>
    <t>https://community.secop.gov.co/Public/Tendering/OpportunityDetail/Index?noticeUID=CO1.NTC.5637883</t>
  </si>
  <si>
    <t>RUBEN ENRIQUE REALES BRITTO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</si>
  <si>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</si>
  <si>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CO1.REQ.5747186</t>
  </si>
  <si>
    <t>OAG-VAD-0369-2024</t>
  </si>
  <si>
    <t>https://community.secop.gov.co/Public/Tendering/OpportunityDetail/Index?noticeUID=CO1.NTC.5638112</t>
  </si>
  <si>
    <t>JACOBO MARIANO MENDEZ DE ANDREIS</t>
  </si>
  <si>
    <t>LA PRESENTE ORDEN TIENE POR OBJETO: 1. APOYAR EN LA CONDUCCIÓN DEL MAGAZÍN 'RUTAS PARA AVANZAR' TRANSMITIDO POR UNIMAGDALENA RADIO. 2. APOYAR EN REPORTERÍA CON LAS DEPENDENCIASQUE GENEREN INFORMACIÓN ÚTIL PARA EL PROGRAMA.3. APOYAR LAS TRANSMISIONES EN VIVO Y EN DIRECTO DE LOS EVENTOS Y FRANJAS DE LA EMISORA CULTURAL. 4. APOYAR EN LA ELABORACIÓN DE LAS BASES DE DATOS DE FUNCIONARIOS ESTATALES Y PRIVADOS QUE PUEDAN SER CONSULTADOS EN EL ESPACIO DE LA EMISORA. 5. APOYAR EN LA REALIZACIÓN DEL PROGRAMA UNIMAGDALENA RADIO AL BARRIO.6. APOYAR EN LA REDACCIÓN DE DOCUMENTOS INSTITUCIONALES QUE SE REQUIERAN.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</si>
  <si>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CO1.REQ.5747306</t>
  </si>
  <si>
    <t>OPSP-VAD-0368-2024</t>
  </si>
  <si>
    <t>https://community.secop.gov.co/Public/Tendering/OpportunityDetail/Index?noticeUID=CO1.NTC.5638017</t>
  </si>
  <si>
    <t>JAMES GARCIA FUENTES</t>
  </si>
  <si>
    <t>LA PRESENTE ORDEN TIENE POR OBJETO: 1. APOYAR LA APERTURA, ENTREGA Y CIERRE DEL LABORATORIO DE EDICIÓN, SALA DE REALIZACIÓN, LANGOSTA AZUL, AUDIENCIAS, ANIMACIÓN.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</si>
  <si>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CO1.REQ.5746764</t>
  </si>
  <si>
    <t>OAG-VAD-0367-2024</t>
  </si>
  <si>
    <t>https://community.secop.gov.co/Public/Tendering/OpportunityDetail/Index?noticeUID=CO1.NTC.5631131</t>
  </si>
  <si>
    <t>EDIER LUIS SALAZAR SERPA</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</si>
  <si>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</si>
  <si>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CO1.REQ.5739886</t>
  </si>
  <si>
    <t>OPSP-VAD-0366-2024</t>
  </si>
  <si>
    <t>https://community.secop.gov.co/Public/Tendering/OpportunityDetail/Index?noticeUID=CO1.NTC.5630391</t>
  </si>
  <si>
    <t>MARIA EMMA MORALES</t>
  </si>
  <si>
    <t>CO1.REQ.5740267</t>
  </si>
  <si>
    <t>OAG-VAD-0365-2024</t>
  </si>
  <si>
    <t>https://community.secop.gov.co/Public/Tendering/OpportunityDetail/Index?noticeUID=CO1.NTC.5630490</t>
  </si>
  <si>
    <t>MARIA PATRICIA RIASCOS FANDIÑO</t>
  </si>
  <si>
    <t>LA PRESENTE ORDEN TIENE POR OBJETO: 1. APOYAR AL GRUPO INTERNO DE SERVICIOS GENERALES EN LA ATENCION A LOS USUARIOS POR LOS DISTINTOS CANALES DISPONIBLES. 2. APOYAR AL GSG EN LOS REGISTROS DE LOS MANTENIMIENTOS, CONSUMO DE COMBUSTIBLES, AGUA DEL CAMPUS Y SUS SEDES ALTERNAS; VEHICULOS SOLICITADOS Y SALIDAS DE PRACTICAS ACADÉMICAS, 3. APOYAR AL GSG EN LOS REGISTRIOS DE LOS GASTOS DE CAJA MENOR, GASTOS EN MANTENIMIENTOS REALIZADOS POR FERRETERIA, CONSUMOS DE AGUA DE TODAS LAS SEDES Y GASTOS POR SERVICIOS PÚBLICOS, 4. APOYAR AL GSG EN LA REALIZACION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ELECTRICOS, VEHICULOS INSTITUCIONALES, ASCENSORES, SOLDADURA, CERRAJERÍA, POLARIZADOS, LAVADO DE ALBERCAS, CARPINTERIA EN MADERA Y PLANTAS ELECTRICAS.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</si>
  <si>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CO1.REQ.5740235</t>
  </si>
  <si>
    <t>OPSP-VAD-0364-2024</t>
  </si>
  <si>
    <t>https://community.secop.gov.co/Public/Tendering/OpportunityDetail/Index?noticeUID=CO1.NTC.5630549</t>
  </si>
  <si>
    <t>MAYRENA MARGARITA NUÑEZ SEVILLA</t>
  </si>
  <si>
    <t>LA PRESENTE ORDEN TIENE POR OBJETO: 1. APOYAR EN EL SEGUIMIENTO DE PROYECTOS Y ACTIVIDADES DE GESTIÓN A CARGO DE LA DIRECCIÓN ADMINISTRATIVA Y SUS GRUPOS DE TRABAJO ADSCRITOS. 2. APOYAR EN LA ELABORACIÓN Y ORGANIZACIÓN DE INFORMES DE EJECUCIÓN PRESUPUESTAL. 3. APOYAR EN LA PROYECCIÓN DE SOLICITUDES DE MOVIMIENTOS PRESUPUESTALES SEGÚN REQUERIMIENTOS DE LA DEPENDENCIA. 4. APOYAR LA ELABORACIÓM DE INFORMES Y SEGUIMIENTO SOBRE LA GESTIÓN CONTRACTUAL DE LA DIRECCIÓN ADMINISTRATIVA. 5. APOYAR EN LA ELABORACIÓN Y PREPARACIÓN DE INFORMES SOBRE LAS ACTIVIDADES Y GESTIÓN DE LA DEPENDENCIA. 6. APOYAR EN LA REVISIÓN DE DOCUMENTOS SOPORTE DE RESOLUCIONES Y TRÁMITE DE PAGO, CUANDO CORRESPONDA. 7. APOYAR EN LA REVISIÓN Y VERIFICACIÓN DE LOS RECIBIDOS A SATISFACCIÓN Y SOPORTES PRESENTADOS POR LOS SUPERVISORES DE CONTRATOS SUSCRITOS POR EL DIRECTOR ADMINISTRATIVO. 8. APOYAR EN LA ORGANIZACIÓN DEL ARCHIVO DE CONTRATOS DE LA DIRECCIÓN ADMINISTRATIVA, SEGÚN LAS NORMAS Y LINEAMIENTOS GENERALES E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</si>
  <si>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CO1.REQ.5739990</t>
  </si>
  <si>
    <t>OPSP-VAD-0363-2024</t>
  </si>
  <si>
    <t>https://community.secop.gov.co/Public/Tendering/OpportunityDetail/Index?noticeUID=CO1.NTC.5630268</t>
  </si>
  <si>
    <t>ANA JOSEFA ANAYA HERNANDEZ</t>
  </si>
  <si>
    <t>CO1.REQ.5739957</t>
  </si>
  <si>
    <t>OAG-VAD-0362-2024</t>
  </si>
  <si>
    <t>https://community.secop.gov.co/Public/Tendering/OpportunityDetail/Index?noticeUID=CO1.NTC.5630074</t>
  </si>
  <si>
    <t>EUFEMIA PAOLA VILLATE VIANA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</si>
  <si>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LOS DIFERENTES COMITÉS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</si>
  <si>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CO1.REQ.5739598</t>
  </si>
  <si>
    <t>OPSP-VAD-0361-2024</t>
  </si>
  <si>
    <t>https://community.secop.gov.co/Public/Tendering/OpportunityDetail/Index?noticeUID=CO1.NTC.5629928</t>
  </si>
  <si>
    <t>CLAUDIA MILENA VALENCIA PEREZ</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</si>
  <si>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 APOYAR EL REGISTRO DIARIO DE CONSULTAS DE LA CLÍNICA ODONTOLÓGICA. 6. APOYAR EN EL BUEN MANEJO DE LOS RECURSOS MATERIALES DE LA CLÍNICA. 7.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</si>
  <si>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CO1.REQ.5739359</t>
  </si>
  <si>
    <t>OAG-VAD-0360-2024</t>
  </si>
  <si>
    <t>https://community.secop.gov.co/Public/Tendering/OpportunityDetail/Index?noticeUID=CO1.NTC.5629376</t>
  </si>
  <si>
    <t>DILIA MARIA VELASQUEZ ACOSTA</t>
  </si>
  <si>
    <t>CO1.REQ.5738997</t>
  </si>
  <si>
    <t>OPSP-VAD-0359-2024</t>
  </si>
  <si>
    <t>https://community.secop.gov.co/Public/Tendering/OpportunityDetail/Index?noticeUID=CO1.NTC.5630954</t>
  </si>
  <si>
    <t>MARIA CONCEPCION MARTINEZ DIAZ</t>
  </si>
  <si>
    <t>CO1.REQ.5740284</t>
  </si>
  <si>
    <t>OAG-VAD-0358-2024</t>
  </si>
  <si>
    <t>https://community.secop.gov.co/Public/Tendering/OpportunityDetail/Index?noticeUID=CO1.NTC.5630583</t>
  </si>
  <si>
    <t>ZENITH ELENA DE LA HOZ MONSALVO</t>
  </si>
  <si>
    <t>LA PRESENTE ORDEN TIENE POR OBJETO: 1. APOYAR EN LA ORGANIZACIÓN DEL LABORATORIO ASIGNADO PARA LAS PRÁCTICAS Y SERVICIOS REQUERIDOS EN EL MISMO, DE CONFORMIDAD CON LA PROGRAMACIÓN ESTABLECIDA. 2. APOYAR CON LA ENTREGA OPORTUNAMENTE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</si>
  <si>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CO1.REQ.5740143</t>
  </si>
  <si>
    <t>OAG-VAD-0357-2024</t>
  </si>
  <si>
    <t>https://community.secop.gov.co/Public/Tendering/OpportunityDetail/Index?noticeUID=CO1.NTC.5630293</t>
  </si>
  <si>
    <t>SUSANA PAOLA JIMENEZ DE LEON</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</si>
  <si>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</si>
  <si>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CO1.REQ.5739791</t>
  </si>
  <si>
    <t>OPSP-VAD-0356-2024</t>
  </si>
  <si>
    <t>https://community.secop.gov.co/Public/Tendering/OpportunityDetail/Index?noticeUID=CO1.NTC.5630247</t>
  </si>
  <si>
    <t>JOSE LUIS RODRIGUEZ GARCIA</t>
  </si>
  <si>
    <t>CO1.REQ.5739484</t>
  </si>
  <si>
    <t>OAG-VAD-0355-2024</t>
  </si>
  <si>
    <t>https://community.secop.gov.co/Public/Tendering/OpportunityDetail/Index?noticeUID=CO1.NTC.5629944</t>
  </si>
  <si>
    <t>JOSE AMABLE ARAUJO BLANCO</t>
  </si>
  <si>
    <t>CO1.REQ.5739069</t>
  </si>
  <si>
    <t>OAG-VAD-0354-2024</t>
  </si>
  <si>
    <t>https://community.secop.gov.co/Public/Tendering/OpportunityDetail/Index?noticeUID=CO1.NTC.5629830</t>
  </si>
  <si>
    <t>EFRAIN ALFONSO RADA VARGAS</t>
  </si>
  <si>
    <t>LA PRESENTE ORDEN TIENE POR OBJETO: 1. APOYAR EN LA LOGÍSTICA DE EVENTOS CULTURALES ASIGNADOS A LA DIRECCIÓN DE BIENESTAR UNIVERSITARIO. 2. APOYAR EN LA PARTICIPACIÓN DE EVENTOS ACADÉMICOS, CIENTÍFICOS, ARTÍSTICOS, CULTURALES Y DEPORTIVOS DENTRO Y FUERA DEL LUGAR HABITUAL DE LA EJECUCIÓN DE SUS ACTIVIDADES. 3. REALIZAR EL DILIGENCIAMIENTO OPORTUNO DE LOS FORMATOS ESTABLECIDOS POR BIENESTAR UNIVERSITARIO EN EL SISTEMA DE GESTIÓN DE LA CALIDAD. 4. PRESENTAR INFORMES QUE LE SEAN REQUERIDOS CON SOPORTES ESTADÍSTICOS. 5. APOYAR EN LA ATENCIÓN DE USUARIOS DE MANERA PRESENCIAL Y/O VIRTUAL. 6. APOYAR EN EL PRÉSTAMO DE EQUIPOS, INSUMOS, INSTRUMENTOS Y VESTUARIOS A LA COORDINACIÓN DE CULTURA. 7. APOYAR EN LOS PROCESOS DE SELECCIÓN POR CUPOS ESPECIALES DE BACHILLER ARTISTA SEGÚN LO ESTABLECIDO EN EL ACUERDO SUPERIOR N.° 26 DE 2017. 8. APOYAR EN LA PLANIFICACIÓN DE EVENTOS INTERNOS Y/O EXTERNOS QUE LE SEAN SOLICITADOS A LA DIRECCIÓN DE BIENESTAR UNIVERSITARIO. 8. APOYAR EN LA SUPERVISIÓN DE LOS ESPACIOS CULTURALES QUE SE ENCUENTREN A CARGO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</si>
  <si>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CO1.REQ.5739164</t>
  </si>
  <si>
    <t>OAG-VAD-0353-2024</t>
  </si>
  <si>
    <t>https://community.secop.gov.co/Public/Tendering/OpportunityDetail/Index?noticeUID=CO1.NTC.5629359</t>
  </si>
  <si>
    <t>GUSTAVO MANUEL LOPEZ GOMEZ</t>
  </si>
  <si>
    <t>CO1.REQ.5738949</t>
  </si>
  <si>
    <t>OAG-VAD-0352-2024</t>
  </si>
  <si>
    <t>https://community.secop.gov.co/Public/Tendering/OpportunityDetail/Index?noticeUID=CO1.NTC.5630973</t>
  </si>
  <si>
    <t>ANA MARIA GUTIERREZ VALVERDE</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</si>
  <si>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</si>
  <si>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CO1.REQ.5740537</t>
  </si>
  <si>
    <t>OAG-VAD-0351-2024</t>
  </si>
  <si>
    <t>https://community.secop.gov.co/Public/Tendering/OpportunityDetail/Index?noticeUID=CO1.NTC.5630749</t>
  </si>
  <si>
    <t>NELSON NOEL DAZA GOENAGA</t>
  </si>
  <si>
    <t>LUIS ALFREDO BARROS RODRIGUEZ</t>
  </si>
  <si>
    <t>LA PRESENTE ORDEN TIENE POR OBJETO: 1. APOYAR EL REGISTRO DE ESTUDIANTES EN AYRE, LA ATENCIÓN Y RESPUESTA A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ORGANIZACIÒN DE LOS DOCUMENTOS REQUERIDOS PARA GRADO 5. APOYAR EN LA VIGILANCIA DEL CUMPLIMIENTO DE LAS ACTIVIDADES ACADÉMICAS EN LAS DISTINTAS PLATAFORMAS VIRTUALES EN LOS CENTROS TUTORIALES DE AGUACHICA, FUNDACIÓN, MAGANGUÉ Y EL BANCO CON EL FIN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</si>
  <si>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CO1.REQ.5740090</t>
  </si>
  <si>
    <t>OPSP-VAD-0350-2024</t>
  </si>
  <si>
    <t>https://community.secop.gov.co/Public/Tendering/OpportunityDetail/Index?noticeUID=CO1.NTC.5630816</t>
  </si>
  <si>
    <t>ORIANA PATRICIA DAZA BRITO</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</si>
  <si>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</si>
  <si>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CO1.REQ.5740048</t>
  </si>
  <si>
    <t>OPSP-VAD-0349-2024</t>
  </si>
  <si>
    <t>https://community.secop.gov.co/Public/Tendering/OpportunityDetail/Index?noticeUID=CO1.NTC.5630270</t>
  </si>
  <si>
    <t>EDGARDO JOSE DIAZ OÑATE</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</si>
  <si>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</si>
  <si>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CO1.REQ.5740014</t>
  </si>
  <si>
    <t>OPSP-VAD-0348-2024</t>
  </si>
  <si>
    <t>https://community.secop.gov.co/Public/Tendering/OpportunityDetail/Index?noticeUID=CO1.NTC.5631951</t>
  </si>
  <si>
    <t>IRIS MARIA FONSECA LIDUEÑA</t>
  </si>
  <si>
    <t>LA PRESENTE ORDEN TIENE POR OBJETO: 1. PRESTAR SERVICIOS PROFESIONALES COMO ASESORA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</si>
  <si>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CO1.REQ.5740950</t>
  </si>
  <si>
    <t>OPSP-VAD-0347-2024</t>
  </si>
  <si>
    <t>https://community.secop.gov.co/Public/Tendering/OpportunityDetail/Index?noticeUID=CO1.NTC.5629970</t>
  </si>
  <si>
    <t>MARIA DEL CARMEN PINZON MAHECHA</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</si>
  <si>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</si>
  <si>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CO1.REQ.5739468</t>
  </si>
  <si>
    <t>OPSP-VAD-0346-2024</t>
  </si>
  <si>
    <t>https://community.secop.gov.co/Public/Tendering/OpportunityDetail/Index?noticeUID=CO1.NTC.5629873</t>
  </si>
  <si>
    <t>LUIS MIGUEL MADERO OLIVARES</t>
  </si>
  <si>
    <t>CO1.REQ.5739198</t>
  </si>
  <si>
    <t>OAG-VAD-0345-2024</t>
  </si>
  <si>
    <t>https://community.secop.gov.co/Public/Tendering/OpportunityDetail/Index?noticeUID=CO1.NTC.5629815</t>
  </si>
  <si>
    <t>JOHAINE CESPEDES ABELLO</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</si>
  <si>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8. APOYAR EL CARGUE DE INFORMACIÓN PRECONTRACTUAL, CONTRACTUAL Y POSTCONTRACTUAL A LA PLATAFORMA DEL SECOP II DE TODOS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LA VICERRECTORÍA ADMINISTRATIVA Y LA DIRECCIÓN ADMINISTRATIVA. 10. APOYAR EN LA REVISIÓN DE LA INFORMACIÓN CONTRACTUAL CARGADA EN LAS PLATAFORMAS DEL SIA OBSERVA- AUDITORIA, SIGEP II SECOP I Y II.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</si>
  <si>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CO1.REQ.5739158</t>
  </si>
  <si>
    <t>OPSP-VAD-0344-2024</t>
  </si>
  <si>
    <t>https://community.secop.gov.co/Public/Tendering/OpportunityDetail/Index?noticeUID=CO1.NTC.5622384</t>
  </si>
  <si>
    <t>KAROLINE PAULINA DE LA HOZ OBREGON</t>
  </si>
  <si>
    <t>LA PRESENTE ORDEN TIENE POR OBJETO: LA PRESTACIÓN DE SERVICIOS EN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VICERRECTORÍA DE EXTENSIÓN Y PROYECCIÓN SOCIAL. 3) CUSTODIAR EL CUIDADO DE LA DOCUMENTACIÓN Y REALIZAR ARCHIVO DE GESTIÓN DOCUMENTAL DE ACUERDO A LA NORMATIVA INSTITUCIONAL. 4) REALIZAR EL ARCHIVO CORRESPONDIENTE A TODA LA DOCUMENTACIÓN QUE SE GENERÓ EN EJERCICIO DE LA EJECUCIÓN DE LOS CONVENIOS POR PARTE DE LOS COORDINADORES ZONALES Y EXTENSIONISTAS DE ACUERDO A LAS INSTRUCCIONES BRINDADAS. 5) CLASIFICAR LA DOCUMENTACIÓN EVIDENCIA DE LOS DESPLIEGUES REALIZADOS POR LAS ACTIVIDADES DE LOS EXTENSIONISTAS EN EL MARCO DE LOS CONVENIOS INTERADMINISTRATIVOS DEL 2023. 6) GESTIONAR COMUNICACIÓN CON EL EQUIPO OPERATIVO A FIN DE ASEGURAR LA DOCUMENTACIÓN, SOPORTES Y EVIDENCIAS DEL CONVENIO PARA SU CORRECTA ORGANIZACIÓN.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</si>
  <si>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CO1.REQ.5731884</t>
  </si>
  <si>
    <t>OAG-VAD-0343-2024</t>
  </si>
  <si>
    <t>https://community.secop.gov.co/Public/Tendering/OpportunityDetail/Index?noticeUID=CO1.NTC.5622362</t>
  </si>
  <si>
    <t>CARLOS ALBERTO ESCOBAR RUIZ</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</si>
  <si>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</si>
  <si>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CO1.REQ.5731773</t>
  </si>
  <si>
    <t>OPSP-VAD-0342-2024</t>
  </si>
  <si>
    <t>https://community.secop.gov.co/Public/Tendering/OpportunityDetail/Index?noticeUID=CO1.NTC.5622221</t>
  </si>
  <si>
    <t>JULIANA DE LA MILAGROSA VIVES NORIEGA</t>
  </si>
  <si>
    <t>LA PRESENTE ORDEN TIENE POR OBJETO: 1. APOYAR A LA DIRECIÓN FINANCIERA EN EL SEGUIMIENTO Y ANÁLISIS DE INDICADORES DE GESTIÓN FINANCIERO. 2. APOYAR A LA DIRECIÓN FINANCIERA EN LAS ACTIVIDADES DEL SISTEMA DE GESTIÓN DE CALIDAD DEL PROCESO FINANCIERO BAJO LA NORMA ISO 9001:2015. 3. APOYAR A LA DIRECCIÓN FINANCIERA EN EL CONTROL Y SEGUIMIENTO DE LOS MAPAS DE RIESGOS DEL PROCESO FINANCIERO. 4. ASESORAR A LA DIRECIÓN FINANCIERA EN LA ELABORACIÓN Y PRESENTACIÓN DE INFORMES ANTE EL GRUPO DE SISTEMA DE GESTIÓN DE LA CALIDAD. 5. APOYAR A LA DIRECCIÓN FINANCIERA EN LA ACTUALIZACIÓN DE LOS PROCEDIMIENTOS, GUÍAS, INSTRUCTIVOS Y MANUALES DE LA GESTIÓN FINANCIERA 6. ASESORAR A LA DIRECIÓN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</si>
  <si>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CO1.REQ.5731542</t>
  </si>
  <si>
    <t>OPSP-VAD-0341-2024</t>
  </si>
  <si>
    <t>https://community.secop.gov.co/Public/Tendering/OpportunityDetail/Index?noticeUID=CO1.NTC.5621684</t>
  </si>
  <si>
    <t>CO1.REQ.5731377</t>
  </si>
  <si>
    <t>OAG-VAD-0340-2024</t>
  </si>
  <si>
    <t>https://community.secop.gov.co/Public/Tendering/OpportunityDetail/Index?noticeUID=CO1.NTC.5621707</t>
  </si>
  <si>
    <t>JOSE GREGORIO COTES CEBALLOS</t>
  </si>
  <si>
    <t>LA PRESENTE ORDEN TIENE POR OBJETO: 1. APOYAR EN EL DISEÑO DE PIEZAS GRÁFICAS 2. APOYAR EN LA PRODUCCIÓN AUDIOVISUAL MULTIMEDIA 3. APOYAR EN LA PARTE LOGÍSTICA DE GRABACIONES 4. APOYAR EN LAS ACTIVIDADES DE STREAMING.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</si>
  <si>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CO1.REQ.5731239</t>
  </si>
  <si>
    <t>OAG-VAD-0339-2024</t>
  </si>
  <si>
    <t>https://community.secop.gov.co/Public/Tendering/OpportunityDetail/Index?noticeUID=CO1.NTC.5621429</t>
  </si>
  <si>
    <t>GUSTAVO ENRIQUE CUAO CAMPO</t>
  </si>
  <si>
    <t>CO1.REQ.5731017</t>
  </si>
  <si>
    <t>OAG-VAD-0338-2024</t>
  </si>
  <si>
    <t>https://community.secop.gov.co/Public/Tendering/OpportunityDetail/Index?noticeUID=CO1.NTC.5620573</t>
  </si>
  <si>
    <t>ANA KARINA GONZALEZ VIVES </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</si>
  <si>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DURANTE EL MES: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</si>
  <si>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CO1.REQ.5730476</t>
  </si>
  <si>
    <t>OPSP-VAD-0337-2024</t>
  </si>
  <si>
    <t>https://community.secop.gov.co/Public/Tendering/OpportunityDetail/Index?noticeUID=CO1.NTC.5620534</t>
  </si>
  <si>
    <t>ANDERSON PALACIO VILARO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</si>
  <si>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</si>
  <si>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CO1.REQ.5730073</t>
  </si>
  <si>
    <t>OAG-VAD-0336-2024</t>
  </si>
  <si>
    <t>https://community.secop.gov.co/Public/Tendering/OpportunityDetail/Index?noticeUID=CO1.NTC.5620220</t>
  </si>
  <si>
    <t>JERONIMO RAFAEL MONTERO OCHOA</t>
  </si>
  <si>
    <t>LA PRESENTE ORDEN TIENE POR OBJETO: 1. APOYAR AL GRUPO DE SERVICIOS GENERALES EN LA SUPERVISIÓN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</si>
  <si>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CO1.REQ.5729688</t>
  </si>
  <si>
    <t>OAG-VAD-0335-2024</t>
  </si>
  <si>
    <t>https://community.secop.gov.co/Public/Tendering/OpportunityDetail/Index?noticeUID=CO1.NTC.5622730</t>
  </si>
  <si>
    <t>LA PRESENTE ORDEN TIENE POR OBJETO: 1. APOYAR EN LA GESTIÓN Y SEGUIMIENTO DE PROYECTOS DE COOPERACIÓN INTERNACIONAL. 2. APOYAR LA GESTIÓN DE OPORTUNIDADES Y EL SEGUIMIENTO A ACTIVIDADES O PROGRAMAS EN MATERIA DE INNOVACIÓN Y EMPRENDIMIENTO. 3. APOYAR EN LA GESTIÓN DE AGENDAS DE DESARROLLO CON ACTORES LOCALES Y REGIONALES. 4. APOYAR EL DESARROLLO DE EVENTOS ESTRATÉGICOS CON PERFIL INTERNACIONAL. 5. APOYAR LA ESTRUCTURACIÓN DE DOBLES Y TRIPLES TITULACIONES. 6. APOYAR EN EL PROCESO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</si>
  <si>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CO1.REQ.5732333</t>
  </si>
  <si>
    <t>OPSP-VAD-0334-2024</t>
  </si>
  <si>
    <t>https://community.secop.gov.co/Public/Tendering/OpportunityDetail/Index?noticeUID=CO1.NTC.5622566</t>
  </si>
  <si>
    <t>AMANDA ESTER MOJICA CUETO</t>
  </si>
  <si>
    <t>CO1.REQ.5731894</t>
  </si>
  <si>
    <t>OAG-VAD-0333-2024</t>
  </si>
  <si>
    <t>https://community.secop.gov.co/Public/Tendering/OpportunityDetail/Index?noticeUID=CO1.NTC.5622155</t>
  </si>
  <si>
    <t>LUIS FERNANDO SANCHEZ LOPEZ</t>
  </si>
  <si>
    <t>LA PRESENTE ORDEN TIENE POR OBJETO: 1. REALIZAR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</si>
  <si>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CO1.REQ.5731575</t>
  </si>
  <si>
    <t>OPSP-VAD-0332-2024</t>
  </si>
  <si>
    <t>https://community.secop.gov.co/Public/Tendering/OpportunityDetail/Index?noticeUID=CO1.NTC.5622452</t>
  </si>
  <si>
    <t>MARIA DEL PILAR SERRATO SALTARIN</t>
  </si>
  <si>
    <t>LA PRESENTE ORDEN TIENE POR OBJETO: 1. APOYAR EN EL CUMPLIMIENTO DE LOS REQUERIMIENTOS DE GESTIÓN DE CALIDAD Y REPORTE DE INDICADORES INSTITUCIONALES PARA LA OFICINA DE ASEGURAMIENTO DE LA CALIDAD, ACREDITACIÓN, LA OFICINA ASESORA DE PLANEACIÓN Y LOS PROGRAMAS ACADÉMICOS. 2. APOYAR EN EL REGISTRO Y SEGUIMIENTO DE LA MOVILIDAD INTERNACIONAL Y LA ELABORACIÓN DE REPORTES DE VINCULACIÓN O ESTANCIA DE CIUDADANOS EXTRANJEROS EN UNIMAGDALENA PARA LAS AUTORIDADES MIGRATORIAS. 3. ASESORAR A LA COMUNIDAD UNIVERSITARIA SOBRE LOS SERVICIOS OFERTADOS POR LA DEPENDENCIA. 4. APOYAR EL DESARROLLO DE CONVOCATORIAS ESTRATÉGICAS DE LA OFICINA. 5. APOYAR EN LA ORGANIZACIÓN DOCUMENTAL Y EN LA GESTIÓN DE LA RESPUESTA A SOLICITUDES ADMINISTRATIVAS REMITIDAS A LA OFICINA DE RELACIONES INTERNACIONALES.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</si>
  <si>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CO1.REQ.5731647</t>
  </si>
  <si>
    <t>OPSP-VAD-0331-2024</t>
  </si>
  <si>
    <t>https://community.secop.gov.co/Public/Tendering/OpportunityDetail/Index?noticeUID=CO1.NTC.5622029</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</si>
  <si>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</si>
  <si>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CO1.REQ.5731615</t>
  </si>
  <si>
    <t>OPSP-VAD-0330-2024</t>
  </si>
  <si>
    <t>https://community.secop.gov.co/Public/Tendering/OpportunityDetail/Index?noticeUID=CO1.NTC.5621664</t>
  </si>
  <si>
    <t>LA PRESENTE ORDEN TIENE POR OBJETO: LA PRESTACIÓN DE SERVICIOS EN EL MARCO DE LOS CONVENIOS SUSCRITOS ENTRE LA AGENCIA DE DESARROLLO RURAL ADR Y LA UNIVERSIDAD DEL MAGDALENA, PARA LA REALIZACIÓN DE LAS SIGUIENTES ACTIVIDADES: 1. APOYAR EN EL SEGUIMIENTO Y CUMPLIMIENTO DE LA CONTRAPARTIDA OFRECIDA POR PARTE DE LA UNIVERSIDAD DEL MAGDALENA PARA EL CUMPLIMIENTO DEL CONVENIO INTERADMINISTRATIVOS DE 2023.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</si>
  <si>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CO1.REQ.5730991</t>
  </si>
  <si>
    <t>OPSP-VAD-0329-2024</t>
  </si>
  <si>
    <t>https://community.secop.gov.co/Public/Tendering/OpportunityDetail/Index?noticeUID=CO1.NTC.5621530</t>
  </si>
  <si>
    <t>MARCELLA LUZ CIRO DIAZ</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</si>
  <si>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CUSTODIAR EL CUIDADO DE LA DOCUMENTACIÓN Y REALIZAR ARCHIVO DE GESTIÓN DOCUMENTAL DE ACUERDO A LA NORMATIVA INSTITUCIONAL. 4) REALIZAR EL ARCHIVO CORRESPONDIENTE A TODA LA DOCUMENTACION QUE SE GENERO EN EJERCICIO DE LA EJECUCION DE LOS CONVENIOS POR PARTE DE LOS COORDINADORES ZONALES Y EXTENSIONISTAS DE ACUERDO A LAS INSTRUCCIONES BRINDADAS. 5) CLASIFICAR LA DOCUMENTACION EVIDENCIA DE LOS DESPLIEGUES REALIZADOS POR LAS ACTIVIDADES DE LOS EXTENSIONISTAS EN EL MARCO DEL LOS CONVENIOS INTERADMINISTRATIVOS.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</si>
  <si>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CO1.REQ.5730671</t>
  </si>
  <si>
    <t>OPSP-VAD-0328-2024</t>
  </si>
  <si>
    <t>https://community.secop.gov.co/Public/Tendering/OpportunityDetail/Index?noticeUID=CO1.NTC.5620776</t>
  </si>
  <si>
    <t>LAURA MARCELA DE JESUS VIVES CAMPO</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</si>
  <si>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</si>
  <si>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CO1.REQ.5730157</t>
  </si>
  <si>
    <t>OPSP-VAD-0327-2024</t>
  </si>
  <si>
    <t>https://community.secop.gov.co/Public/Tendering/OpportunityDetail/Index?noticeUID=CO1.NTC.5620391</t>
  </si>
  <si>
    <t>CARLOS RAFAEL GARIZABALO HOYOS</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</si>
  <si>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ELABORACIÓN DEL INFORME DE SEGUIMIENTO SEMESTRAL DEL ESTADO DE LAS PQRS RECIBIDAS POR LA UNIVERSIDAD.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</si>
  <si>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CO1.REQ.5729646</t>
  </si>
  <si>
    <t>OPSP-VAD-0326-2024</t>
  </si>
  <si>
    <t>https://community.secop.gov.co/Public/Tendering/OpportunityDetail/Index?noticeUID=CO1.NTC.5610123</t>
  </si>
  <si>
    <t>NIDIA PETRONA VEGA VELAIDES</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</si>
  <si>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</si>
  <si>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CO1.REQ.5719839</t>
  </si>
  <si>
    <t>OPSP-VAD-0325-2024</t>
  </si>
  <si>
    <t>https://community.secop.gov.co/Public/Tendering/OpportunityDetail/Index?noticeUID=CO1.NTC.5610152</t>
  </si>
  <si>
    <t>MARIA ANGELICA IGUARAN GIRALDO</t>
  </si>
  <si>
    <t>LA PRESENTE ORDEN TIENE POR OBJETO: 1. APOYAR LA IMPLEMENTACIÓN DE LA ESTRATEGIA DE COMUNICACIONES DE LA OFICINA DE RELACIONES INTERINSTITUCIONALES. 2. APOYAR LA IMPLEMENTACIÓN DE LA ESTRATEGIA DE RELACIONAMIENTO CON DIVERSOS ACTORES DEL ENTORNO, EN EL MARCO DE UN ENFOQUE MULTIACTOR, PARA FORTALECER LOS DIVERSOS PROCESOS QUE ADELANTA LA ORI. 3. APOYAR EL DISEÑO E IMPLEMENTACIÓN DE ACCIONES PARA FORTALECER LA DIFUSIÓN DE OPORTUNIDADES A TRAVÉS DE LA GESTIÓN DE LAS REDES SOCIALES DE LA OFICINA. 4. APOYAR EN LA PREPARACIÓN, CUBRIMIENTO Y DIFUSIÓN DE LAS DISTINTAS ACTIVIDADES QUE LLEVE A CABO LA DEPENDENCIA. 5. APOYAR LA IMPLEMENTACIÓN DEL PROGRAMA EGRESADOS UNIMAGDALENA EN EL MUNDO.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</si>
  <si>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CO1.REQ.5718993</t>
  </si>
  <si>
    <t>OPSP-VAD-0324-2024</t>
  </si>
  <si>
    <t>https://community.secop.gov.co/Public/Tendering/OpportunityDetail/Index?noticeUID=CO1.NTC.5609106</t>
  </si>
  <si>
    <t>KEGUIN JOSE GONZALEZ CASTRO</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</si>
  <si>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PROYECCIÓN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</si>
  <si>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CO1.REQ.5718678</t>
  </si>
  <si>
    <t>OAG-VAD-0323-2024</t>
  </si>
  <si>
    <t>https://community.secop.gov.co/Public/Tendering/OpportunityDetail/Index?noticeUID=CO1.NTC.5607959</t>
  </si>
  <si>
    <t>MARIA ALEJANDRA ALCAZAR QUINTO</t>
  </si>
  <si>
    <t>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</si>
  <si>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CO1.REQ.5717860</t>
  </si>
  <si>
    <t>OAG-VAD-0322-2024</t>
  </si>
  <si>
    <t>https://community.secop.gov.co/Public/Tendering/OpportunityDetail/Index?noticeUID=CO1.NTC.5608043</t>
  </si>
  <si>
    <t>JOSE FERNANDO PAVA LOPEZ</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</si>
  <si>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8. APOYAR EN LA ADMINISTRACIÓN Y MANEJO DE LA BODEGA DE LOS RECURSOS TECNOLÓGICOS DE LA DIRECCIÓN DE COMUNICACIONES.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</si>
  <si>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CO1.REQ.5717711</t>
  </si>
  <si>
    <t>OPSP-VAD-0321-2024</t>
  </si>
  <si>
    <t>https://community.secop.gov.co/Public/Tendering/OpportunityDetail/Index?noticeUID=CO1.NTC.5607616</t>
  </si>
  <si>
    <t>DANISA OFIR VARELA MENDOZA</t>
  </si>
  <si>
    <t>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</si>
  <si>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CO1.REQ.5717185</t>
  </si>
  <si>
    <t>OPSP-VAD-0320-2024</t>
  </si>
  <si>
    <t>https://community.secop.gov.co/Public/Tendering/OpportunityDetail/Index?noticeUID=CO1.NTC.5606894</t>
  </si>
  <si>
    <t>KEVIN YORDY ROMERO CASTRO</t>
  </si>
  <si>
    <t>CO1.REQ.5717021</t>
  </si>
  <si>
    <t>OAG-VAD-0319-2024</t>
  </si>
  <si>
    <t>https://community.secop.gov.co/Public/Tendering/OpportunityDetail/Index?noticeUID=CO1.NTC.5607060</t>
  </si>
  <si>
    <t>OSCAR IVAN ORDOÑEZ VALERA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</si>
  <si>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</si>
  <si>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CO1.REQ.5716852</t>
  </si>
  <si>
    <t>OAG-VAD-0318-2024</t>
  </si>
  <si>
    <t>https://community.secop.gov.co/Public/Tendering/OpportunityDetail/Index?noticeUID=CO1.NTC.5609070</t>
  </si>
  <si>
    <t>SEBASTIAN  CAMILO MANOTAS VELASQUEZ</t>
  </si>
  <si>
    <t>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EL CUMPLIMIENTO DE LAS NORMAS Y PROTOCOLOS DEL PLAN INSTITUCIONAL DE GESTIÓN AMBIENTAL – PIGA, EL PROGRAMA DE SEGURIDAD Y SALUD EN EL TRABAJO. 7. APOYAR LA VERIFICACIÓN DEL MANTENIMIENTO PREVENTIVO Y CORRECTIVO DE EQUIPOS E INSTALACIONES DE LOS ESPACIOS DEL HJMB. 8. APOYAR LA ADECUADA, OPORTUNA Y EFICIENTE ATENCIÓN AL USUARIO, EN LA PRESTACIÓN DE LOS SERVICIOS EN LOS ESPACIOS HJMB . 9. APOYAR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</si>
  <si>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CO1.REQ.5718946</t>
  </si>
  <si>
    <t>OAG-VAD-0317-2024</t>
  </si>
  <si>
    <t>https://community.secop.gov.co/Public/Tendering/OpportunityDetail/Index?noticeUID=CO1.NTC.5608524</t>
  </si>
  <si>
    <t>LUZ KAREN ZABALETA AVENDAÑO</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</si>
  <si>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</si>
  <si>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CO1.REQ.5718307</t>
  </si>
  <si>
    <t>OPSP-VAD-0316-2024</t>
  </si>
  <si>
    <t>https://community.secop.gov.co/Public/Tendering/OpportunityDetail/Index?noticeUID=CO1.NTC.5608258</t>
  </si>
  <si>
    <t>YURANIS PATRICIA BOTTO JIMENEZ</t>
  </si>
  <si>
    <t>CO1.REQ.5718062</t>
  </si>
  <si>
    <t>OAG-VAD-0315-2024</t>
  </si>
  <si>
    <t>https://community.secop.gov.co/Public/Tendering/OpportunityDetail/Index?noticeUID=CO1.NTC.5608268</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</si>
  <si>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</si>
  <si>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</si>
  <si>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CO1.REQ.5718026</t>
  </si>
  <si>
    <t>OPSP-VAD-0314-2024</t>
  </si>
  <si>
    <t>https://community.secop.gov.co/Public/Tendering/OpportunityDetail/Index?noticeUID=CO1.NTC.5607499</t>
  </si>
  <si>
    <t>MARIA ALEXANDRA MANJARRES MEZA</t>
  </si>
  <si>
    <t>CO1.REQ.5717724</t>
  </si>
  <si>
    <t>OAG-VAD-0313-2024</t>
  </si>
  <si>
    <t>https://community.secop.gov.co/Public/Tendering/OpportunityDetail/Index?noticeUID=CO1.NTC.5607738</t>
  </si>
  <si>
    <t>JUAN CARLOS DE LA ROSA SERRANO</t>
  </si>
  <si>
    <t>IBIS LENIS RODRIGUEZ CRUZ</t>
  </si>
  <si>
    <t>LA PRESENTE ORDEN TIENE POR OBJETO: 1.  APOYAR LA GENERACIÓN Y PROYECCIÓN DE INFORME SOBRE EL ÁREA DE PROYECTOS ESPECIALES. CURSOS INTERSEMESTRALES SABER PRO 2. PRESENTAR INFORMES REQUERIDOS. 3. APOYAR EL CARGUE DE ESPACIOS EN EL SIARE. 4. APOYAR EL CARGUE DE ASIGNACIÓN Y APOYO A DOCENTE. 5. APOYAR EN LA CREACIÓN Y TABULACIÓN DE ENCUESTAS. 6. APOYAR GENERACIÓN DE INFORME DEL SNIES.  7. APOYAR EN EL DESARROLLO DE ESTRUCTURACIÓN Y GENERACIÓN DE INFORMES SOLICITADOS A LA DEPENDENCIA. 8, APOYAR EN LA ATENCIÓN AL PÚBLICO EN GENERAL; A TRAVÉS DE LOS DIFERENTES CANALES DE COMUNICACIÓN YA SEA DE MANERA PRESENCIAL, TELEFÓNICA O VIRTUAL.9. APOYO EN LA CREACIÓN Y DISEÑO DE INFORMES DE LAS COORDINACIONES ACADÉMICAS Y PROYECTOS ESPECIALES COMO SABER PRO, REVISTA HETEROTOPÍAS, PROGRAMA RADIAL EXPRESARTE Y CLUB DE LECTURA.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</si>
  <si>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CO1.REQ.5717278</t>
  </si>
  <si>
    <t>OPSP-VAD-0312-2024</t>
  </si>
  <si>
    <t>https://community.secop.gov.co/Public/Tendering/OpportunityDetail/Index?noticeUID=CO1.NTC.5607284</t>
  </si>
  <si>
    <t>LUIS FELIPE CERMEÑO ULLOA</t>
  </si>
  <si>
    <t>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</si>
  <si>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CO1.REQ.5717083</t>
  </si>
  <si>
    <t>OPSP-VAD-0311-2024</t>
  </si>
  <si>
    <t>https://community.secop.gov.co/Public/Tendering/OpportunityDetail/Index?noticeUID=CO1.NTC.5607096</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</si>
  <si>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</si>
  <si>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CO1.REQ.5716889</t>
  </si>
  <si>
    <t>OPSP-VAD-0310-2024</t>
  </si>
  <si>
    <t>https://community.secop.gov.co/Public/Tendering/OpportunityDetail/Index?noticeUID=CO1.NTC.5603248</t>
  </si>
  <si>
    <t>ARLINTHONG JOSE PEREZ CAMPO</t>
  </si>
  <si>
    <t>LA PRESENTE ORDEN TIENE POR OBJETO: 1. APOYAR EN EL DESARROLLO DE SISTEMAS DE INFORMACIÒN HACIENDO USO DE FRAMEWORKS BACKEND LARAVEL Y FRAMEWORKS FRONTEND COMO ANGULAR, REACT O VUE. 2. APOYAR EN EL DESARROLLO DE APLICACIONES MOVILES CON FLUTTER. 3. APOYAR EN EL DESARROLLO DE ANIMACIONES CSS PARA SITIOS WEB. 4. APOYAR EN EL DESARROLLO DE LANDING PAGES PARA LOS PROYECTOS QUE REQUIERA EL CETEP. 5. APOYAR EN LA IMPLEMENTACIÒN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</si>
  <si>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CO1.REQ.5713517</t>
  </si>
  <si>
    <t>OAG-VAD-0308-2024</t>
  </si>
  <si>
    <t>https://community.secop.gov.co/Public/Tendering/OpportunityDetail/Index?noticeUID=CO1.NTC.5602899</t>
  </si>
  <si>
    <t>CRISTIAN ALBERTO MERIÑO SEGRERA</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</si>
  <si>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PAGO DE LAS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</si>
  <si>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CO1.REQ.5713323</t>
  </si>
  <si>
    <t>OPSP-VAD-0307-2024</t>
  </si>
  <si>
    <t>https://community.secop.gov.co/Public/Tendering/OpportunityDetail/Index?noticeUID=CO1.NTC.5602878</t>
  </si>
  <si>
    <t>STIVENSON GÓMEZ MANJARRES</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</si>
  <si>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</si>
  <si>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CO1.REQ.5713156</t>
  </si>
  <si>
    <t>OPSP-VAD-0306-2024</t>
  </si>
  <si>
    <t>https://community.secop.gov.co/Public/Tendering/OpportunityDetail/Index?noticeUID=CO1.NTC.5603047</t>
  </si>
  <si>
    <t>ANA MILENA ALVAREZ LAMBRAÑO</t>
  </si>
  <si>
    <t>CO1.REQ.5713117</t>
  </si>
  <si>
    <t>OPSP-VAD-0305-2024</t>
  </si>
  <si>
    <t>https://community.secop.gov.co/Public/Tendering/OpportunityDetail/Index?noticeUID=CO1.NTC.5602197</t>
  </si>
  <si>
    <t>ANDRES FELIPE LIZCANO GONZALEZ</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</si>
  <si>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</si>
  <si>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CO1.REQ.5712924</t>
  </si>
  <si>
    <t>OPSP-VAD-0304-2024</t>
  </si>
  <si>
    <t>https://community.secop.gov.co/Public/Tendering/OpportunityDetail/Index?noticeUID=CO1.NTC.5602162</t>
  </si>
  <si>
    <t>CAMILO DAVID PINEDO DIAZGRANADOS</t>
  </si>
  <si>
    <t>CO1.REQ.5712488</t>
  </si>
  <si>
    <t>OPSP-VAD-0303-2024</t>
  </si>
  <si>
    <t>https://community.secop.gov.co/Public/Tendering/OpportunityDetail/Index?noticeUID=CO1.NTC.5602509</t>
  </si>
  <si>
    <t>CARMEN MILENA DELGADO LARA</t>
  </si>
  <si>
    <t>CO1.REQ.5712632</t>
  </si>
  <si>
    <t>OPSP-VAD-0302-2024</t>
  </si>
  <si>
    <t>https://community.secop.gov.co/Public/Tendering/OpportunityDetail/Index?noticeUID=CO1.NTC.5602216</t>
  </si>
  <si>
    <t>ESTEFANIA SARAI OROZCO SEQUEA</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</si>
  <si>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ASESORAR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</si>
  <si>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CO1.REQ.5712207</t>
  </si>
  <si>
    <t>OPSP-VAD-0301-2024</t>
  </si>
  <si>
    <t>https://community.secop.gov.co/Public/Tendering/OpportunityDetail/Index?noticeUID=CO1.NTC.5603306</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</si>
  <si>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</si>
  <si>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CO1.REQ.5713316</t>
  </si>
  <si>
    <t>OPSP-VAD-0300-2024</t>
  </si>
  <si>
    <t>https://community.secop.gov.co/Public/Tendering/OpportunityDetail/Index?noticeUID=CO1.NTC.5602684</t>
  </si>
  <si>
    <t>CO1.REQ.5712887</t>
  </si>
  <si>
    <t>OPSP-VAD-0299-2024</t>
  </si>
  <si>
    <t>https://community.secop.gov.co/Public/Tendering/OpportunityDetail/Index?noticeUID=CO1.NTC.5603051</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</si>
  <si>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 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</si>
  <si>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CO1.REQ.5712977</t>
  </si>
  <si>
    <t>OPSP-VAD-0298-2024</t>
  </si>
  <si>
    <t>https://community.secop.gov.co/Public/Tendering/OpportunityDetail/Index?noticeUID=CO1.NTC.5602770</t>
  </si>
  <si>
    <t>CLAUDIA PATRICIA AARON COVELLI</t>
  </si>
  <si>
    <t>CO1.REQ.5712679</t>
  </si>
  <si>
    <t>OPSP-VAD-0297-2024</t>
  </si>
  <si>
    <t>https://community.secop.gov.co/Public/Tendering/OpportunityDetail/Index?noticeUID=CO1.NTC.5602471</t>
  </si>
  <si>
    <t>JENNIFER BALLESTAS MOLINA</t>
  </si>
  <si>
    <t>CO1.REQ.5712533</t>
  </si>
  <si>
    <t>OPSP-VAD-0296-2024</t>
  </si>
  <si>
    <t>https://community.secop.gov.co/Public/Tendering/OpportunityDetail/Index?noticeUID=CO1.NTC.5603527</t>
  </si>
  <si>
    <t>CARMEN ELENA ROMERO RODRIGUEZ</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</si>
  <si>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APOYAR EN LA REVISIÓN DE LA INFORMACIÓN CONTRACTUAL CARGADA EN LAS PLATAFORMAS DEL SIA OBSERVA- AUDITORIA, SECOP I Y II, ASÍ COMO DE EXPEDIENTES CONTRACTUALES DE PROCESOS QUE HAYAN SIDO ADELANTADOS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</si>
  <si>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CO1.REQ.5713506</t>
  </si>
  <si>
    <t>OPSP-VAD-0295-2024</t>
  </si>
  <si>
    <t>https://community.secop.gov.co/Public/Tendering/OpportunityDetail/Index?noticeUID=CO1.NTC.5601868</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</si>
  <si>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 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</si>
  <si>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CO1.REQ.5712138</t>
  </si>
  <si>
    <t>OAG-VAD-0293-2024</t>
  </si>
  <si>
    <t>https://community.secop.gov.co/Public/Tendering/OpportunityDetail/Index?noticeUID=CO1.NTC.5600753</t>
  </si>
  <si>
    <t>JONATAN JOSE BUENABER WISMAN</t>
  </si>
  <si>
    <t>LA PRESENTE ORDEN TIENE POR OBJETO: 1. APOYAR CON LA REVISIÓN EN LA PLATAFORMA DEL GEDOCO Y SIGEP II DE LOS DOCUMENTOS PRECONTRACTUALES NECESARIOS PARA LA ELABORACIÓN DE ÓRDENES DE SERVICIOS PROFESIONALES Y DE APOYO A LA GESTIÓN DE LA VICERRECTORÍA Y/O DIRECCIÓN ADMINISTRATIVA. 2. APOYAR EN EL CARGUE DE INFORMACIÓN PRECONTRACTUAL, CONTRACTUAL Y POSTCONTRACTUAL EN LAS PLATAFORMAS DEL SIAOBSERVA, SECOPII Y SIGEP II. 3. APOYAR EN LA REVISIÓN DE LA INFORMACIÓN CONTRACTUAL CARGADA EN LAS PLATAFORMAS DEL SIA OBSERVA AUDITORIA, SIGEP II, SECOP I Y II POR LOS DIFERENTES ORDENADORES DEL GASTO DELEGADOS. 4. APOYAR AL GRUPO INTERNO DE CONTRATACIÓN EN LA ELABORACIÓN DE LOS CERTIFICADOS CONTRACTUALES. 5. APOYAR EN EL PROCESO DE IMPLEMENTACIÓN DEL MÓDULO DE TRÁMITE DE CERTIFICACIONES DESVINCULACIONES CONTRACTUALES VIRTUALES EN LÍNEA. 6. APOYAR AL GRUPO INTERNO DE CONTRATACIÓN EN LA ACTUALIZACIÓN, AJUSTE Y MODIFICACIÓN DE LOS PROCEDIMIENTOS, GUÍAS, INSTRUCTIVOS Y FORMATOS DE LA GESTIÓN CONTRACTUAL EN LA PLATAFORMA ISOLUTION (COGUI +). 7.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8. APOYAR LA GENERACIÓN DE INFORMES DEL ESTADO DE CARGUE DE DOCUMENTOS EN LAS PLATAFORMAS: SIA OBSERVA AUDITORIA, SECOP I Y II, POR PARTE DE CADA UNO DE LOS ORDENADORES DEL GASTO DELEGADOS. 9. APOYAR AL GRUPO DE CONTRATACIÓN EN LA ORGANIZACIÓN DEL ARCHIVO DIGITAL DE LAS ORDENES DE SERVICIOS PROFESIONALES Y DE APOYO A LA GESTIÓN SUSCRITAS POR EL VICERRECTOR ADMINISTRATIVO Y/O EL DIRECTOR ADMINISTRATIVO. 10. APOYAR EN LA REVISIÓN DE LOS DOCUMENTOS PARA TRÁMITE DE LIQUIDACIÓN DE HONORARIOS DE LOS CONTRATISTAS POR PRESTACIÓN DE SERVICIOS PROFESIONALES Y DE APOYO A LA GESTIÓN DE LA VICERRECTORÍA ADMINISTRATIVA Y DIRECCIÓN ADMINISTRATIVA.11.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 DMINISTRATIVO Y EL DIRECTOR ADMINISTRATIVO. 12. APOYAR EN LA CREACIÓN DE MATERIAL AUDIOVISUAL E INFOGRAFÍAS REFERENTE SACADA UNO DE LOS PROCESOS Y/O PROCEDIMIENTOS A CARGO DEL AL GRUPO INTERNO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</si>
  <si>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CO1.REQ.5711119</t>
  </si>
  <si>
    <t>OAG-VAD-0292-2024</t>
  </si>
  <si>
    <t>https://community.secop.gov.co/Public/Tendering/OpportunityDetail/Index?noticeUID=CO1.NTC.5600639</t>
  </si>
  <si>
    <t>LA PRESENTE ORDEN TIENE POR OBJETO: LA PRESTACIÓN DE SERVICIOS EN MARCO DE LOS CONVENIOS SUSCRITOS ENTRE LA AGENCIA DE DESARROLLO RURAL ADR Y LA UNIVERSIDAD DEL MAGDALENA PARA LA REALIZACIÓN DE LAS SIGUIENTES ACTIVIDADES: 1) COORDINAR LAS ACTIVIDADES DE PLANEACIÓN, PROGRAMACIÓN Y CONTROL DE LA GESTIÓN OPERATIVA DE LOS CONVENIOS SUSCRITOS POR LA UNIVERSIDAD DEL MAGDALENA Y LA AGENCIA DE DESARROLLO RURAL. 2) GARANTIZAR EL USO ADECUADO DE LOS RECURSOS FINANCIEROS PARA CUMPLIR CON LAS NECESIDAD OPERATIVAS,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7) APOYAR EN EL SEGUIMIENTO OPERATIVO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</si>
  <si>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CO1.REQ.5709692</t>
  </si>
  <si>
    <t>OPSP-VAD-0291-2024</t>
  </si>
  <si>
    <t>https://community.secop.gov.co/Public/Tendering/OpportunityDetail/Index?noticeUID=CO1.NTC.5602682</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</si>
  <si>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VICERRECTORÍA DE EXTENSIÓN Y PROYECCIÓN SOCIAL. 7. APOYAR LOS TRÁMITES DE CALIDAD Y PLANES DE MEJORAMIENTO DE LOS PROCESOS Y PROCEDIMIENTOS DE LA VICERRECTORÍA DE EXTENSIÓN Y PROYECCIÓN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</si>
  <si>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CO1.REQ.5712877</t>
  </si>
  <si>
    <t>OPSP-VAD-0290-2024</t>
  </si>
  <si>
    <t>https://community.secop.gov.co/Public/Tendering/OpportunityDetail/Index?noticeUID=CO1.NTC.5603041</t>
  </si>
  <si>
    <t>CAMILO DAVID QUINTANA GAMARRA</t>
  </si>
  <si>
    <t>LA PRESENTE ORDEN TIENE POR OBJETO: 1) APOYAR EN LA RECOLECCIÓN DE INFORMACIÓN DOCUMENTAL PARA LA CONSTRUCCIÓN DEL DOCUMENTO DE AUTOEVALUACIÓN CON FINES DE ACREDITACIÓN INTERNACIONAL ABET POR CALIDAD DEL PROGRAMA DE INGENIERÍA PESQUERA. 2) APOYAR EN LA SISTEMATIZACIÓN DE INFORMACIÓN DOCUMENTAL PARA LA CONSTRUCCIÓN DEL DOCUMENTO DE AUTOEVALUACIÓN CON FINES DE ACREDITACIÓN INTERNACIONAL ABET POR CALIDAD DEL PROGRAMA DE INGENIERÍA PESQUERA. 3) APOYAR EN LA ORGANIZACIÓN, PLANIFICACIÓN DE REUNIONES CON RESPONSABLES DE LOS RESULTADOS DE APRENDIZAJE ABET DEL PROGRAMA DE INGENIERÍA PESQUERA 4) APOYAR EN LA REDACCIÓN DE LOS INFORMES POR FACTOR DE LA AUTOEVALUACIÓN CON FINES DE ACREDITACIÓN INTERNACIONAL POR ALTA CALIDAD DEL PROGRAMA DE INGENIERÍA PESQUERA. 5) APOYAR EN LA CONSTRUCCIÓN DE AYUDAS TECNOLÓGICAS, PRESENTACIONES, PLANTILLAS Y FORMATOS REQUERIDOS PARA EL PROCESO DE ASSESSMENT (EN INGLÉS Y ESPAÑOL) PARA AUTOEVALUACIÓN CON FINES DE ACREDITACIÓN INTERNACIONAL ABET POR CALIDAD DEL PROGRAMA DE INGENIERÍA PESQUERA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</si>
  <si>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CO1.REQ.5713124</t>
  </si>
  <si>
    <t>OPSP-VAD-0289-2024</t>
  </si>
  <si>
    <t>https://community.secop.gov.co/Public/Tendering/OpportunityDetail/Index?noticeUID=CO1.NTC.5603007</t>
  </si>
  <si>
    <t>MARY DESIDERIA GARCIA VELASQUEZ</t>
  </si>
  <si>
    <t>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4. VELAR QUE LOS TRÁMITES RELACIONADOS CON ACTIVIDADES DE DOCENCIA SERVICIO SE REALICEN. 5. APOYAR EN LA CONSULTORÍA Y ELABORACIÓN DE PROTOCOLOS DE SISTEMA DE CALIDAD DE: CLÍNICA ODONTOLÓGICA, PROGRAMA DE ATENCIÓN PSICOLÓGICA (PAP), LABORATORIO CENTRO DE BIOLOGÍA MOLECULAR Y TOMA DE MUESTRAS. 6. ASESORAR Y APOYAR LOS PROCESOS DE CALIDAD DE CLÍNICA ODONTOLÓGICA, PROGRAMA DE ATENCIÓN PSICOLÓGICA PAP, CENTRO DE BIOLOGÍA MOLECULAR Y DE GENÉTICA, LABORATORIO DE TOMA DE MUESTRA, SERVICIOS DE SALUD DE BIENESTAR UNIVERSITARIO. 7. ELABORAR MANUALES, PROTOCOLOS DERIVADOS DE LOS PROCESOS DE AUTOEVALUACIÓN Y AUDITORIA EN SERVICIOS DE SALUD. 8. APOYAR EN LA ACTUALIZACIÓN DE PROTOCOLOS, FLUJOGRAMAS DE LAS DEPENDENCIAS CON SERVICIOS DE SALUD HABILITADOS.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</si>
  <si>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CO1.REQ.5712929</t>
  </si>
  <si>
    <t>OPSP-VAD-0288-2024</t>
  </si>
  <si>
    <t>https://community.secop.gov.co/Public/Tendering/OpportunityDetail/Index?noticeUID=CO1.NTC.5602362</t>
  </si>
  <si>
    <t>ALFA SIELO JAIMES SILVA</t>
  </si>
  <si>
    <t>SIDIS JOHANA SUAREZ MEDINA</t>
  </si>
  <si>
    <t>LA PRESENTE ORDEN TIENE POR OBJETO: PRESTACIÓN DE SERVICIOS PROFESIONALES COMO ABOGADA,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</si>
  <si>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CO1.REQ.5712614</t>
  </si>
  <si>
    <t>OPSP-VAD-0287-2024</t>
  </si>
  <si>
    <t>https://community.secop.gov.co/Public/Tendering/OpportunityDetail/Index?noticeUID=CO1.NTC.5601776</t>
  </si>
  <si>
    <t>LA PRESENTE ORDEN TIENE POR OBJETO: LA PRESTACIÓN DE SERVICIOS EN MARCO DE LOS CONVENIOS SUSCRITOS ENTRE LA AGENCIA DE DESARROLLO RURAL ADR Y LA UNIVERSIDAD DEL MAGDALENA PARA LA REALIZACIÓN DE LAS SIGUIENTES ACTIVIDADES: 1) REALIZAR LA REVISIÓN JURÍDICA A LAS ÓRDENES Y/O CONTRATOS ADSCRITOS EN EL CONVENIO. 2) PRESTAR ASESORÍA JURÍDICA Y RESOLVER CONSULTAS DE TIPO JURÍDICO SOBRE LA EJECUCIÓN DE LOS CONVENIOS DE CONFORMIDAD CON LA NORMATIVIDAD VIGENTE. 3) PRESTAR ASESORÍA JURÍDICA CONTRACTUAL EN LOS PROCESOS DE LICITACIÓN Y/O CONVOCATORIAS EN LOS QUE SEA REQUERIDO. 4) PROYECTAR MINUTAS DE CONTRATOS QUE REQUIERA EN EL MARCO DE LA EJECUCIÓN DE LOS CONVENIOS . 5) PROYECTAR RESPUESTAS A LAS CONSULTAS, PETICIONES, QUEJAS Y RECLAMOS QUE SE GENEREN EN EL MARCO DE LA EJECUCIÓN DE LOS CONVENIOS SUSCRITOS CON LA ADR TOMANDO EN CONSIDERACIÓN LOS TÉRMINOS DE LA LEY Y LOS PROCEDIMIENTOS INTERNOS ESTABLECIDOS. 6) REVISAR PÓLIZAS PARA SU RESPECTIVA APROBACIÓN. 7) ELABORAR LOS CONCEPTOS JURÍDICOS QUE SEAN SOLICITADOS POR LA VICERRECTORÍA ADMINISTRATIVA Y/O POR LA OFICINA ASESORA JURÍDICA DE LA UNIVERSIDAD O VICERRECTORIA DE EXTENSIÓN Y PROYECCIÓN SOCIAL . 8)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</si>
  <si>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CO1.REQ.5712401</t>
  </si>
  <si>
    <t>OPSP-VAD-0286-2024</t>
  </si>
  <si>
    <t>https://community.secop.gov.co/Public/Tendering/OpportunityDetail/Index?noticeUID=CO1.NTC.5602007</t>
  </si>
  <si>
    <t>HAILY MARÍA LARA LÓPEZ</t>
  </si>
  <si>
    <t>LA PRESENTE ORDEN TIENE POR OBJETO: LA PRESTACIÓN DE SERVICIOS EN MARCO DE LOS CONVENIOS SUSCRITOS ENTRE LA AGENCIA DE DESARROLLO RURAL ADR Y LA UNIVERSIDAD DEL MAGDALENA, PARA LA REALIZACIÓN DE LAS SIGUIENTES ACTIVIDADES: 1.GESTIONAR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5. ENTREGAR DE LOS DOCUMENTOS GENERADOS EN LOS CONVENIOS, AL ARCHIVO CENTRAL DE LA VICERRECTORA DE EXTENSIÓN Y PROYECCIÓN SOCIAL, PARA SU RESPECTIVA REVISIÓN, FOLIATURA Y ARCHIVO, SEGÚN LAS NORMAS DE GESTIÓN DOCUMENTAL. 6. APOYAR EN LA REVISIÓN, VALIDACIÓN DE INFORMES PARA PAGO DE PERSONAL CONTRATO EN EL MARCO DE LOS CONVENIOS DE 2023. 7. REVISAR ÓRDENES DE PAGO EN LA PLATAFORMA DE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</si>
  <si>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CO1.REQ.5712015</t>
  </si>
  <si>
    <t>OPSP-VAD-0285-2024</t>
  </si>
  <si>
    <t>https://community.secop.gov.co/Public/Tendering/OpportunityDetail/Index?noticeUID=CO1.NTC.5601408</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</si>
  <si>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</si>
  <si>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CO1.REQ.5711553</t>
  </si>
  <si>
    <t>OPSP-VAD-0284-2024</t>
  </si>
  <si>
    <t>https://community.secop.gov.co/Public/Tendering/OpportunityDetail/Index?noticeUID=CO1.NTC.5600971</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</si>
  <si>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</si>
  <si>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CO1.REQ.5710694</t>
  </si>
  <si>
    <t>OAG-VAD-0283-2024</t>
  </si>
  <si>
    <t>https://community.secop.gov.co/Public/Tendering/OpportunityDetail/Index?noticeUID=CO1.NTC.5547833</t>
  </si>
  <si>
    <t>MERCEDES DE LA TORRE HASBUN</t>
  </si>
  <si>
    <t>MARIA CONCEPCION PINEDO MURGAS</t>
  </si>
  <si>
    <t>LA PRESENTE ORDEN TIENE POR OBJETO: 1. APOYAR  EN LA ATENCIÓN A LOS USUARIOS A TRAVÉS DE LOS DISTINTOS CANALES DISPONIBLES. 2. APOYAR EN LA ORGANIZACIÓN Y DIGITALIZACIÓN DE ARCHIVO DE GESTIÓN DE LA SECRETARÍA GENERAL, DE ACUERDO CON LOS PROCEDIMIENTOS Y DIRECTRICES INSTITUCIONALES. 3. APOYAR EN LA RECEPCIÓN Y ACTUALIZACIÓN DE LA BASE DE DATOS DE SOLICITUDES RECIBIDAS Y ENVIADAS.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</si>
  <si>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CO1.REQ.5656718</t>
  </si>
  <si>
    <t>OAG-VAD-0281-2024</t>
  </si>
  <si>
    <t>https://community.secop.gov.co/Public/Tendering/OpportunityDetail/Index?noticeUID=CO1.NTC.5547465</t>
  </si>
  <si>
    <t>MARIA MERCEDES PACHECO PACHECO</t>
  </si>
  <si>
    <t>LA PRESENTE ORDEN TIENE POR OBJETO: SERVICIOS PROFESIONALES COMO DIRECTORA ADMINISTRATIVA Y FINANCIERA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</si>
  <si>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CO1.REQ.5656525</t>
  </si>
  <si>
    <t>OPSP-VAD-0279-2024</t>
  </si>
  <si>
    <t>https://community.secop.gov.co/Public/Tendering/OpportunityDetail/Index?noticeUID=CO1.NTC.5547079</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</si>
  <si>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</si>
  <si>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</si>
  <si>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CO1.REQ.5656109</t>
  </si>
  <si>
    <t>OPSP-VAD-0278-2024</t>
  </si>
  <si>
    <t>https://community.secop.gov.co/Public/Tendering/OpportunityDetail/Index?noticeUID=CO1.NTC.5547020</t>
  </si>
  <si>
    <t>NYLLYRETH PINZON JARAMILLO</t>
  </si>
  <si>
    <t>LA PRESENTE ORDEN TIENE POR OBJETO: 1. APOYAR EN LA ORGANIZACIÓN Y PREPARACIÓN DE LOS LABORATORIOS PARA LAS PRÁCTICAS Y SERVICIOS REQUERIDOS EN EL MISMO, DE CONFORMIDAD CON LA PROGRAMACIÓN ESTABLECIDA. 2. APOYAR ACTIVIDADES LAS SIGUIENTES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</si>
  <si>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CO1.REQ.5655647</t>
  </si>
  <si>
    <t>OPSP-VAD-0277-2024</t>
  </si>
  <si>
    <t>https://community.secop.gov.co/Public/Tendering/OpportunityDetail/Index?noticeUID=CO1.NTC.5546477</t>
  </si>
  <si>
    <t>INGRID JOHANA COQUIES PACHECO </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</si>
  <si>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</si>
  <si>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CO1.REQ.5655445</t>
  </si>
  <si>
    <t>OPSP-VAD-0276-2024</t>
  </si>
  <si>
    <t>https://community.secop.gov.co/Public/Tendering/OpportunityDetail/Index?noticeUID=CO1.NTC.5547760</t>
  </si>
  <si>
    <t>HUGO ALEXANDER AMADOR JIMÉNEZ</t>
  </si>
  <si>
    <t>LA PRESENTE ORDEN TIENE POR OBJETO: 1. APOYAR EN LA ATENCIÓN ESTUDIANTES Y DOCENTES DEL PROGRAMA. 2. APOYAR LA REALIZACIÓN DE LAS HOMOLOGACIONES DE TRANSFERENCIAS, SIMULTANEIDADES, TRASLADOS, INGRESO DE OTRO TÍTULO DE PREGRADOS, INGRESO POR RECONOCIMIENTO DE COMPETENCIAS. 3. APOYAR EN LA COORDINACION DEL CONVENIO ENTRE EL INFOTEP Y LA UNIVERSIDAD (REVISIÓN DE LAS SOLICITUDES, ESTUDIOS DE RECONOCIMIENTO, APLICACIÓN DE INSTRUMENTOS DE VALIDACIÓN). 4. APOYAR A LA COORDINACION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</si>
  <si>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CO1.REQ.5656539</t>
  </si>
  <si>
    <t>OPSP-VAD-0275-2024</t>
  </si>
  <si>
    <t>https://community.secop.gov.co/Public/Tendering/OpportunityDetail/Index?noticeUID=CO1.NTC.5547977</t>
  </si>
  <si>
    <t>DANIELA CAROLINA JOHNSON CASTAÑEDA</t>
  </si>
  <si>
    <t>LA PRESENTE ORDEN TIENE POR OBJETO: 1. APOYAR EN LA ATENCIÓN A LOS DISTINTOS USUARIOS A TRAVÉS DE LOS CANALES DISPONIBLES.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PROCEDIMIENTOS 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</si>
  <si>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CO1.REQ.5656867</t>
  </si>
  <si>
    <t>OAG-VAD-0274-2024</t>
  </si>
  <si>
    <t>https://community.secop.gov.co/Public/Tendering/OpportunityDetail/Index?noticeUID=CO1.NTC.5547181</t>
  </si>
  <si>
    <t xml:space="preserve">PEDRO MERCADO GONZALEZ </t>
  </si>
  <si>
    <t>LINA MARIA ANDRADE GUTIERREZ</t>
  </si>
  <si>
    <t>LA PRESENTE ORDEN TIENE POR OBJETO: 1. APOYAR EN EL DISEÑO Y ASIGNACIÓN DE ÁREAS, PREPARACIÓN DE LOTES DE PRÁCTICAS, ENSAYOS Y PARCELAS EXPERIMENTALES EN LOS PROYECTOS AGRÍCOLAS. 2. APOYAR EN LA REALIZACIÓN Y RELACIÓN DE INFORMACIÓN DE CAMPO EN PROYECTOS AGRÍCOLAS Y PRODUCTIVOS, PRÁCTICAS ACADÉMICAS EN LA GRANJA EXPERIMENTAL. 3. APOYAR EN MUESTREOS DE LOS ENSAYOS DE LAS PARCELAS EXPERIMENTALES Y DATOS ESTADÍSTICOS. 4. APOYAR EN LA ELABORACIÓN Y SUPERVISIÓN DEL MANUAL DE PROCEDIMIENTO DE LAS UNIDADES EXPERIMENTALES AGRÍCOLAS. 5. APOYAR EN LA ELABORACIÓN, ACTUALIZACIÓN Y DILIGENCIAMIENTO DEL FORMATO DE HERRAMIENTAS, INSUMOS. 6. APOYO EN LA EJECUCIÓN DE LOS PROYECTOS AGRÍCOLAS. 7. APOYAR EN LOS REQUERIMIENTOS TÉCNICOS EXPERIMENTALES. 8. APOYAR EN LOS PROCESOS DE IMPLEMENTACIÓN DE LOS CURSOS LIBRES EN LA GRANJA EXPERIMENTAL 9. APOYAR Y FACILITAR LA ASIGNACIÓN DE LOTES DE PRÁCTICAS E INSTALACIONES A LOS DOCENTES, ESTUDIANTES Y DEMÁS PERSONAL QUE NECESITE HACER USO DE ELLA PARA PROYECTOS, TESIS Y ENSAYOS AGRÍCOLAS. 10. APOYAR EN ELABORACIÓN DE INFORMES PERIÓDICOS SOBRE LOS AVANCES EN LA TOMA DE INFORMACIÓN DE CAMPO EN PROYECTOS AGRÍCOLAS PRODUCTIVOS Y PRÁCTICAS ACADÉMICAS EN LA GRANJA EXPERIMENTAL. 11. APOYAR EN EL DILIGENCIAMIENTO, SUPERVISIÓN DE LAS LABORES Y TAREAS DE CAMPO.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</si>
  <si>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CO1.REQ.5656089</t>
  </si>
  <si>
    <t>OPSP-VAD-0273-2024</t>
  </si>
  <si>
    <t>https://community.secop.gov.co/Public/Tendering/OpportunityDetail/Index?noticeUID=CO1.NTC.5547055</t>
  </si>
  <si>
    <t>HEEKMETH YASSIN CORTEZ</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</si>
  <si>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TALES COMO: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</si>
  <si>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CO1.REQ.5655668</t>
  </si>
  <si>
    <t>OPSP-VAD-0272-2024</t>
  </si>
  <si>
    <t>https://community.secop.gov.co/Public/Tendering/OpportunityDetail/Index?noticeUID=CO1.NTC.5546801</t>
  </si>
  <si>
    <t>RICARDO ALFONSO CAMPO REDONDON</t>
  </si>
  <si>
    <t>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</si>
  <si>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CO1.REQ.5655193</t>
  </si>
  <si>
    <t>OPSP-VAD-0271-2024</t>
  </si>
  <si>
    <t>https://community.secop.gov.co/Public/Tendering/OpportunityDetail/Index?noticeUID=CO1.NTC.5546531</t>
  </si>
  <si>
    <t>BERNARDO JOSE NOGUERA DIAZ GRANADOS</t>
  </si>
  <si>
    <t>LA PRESENTE ORDEN TIENE POR OBJETO: SERVICIOS PROFESIONALES COMO APOYO A LA DIRECCIÓN DEL PROYECTO CAMBIO CLIMATICO ADEMÁS,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</si>
  <si>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CO1.REQ.5655086</t>
  </si>
  <si>
    <t>OPSP-VAD-0270-2024</t>
  </si>
  <si>
    <t>https://community.secop.gov.co/Public/Tendering/OpportunityDetail/Index?noticeUID=CO1.NTC.5545892</t>
  </si>
  <si>
    <t>MANIRA ISABEL DIAZ GRANADOS GUERRA</t>
  </si>
  <si>
    <t xml:space="preserve">LA PRESENTE ORDEN TIENE POR OBJETO: 1. REALIZAR LA CARACTERIZACIÓN PSICOSOCIAL DE LOS ESTUDIANTES NUEVOS QUE INGRESAN AL PROGRAMA “TALENTO MAGDALENA”. 2. APOYAR LAS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ACOMPAÑAMIENTO, SEGUIMIENTO Y MONITOREO A LOS ESTUDIANTES IDENTIFICADOS EN RIESGO DE DESERCIÓN ESTUDIANTIL EN LA UNIVERSIDAD DEL MAGDALENA. 10. APOYAR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</si>
  <si>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CO1.REQ.5654388</t>
  </si>
  <si>
    <t>OPSP-VAD-0269-2024</t>
  </si>
  <si>
    <t>https://community.secop.gov.co/Public/Tendering/OpportunityDetail/Index?noticeUID=CO1.NTC.5538809</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</si>
  <si>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</si>
  <si>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CO1.REQ.5647219</t>
  </si>
  <si>
    <t>OPSP-VAD-0268-2024</t>
  </si>
  <si>
    <t>https://community.secop.gov.co/Public/Tendering/OpportunityDetail/Index?noticeUID=CO1.NTC.5537597</t>
  </si>
  <si>
    <t>JESUS OSNAIDER URIBE SOLANO</t>
  </si>
  <si>
    <t>CO1.REQ.5647055</t>
  </si>
  <si>
    <t>OAG-VAD-0267-2024</t>
  </si>
  <si>
    <t>https://community.secop.gov.co/Public/Tendering/OpportunityDetail/Index?noticeUID=CO1.NTC.5538327</t>
  </si>
  <si>
    <t>BELQUIS LILIANA PEREZ ROJAS</t>
  </si>
  <si>
    <t>CO1.REQ.5646822</t>
  </si>
  <si>
    <t>OAG-VAD-0266-2024</t>
  </si>
  <si>
    <t>https://community.secop.gov.co/Public/Tendering/OpportunityDetail/Index?noticeUID=CO1.NTC.5537974</t>
  </si>
  <si>
    <t>SEBASTIAN EDUARDO ARRIETA TORRES</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</si>
  <si>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</si>
  <si>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CO1.REQ.5646540</t>
  </si>
  <si>
    <t>OPSP-VAD-0265-2024</t>
  </si>
  <si>
    <t>https://community.secop.gov.co/Public/Tendering/OpportunityDetail/Index?noticeUID=CO1.NTC.5539213</t>
  </si>
  <si>
    <t xml:space="preserve">CARLOS ANDRES PAEZ ROJAS </t>
  </si>
  <si>
    <t>LA PRESENTE ORDEN TIENE POR OBJETO: PRESTAR SUS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</si>
  <si>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CO1.REQ.5647380</t>
  </si>
  <si>
    <t>OPSP-VAD-0264-2024</t>
  </si>
  <si>
    <t>https://community.secop.gov.co/Public/Tendering/OpportunityDetail/Index?noticeUID=CO1.NTC.5538883</t>
  </si>
  <si>
    <t>RODNEL KERSUL DE LA ROSA HABEYCH</t>
  </si>
  <si>
    <t>ISAAC MATEO CANTILLO GAMARRA</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</si>
  <si>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</si>
  <si>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CO1.REQ.5647353</t>
  </si>
  <si>
    <t>OAG-VAD-0263-2024</t>
  </si>
  <si>
    <t>https://community.secop.gov.co/Public/Tendering/OpportunityDetail/Index?noticeUID=CO1.NTC.5538849</t>
  </si>
  <si>
    <t>JULIO JOSE ALVAREZ NUÑEZ</t>
  </si>
  <si>
    <t>LA PRESENTE ORDEN TIENE POR OBJETO: 1. APOYAR EN EL SEGUIMIENTO Y ACTUALIZACIÓN AL PROCESO APOYO TECNOLÓGICO TIC, PARA LA TOMA DE ACCIONES PREVENTIVAS, CORRECTIVAS Y MEJORAS. 2.APOYAR EN LA ELABORACION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</si>
  <si>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CO1.REQ.5647182</t>
  </si>
  <si>
    <t>OPSP-VAD-0262-2024</t>
  </si>
  <si>
    <t>https://community.secop.gov.co/Public/Tendering/OpportunityDetail/Index?noticeUID=CO1.NTC.5538623</t>
  </si>
  <si>
    <t>KATERINE GUIUMAR DIAZ VALERA</t>
  </si>
  <si>
    <t>LA PRESENTE ORDEN TIENE POR OBJETO: 1. APOYAR EN LA EXPEDICIÓN DE CERTIFICADOS DE DIPLOMADOS, EN LA ACTUALIZACIÓN DE LA BASE DE DATOS DE LOS DIPLOMADOS REALIZADOS POR LAS FACULTADES Y PROGRAMAS ACADÉMICOS. 2. APOYAR EN LA ATENCIÓN Y RESPUESTA A SOLICITUDES DE CERTIFICADOS DE TÍTULOS Y ANTECEDENTES DISCIPLINARIOS. 3. APOYAR EN LA ATENCIÓN Y RESPUESTA A SOLICITUDES DE DUPLICADOS DE DIPLOMAS Y ACTAS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</si>
  <si>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CO1.REQ.5647215</t>
  </si>
  <si>
    <t>OAG-VAD-0261-2024</t>
  </si>
  <si>
    <t>https://community.secop.gov.co/Public/Tendering/OpportunityDetail/Index?noticeUID=CO1.NTC.5539259</t>
  </si>
  <si>
    <t>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PROYECCION LAS RESPUESTAS RELACIONADAS CON LAS INQUIETUDES, SOLICITUDES Y REQUERIMIENTOS TÉCNICOS DE LOS USUARIOS. 5. APOYAR LAS ACTIVIDADES DE FORMACIÓN DE LOS USUARIOS EN SUS DIFERENTES ROLES, SOBRE EL USO DE LA PLATAFORMA. 6. APOYAR LA ACTIVACIÓN DE USUARIOS Y CURSOS EN LA PLATAFORMA ACADÉMICA. 7. APOYAR LA ESTRUCTURACIÓN DE LAS POLÍTICAS DE SEGURIDAD DE LAS TIC Y/O PROPIEDAD INTELECTUAL CONFORME A LAS NECESIDADES, PROCEDIMIENTOS Y ESTÁNDARES EXISTENTES E INFORMAR LA EXISTENCIA DE ANOMALÍAS EN LAS ACTIVIDADES DE LA PLATAFORMA. 8. ASESORAR EN 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</si>
  <si>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CO1.REQ.5647845</t>
  </si>
  <si>
    <t>OPSP-VAD-0260-2024</t>
  </si>
  <si>
    <t>https://community.secop.gov.co/Public/Tendering/OpportunityDetail/Index?noticeUID=CO1.NTC.5539176</t>
  </si>
  <si>
    <t>ALISON DANIELA FONTALVO NAVARRO</t>
  </si>
  <si>
    <t>LA PRESENTE ORDEN TIENE POR OBJETO: 1. APOYAR EN EL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</si>
  <si>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CO1.REQ.5647742</t>
  </si>
  <si>
    <t>OPSP-VAD-0259-2024</t>
  </si>
  <si>
    <t>https://community.secop.gov.co/Public/Tendering/OpportunityDetail/Index?noticeUID=CO1.NTC.5539066</t>
  </si>
  <si>
    <t>MARIA ISABEL FERNANDEZ PINTO</t>
  </si>
  <si>
    <t>LA PRESENTE ORDEN TIENE POR OBJETO: 1. APOYAR EN EL ASEGURAMIENTO DE CALIDAD EDUCATIVA, A TRAVÉS DEL ACOMPAÑAMIENTO EN EL DESARROLLO DE LOS DISTINTOS PROCESOS DE ACREDITACIÓN NACIONAL E INTERNACIONAL Y RENOVACIÓN DE REGISTROS CALIFICADOS DE LA FACULTAD DE INGENIERÍA Y SUS PROGRAMAS ACADÉMICOS. 2. APOYAR EN LA RECOLECCIÓN, ORGANIZACIÓN, PROCESAMIENTO DE LA INFORMACIÓN DOCUMENTAL, CONSTRUCCIÓN Y ANÁLISIS DE ESTADÍSTICAS NECESARIAS PARA EVIDENCIAR EL AVANCE DE CADA UNO DE LOS FACTORES, CRITERIOS, CARACTERÍSTICAS Y/O ASPECTOS POR EVALUAR DURANTE LOS PERIODOS DEFINIDOS PARA LA VENTANA DE OBSERVACIÓN, CONFORME A LOS LINEAMIENTOS DEL CONSEJO NACIONAL DE ACREDITACIÓN – CNA 2021, ABET O CUALQUIER OTRO ENTE ACREDITADOR AL QUE SE QUIERA SOMETER LA FACULTAD DE INGENIERÍA O SUS PROGRAMAS ACADÉMICOS. 3. APOYAR EN LA RECOLECCIÓN DE INFORMACIÓN DE PERCEPCIÓN DE LA COMUNIDAD ACADÉMICA, A SU VEZ QUE EN SU PROCESAMIENTO Y SU ANÁLISIS PARA LA CONSTRUCCIÓN DE LOS DOCUMENTOS DE AUTOEVALUACIÓN CON FINES DE ACREDITACIÓN POR ALTA CALIDAD NACIONAL E INTERNACIONAL DE LA FACULTAD DE INGENIERÍA Y SUS PROGRAMAS ACADÉMICOS. 4. APOYAR EN LAS ACTIVIDADES DE COMUNICACIÓN Y SENSIBILIZACIÓN DE LOS PROCESOS DE AUTOEVALUACIÓN DIRIGIDAS A LA COMUNIDAD ACADÉMICA DE LA FACULTAD DE INGENIERÍA Y SUS PROGRAMAS ACADÉMICOS. 5. APOYAR EN LA REDACCIÓN Y REVISIÓN DE LOS INFORMES DE AUTOEVALUACIÓN CON FINES DE ACREDITACIÓN POR ALTA CALIDAD NACIONAL E INTERNACIONAL DEL PROGRAMA DE INGENIERÍA INDUSTRIAL, ASIMISMO QUE EN LA CONSTRUCCIÓN DE LOS PLANES DE MEJORAMIENTO Y ORGANIZACIÓN DE ANEXOS.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</si>
  <si>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CO1.REQ.5647571</t>
  </si>
  <si>
    <t>OPSP-VAD-0258-2024</t>
  </si>
  <si>
    <t>https://community.secop.gov.co/Public/Tendering/OpportunityDetail/Index?noticeUID=CO1.NTC.5539024</t>
  </si>
  <si>
    <t>TISSIANA JULIETH RODRIGUEZ ORTIZ</t>
  </si>
  <si>
    <t>LA PRESENTE ORDEN TIENE POR OBJETO: 1. APOYAR EN LAS ACTIVIDADES DE ORGANIZACIÓN DE LAS CEREMONIAS DE GRADUACIÓN COLECTIVAS Y ESPECIALES DE PREGRADO PRESENCIAL, A DISTANCIA Y POSTGRADOS. 2. APOYAR EN LAS ACTIVIDADES DE AUTENTICACIÓN DE CONTENIDOS PROGRAMÁTICOS. 3. APOYAR EN LA REMISIÓN DEL LISTADO DE LOS GRADUADOS QUE SE REPORTAN ANTE LAS ENTIDADES PERTINENTES PARA LA EXPIDICIÓN DE TARJETAS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</si>
  <si>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CO1.REQ.5647633</t>
  </si>
  <si>
    <t>OAG-VAD-0257-2024</t>
  </si>
  <si>
    <t>https://community.secop.gov.co/Public/Tendering/OpportunityDetail/Index?noticeUID=CO1.NTC.5538907</t>
  </si>
  <si>
    <t>RODEX JAMETH CERVANTES CABARCA</t>
  </si>
  <si>
    <t>LA PRESENTE ORDEN TIENE POR OBJETO: 1. ASESORAR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ASESORAR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LA COORDINACIÓN DEL PROCESO DE CONCILIACIÓN DE CARTERA, CON EL GRUPO DE FACTURACIÓN, CRÉDITO Y CARTERA Y CONCILIACIÓN DE LA PROPIEDAD, PLANTA Y EQUIPO. 5. APOYAR AL GRUPO DE CONTABILIDAD EN EL PROCESO DE ACTIVIDADES DE CIERRE MENSUAL. 6.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</si>
  <si>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CO1.REQ.5647330</t>
  </si>
  <si>
    <t>OPSP-VAD-0256-2024</t>
  </si>
  <si>
    <t>https://community.secop.gov.co/Public/Tendering/OpportunityDetail/Index?noticeUID=CO1.NTC.5538736</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</si>
  <si>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APOYAR AL CENTRO PARA LA REGIONALIZACIÓN DE LA EDUCACIÓN Y LAS OPORTUNIDADES – CREO, CUANDO ASÍ SE REQUIERA.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</si>
  <si>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CO1.REQ.5646300</t>
  </si>
  <si>
    <t>OPSP-VAD-0255-2024</t>
  </si>
  <si>
    <t>https://community.secop.gov.co/Public/Tendering/OpportunityDetail/Index?noticeUID=CO1.NTC.5538281</t>
  </si>
  <si>
    <t>JEIN ALEJANDRA MORA ZAMBRANO</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</si>
  <si>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 EN LAS SOLICITUDES RECIBIDAS PARA LA COMISIÓN DEL MÉRITO.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</si>
  <si>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CO1.REQ.5646878</t>
  </si>
  <si>
    <t>OPSP-VAD-0254-2024</t>
  </si>
  <si>
    <t>https://community.secop.gov.co/Public/Tendering/OpportunityDetail/Index?noticeUID=CO1.NTC.5522374</t>
  </si>
  <si>
    <t>JOSE DANIEL EGEA PACHECO</t>
  </si>
  <si>
    <t>LA PRESENTE ORDEN TIENE POR OBJETO: APOYAR LAS ACTIVIDADES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A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</si>
  <si>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CO1.REQ.5630937</t>
  </si>
  <si>
    <t>OPSP-VAD-0253-2024</t>
  </si>
  <si>
    <t>https://community.secop.gov.co/Public/Tendering/OpportunityDetail/Index?noticeUID=CO1.NTC.5522563</t>
  </si>
  <si>
    <t>DANIELA ANDREA SOLANO DIAZ</t>
  </si>
  <si>
    <t>LA PRESENTE ORDEN TIENE POR OBJETO: 1. APOYAR EN LA PROYECCIÓN DE ÓRDENES DE SERVICIO, COMPRA Y SUMINISTRO, ASÍ COMO LAS NOTIFICACIONES AL SUPERVISOR Y CONTRATISTA. 2. APOYAR EN LA VERIFICACIÓN DE DOCUMENTOS PRECONTRACTUALES REQUERIDOS POR EL SISTEMA DECALIDAD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</si>
  <si>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CO1.REQ.5630817</t>
  </si>
  <si>
    <t>OPSP-VAD-0252-2024</t>
  </si>
  <si>
    <t>https://community.secop.gov.co/Public/Tendering/OpportunityDetail/Index?noticeUID=CO1.NTC.5521770</t>
  </si>
  <si>
    <t>ROBERT FRANKLIN BECERRA ORTEGA</t>
  </si>
  <si>
    <t>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</si>
  <si>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CO1.REQ.5629891</t>
  </si>
  <si>
    <t>OPSP-VAD-0251-2024</t>
  </si>
  <si>
    <t>https://community.secop.gov.co/Public/Tendering/OpportunityDetail/Index?noticeUID=CO1.NTC.5522126</t>
  </si>
  <si>
    <t>ELVIA ROSA RODRIGUEZ PEREZ</t>
  </si>
  <si>
    <t>LA PRESENTE ORDEN TIENE POR OBJETO: 1. APOYAR EN LA ORGANIZACIÓN DEL ARCHIVO DE GESTIÓN E INVENTARIO, DE ACUERDO CON LOS PROCEDIMIENTOS Y DIRECTRICES INSTITUCIONALES 2. APOYAR EN LAS LABORES DE REPROGRAFÍA QUE SE REQUIERAN EN LOS PROCESO DE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</si>
  <si>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CO1.REQ.5629867</t>
  </si>
  <si>
    <t>OAG-VAD-0250-2024</t>
  </si>
  <si>
    <t>https://community.secop.gov.co/Public/Tendering/OpportunityDetail/Index?noticeUID=CO1.NTC.5521576</t>
  </si>
  <si>
    <t>LINA MARCELA CUAO GARCIA</t>
  </si>
  <si>
    <t>JEISSON DE JESUS MOLANO PATIÑO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</si>
  <si>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</si>
  <si>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CO1.REQ.5629847</t>
  </si>
  <si>
    <t>OAG-VAD-0249-2024</t>
  </si>
  <si>
    <t>https://community.secop.gov.co/Public/Tendering/OpportunityDetail/Index?noticeUID=CO1.NTC.5521517</t>
  </si>
  <si>
    <t>JOSE MANUEL FREYLE MANOTAS</t>
  </si>
  <si>
    <t>LA PRESENTE ORDEN TIENE POR OBJETO: PRESTACIÓN DE SERVICIOS PROFESIONALES COMO ABOGADO,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</si>
  <si>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CO1.REQ.5629288</t>
  </si>
  <si>
    <t>OPSP-VAD-0248-2024</t>
  </si>
  <si>
    <t>https://community.secop.gov.co/Public/Tendering/OpportunityDetail/Index?noticeUID=CO1.NTC.5523982</t>
  </si>
  <si>
    <t>KEVIN DAVID DAZA MONTENEGRO</t>
  </si>
  <si>
    <t>LA PRESENTE ORDEN TIENE POR OBJETO: 1) APOYAR LA REVISIÓN DE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REVISAR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</si>
  <si>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CO1.REQ.5632208</t>
  </si>
  <si>
    <t>OPSP-VAD-0247-2024</t>
  </si>
  <si>
    <t>https://community.secop.gov.co/Public/Tendering/OpportunityDetail/Index?noticeUID=CO1.NTC.5523623</t>
  </si>
  <si>
    <t>JORGE VARGAS RONCALLO</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</si>
  <si>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</si>
  <si>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CO1.REQ.5631814</t>
  </si>
  <si>
    <t>OPSP-VAD-0246-2024</t>
  </si>
  <si>
    <t>https://community.secop.gov.co/Public/Tendering/OpportunityDetail/Index?noticeUID=CO1.NTC.5523388</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</si>
  <si>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</si>
  <si>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CO1.REQ.5631570</t>
  </si>
  <si>
    <t>OPSP-VAD-0245-2024</t>
  </si>
  <si>
    <t>https://community.secop.gov.co/Public/Tendering/OpportunityDetail/Index?noticeUID=CO1.NTC.5523268</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</si>
  <si>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</si>
  <si>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CO1.REQ.5631361</t>
  </si>
  <si>
    <t>OPSP-VAD-0244-2024</t>
  </si>
  <si>
    <t>https://community.secop.gov.co/Public/Tendering/OpportunityDetail/Index?noticeUID=CO1.NTC.5523126</t>
  </si>
  <si>
    <t>CAMILO ANDRES LAVERDE GUTIERREZ DE PIÑERES</t>
  </si>
  <si>
    <t>LA PRESENTE ORDEN TIENE POR OBJETO: 1. BRINDAR ACOMPAÑAMIENTO A LOS ESTUDIANTES DE MOVILIDAD NACIONAL E INTERNACIONAL ENTRANTE PREVIO Y DURANTE SU PERÍODO DE ESTUDIOS EN LA UNIVERSIDAD DEL MAGDALENA. 2. APOYAR LOS PROCESOS DE MOVILIDAD INTERNACIONAL ENTRANTE DE DOCENTES, INVESTIGADORES, PONENTES. 3. APOYAR LA CREACIÓN E IMPLEMENTACIÓN DEL CLUB/CENTRO INTERNACIONAL. 4. APOYAR LA CREACIÓN E IMPLEMENTACIÓN DEL PROGRAMA ESCUELA DE VERANO.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</si>
  <si>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CO1.REQ.5631310</t>
  </si>
  <si>
    <t>OPSP-VAD-0243-2024</t>
  </si>
  <si>
    <t>https://community.secop.gov.co/Public/Tendering/OpportunityDetail/Index?noticeUID=CO1.NTC.5522806</t>
  </si>
  <si>
    <t>SERGIO ANDRES CRESPO PALMERA</t>
  </si>
  <si>
    <t>LA PRESENTE ORDEN TIENE POR OBJETO: 1. APOYAR AL GRUPO INTERNO DE SERVICIOS GENERALES EN LA SUPERVISIÓN DE ESPACIOS FÍSICOS DE LAS SEDE ALTERNA CERES DE PIVIJAY, MAGDALENA. 2. APOYAR AL GSG EN LAS APERTURAS DE SALONES Y ÁREAS ADMINISTRATIVAS DE LA SEDE. 3. APOYAR AL GSG EFECTUANDO REPORTES DE ANOMALÍAS EN LOS ESPACIOS FÍSICOS DESCRITOS Y APOYAR EN ORIENTACIONES LOCATIVAS A FUNCIONARIOS Y CONTRATISTAS DE LA UNIVERSIDAD CUÁNDO HAYA LA NECESIDAD. 4. APOYAR AL GSG EN LA REALIZACIÓN DE RONDAS A TODOS LOS ESPACIOS DE LAS SEDE ALTERNA DE PIVIJAY PARA VERIFICAR SUS CONDICIONES Y ESTADO.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</si>
  <si>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CO1.REQ.5630733</t>
  </si>
  <si>
    <t>OAG-VAD-0242-2024</t>
  </si>
  <si>
    <t>https://community.secop.gov.co/Public/Tendering/OpportunityDetail/Index?noticeUID=CO1.NTC.5522412</t>
  </si>
  <si>
    <t>WILFREN PACHECO BOBADILLA</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</si>
  <si>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10. 9. APOYAR EN LA ASESORIA A DOCENTES EN REALIZACIÓN Y ESTRUCTURACIÓN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</si>
  <si>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CO1.REQ.5630181</t>
  </si>
  <si>
    <t>OPSP-VAD-0241-2024</t>
  </si>
  <si>
    <t>https://community.secop.gov.co/Public/Tendering/OpportunityDetail/Index?noticeUID=CO1.NTC.5524352</t>
  </si>
  <si>
    <t>CLARA INES LACOUTURE BAYENA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</si>
  <si>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</si>
  <si>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CO1.REQ.5631836</t>
  </si>
  <si>
    <t>OPSP-VAD-0240-2024</t>
  </si>
  <si>
    <t>https://community.secop.gov.co/Public/Tendering/OpportunityDetail/Index?noticeUID=CO1.NTC.5524621</t>
  </si>
  <si>
    <t>ALEXANDER MANUEL ARANGO ROJAS</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</si>
  <si>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RESPONSABLES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</si>
  <si>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CO1.REQ.5631496</t>
  </si>
  <si>
    <t>OAG-VAD-0239-2024</t>
  </si>
  <si>
    <t>https://community.secop.gov.co/Public/Tendering/OpportunityDetail/Index?noticeUID=CO1.NTC.5524724</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</si>
  <si>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</si>
  <si>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CO1.REQ.5631365</t>
  </si>
  <si>
    <t>OPSP-VAD-0238-2024</t>
  </si>
  <si>
    <t>https://community.secop.gov.co/Public/Tendering/OpportunityDetail/Index?noticeUID=CO1.NTC.5524652</t>
  </si>
  <si>
    <t>DINA MORALES GONZALEZ</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</si>
  <si>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EN LA REVISIÓN DE LA INFORMACIÓN CONTRACTUAL CARGADA EN LAS PLATAFORMAS DEL SIA OBSERVA AUDITORIA, SIGEP II, SECOP I Y II POR PARTE DE LOS ORDENADORES DEL GASTO. 8. APOYAR EN LA REVISIÓN EN LA PLATAFORMA DEL GEDOCO DE LOS DOCUMENTOS PRECONTRACTUALES NECESARIOS PARA LA ELABORACIÓN DE ÓRDENES DE SERVICIOS PROFESIONALES Y DE APOYO A LA GESTIÓN. 9.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</si>
  <si>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CO1.REQ.5631329</t>
  </si>
  <si>
    <t>OAG-VAD-0237-2024</t>
  </si>
  <si>
    <t>https://community.secop.gov.co/Public/Tendering/OpportunityDetail/Index?noticeUID=CO1.NTC.5524669</t>
  </si>
  <si>
    <t>MARIA FERNANDA AMADOR ORTIZ</t>
  </si>
  <si>
    <t>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AL FOMENTO AL INTERIOR DE LA COMUNIDAD UNIVERSITARIA, ACTVIDADES DE PROMOCIÓN Y PREVENCIÓN DE LA VIOLENCIA BASADA EN GÉNERO Y VIOLENCIA SEXUAL.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5. APOYAR EN EL DILGENCIAMIENTO OPORTUNO DE TODOS LOS FORMATOS ESTABLECIDOS POR BIENESTAR UNIVESITARIO EN EL SISTEMA DE GESTIÓN DE LA CALIDAD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</si>
  <si>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CO1.REQ.5631067</t>
  </si>
  <si>
    <t>OPSP-VAD-0236-2024</t>
  </si>
  <si>
    <t>https://community.secop.gov.co/Public/Tendering/OpportunityDetail/Index?noticeUID=CO1.NTC.5524660&amp;isFromPublicArea=True&amp;isModal=False</t>
  </si>
  <si>
    <t>WILSON TOMAS GARCIA MARTINEZ</t>
  </si>
  <si>
    <t>LA PRESENTE ORDEN TIENE POR OBJETO: 1. ELABORAR CRONOGRAMA DE TRABAJO Y CUMPLIR LAS ACTIVIDADES ACORDADAS CON LA FACULTAD Y LAS DOCENTES ASIGNADAS A LAS ACTIVIDADES DEL BOSQUE SECO, DENTRO DE LOS TIEMPOS ESTABLECIDOS. 2. REALIZAR UN MONITOREO ORNITOLÓGICO DESPUÉS DE LA EMERGENCIA SANITARIA CAUSADA POR EL COVID-19 PARA EVALUAR LOS EFECTOS EN LAS COMUNIDADES DE AVES ASOCIADAS AL CAMPUS Y EL BOSQUE SECO. 3. APOYAR PROCESOS DE CARÁCTER ADMINISTRATIVO, RELACIONADOS CON EL SEGUIMIENTO A SOLICITUDES Y PROCESOS PARA EL INGRESO DE LOS ESTUDIANTES Y DOCENTES QUE TENDRÁN ACCESO AL BOSQUE SECO.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6. ORGANIZAR INFORMACIÓN DEL BOSQUE SECO CON FINES DE PUBLICACIÓN EN LAS REDES SOCIALES DE LA UNIVERSIDAD Y DE LA FACULTAD DE CIENCIAS BÁSICAS. 7. APOYAR EL CUMPLIMIENTO Y SUPERVISIÓN DE LAS NORMAS DE INGRESO DURANTE LAS VISITAS AL BOSQUE.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</si>
  <si>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CO1.REQ.5630595</t>
  </si>
  <si>
    <t>OPSP-VAD-0235-2024</t>
  </si>
  <si>
    <t>https://community.secop.gov.co/Public/Tendering/OpportunityDetail/Index?noticeUID=CO1.NTC.5524679&amp;isFromPublicArea=True&amp;isModal=False</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</si>
  <si>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</si>
  <si>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</si>
  <si>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CO1.REQ.5632220</t>
  </si>
  <si>
    <t>OPSP-VAD-0234-2024</t>
  </si>
  <si>
    <t>https://community.secop.gov.co/Public/Tendering/OpportunityDetail/Index?noticeUID=CO1.NTC.5514809&amp;isFromPublicArea=True&amp;isModal=False</t>
  </si>
  <si>
    <t>CO1.REQ.5622950</t>
  </si>
  <si>
    <t>OPSP-VAD-0233-2024</t>
  </si>
  <si>
    <t>https://community.secop.gov.co/Public/Tendering/OpportunityDetail/Index?noticeUID=CO1.NTC.5514361&amp;isFromPublicArea=True&amp;isModal=False</t>
  </si>
  <si>
    <t>CO1.REQ.5622657</t>
  </si>
  <si>
    <t>OPSP-VAD-0232-2024</t>
  </si>
  <si>
    <t>https://community.secop.gov.co/Public/Tendering/OpportunityDetail/Index?noticeUID=CO1.NTC.5514214&amp;isFromPublicArea=True&amp;isModal=False</t>
  </si>
  <si>
    <t>JOSE IGNACIO STROBEL PAREJO</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</si>
  <si>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</si>
  <si>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CO1.REQ.5622606</t>
  </si>
  <si>
    <t>OAG-VAD-0231-2024</t>
  </si>
  <si>
    <t>https://community.secop.gov.co/Public/Tendering/OpportunityDetail/Index?noticeUID=CO1.NTC.5513095&amp;isFromPublicArea=True&amp;isModal=False</t>
  </si>
  <si>
    <t>LAURA VANESSA OROZCO MADRID</t>
  </si>
  <si>
    <t>LA PRESENTE ORDEN TIENE POR OBJETO: 1. APOYAR A LA DIRECCIÓN DE COMUNICACIONES EN LOS PROCESOS DE COMUNICACIÓN INTERNA Y EXTERNA. 2. REALIZAR EL CUBRIMIENTO DE FUENTES INSTITUCIONALES. 3. REALIZAR EL SEGUIMIENTO A LA EMISORA RADIO MAGDALENA. 4. REALIZAR LOCUCIÓN DEL PROGRAMA DE RADIO “DESDE EL CAMPUS AL AIRE” A TRAVÉS DE LA EMISORA UNIMAGDALENA RADIO. 5. REDACTAR LIBRETOS DE RADIO SOBRE LAS NOVEDADES, EVENTOS E INFORMACIÓN DE LAS FUENTES ASIGNADAS, PARA LA TRANSMISIÓN EN LA EMISORA UNIMAGDALENA RADIO. 6. REDACTAR BOLETINES DE PRENSA SOBRE LAS NOVEDADES, EVENTOS E INFORMACIÓN DE LAS FUENTES ASIGNADAS. 7. APOYAR A LA DIRECCIÓN DE COMUNICACIONES EN EL PROCESO DE ORGANIZACIÓN LOGÍSTICA DE EVENTOS DE LAS FUENTES ASIGNADAS, ELABORAR LIBRETOS DE PRESENTACIÓN, ÓRDENES DEL DÍA Y PRECEDENCIAS; REALIZAR SEGUIMIENTO A SOLICITUDES DE INSUMOS Y ELEMENTOS PARA LOS EVENTOS. 8. PRESENTAR EVENTOS DE LAS FUENTES ASIGNADAS. 9. COORDINAR LA ELABORACIÓN DE PIEZAS DE COMUNICACIÓN SOLICITADAS POR LAS FUENTES ASIGNADAS; ACOMPAÑAR EL PROCESO DE SOLICITUD, REVISIÓN Y APROBACIÓN DE DISEÑOS Y PRODUCCIÓN DE VIDEOS. 10. APOYAR A LA DIRECCIÓN DE COMUNICACIONES EN LA CREACIÓN DE COPYS PARA PUBLICACIONES EN LAS REDES SOCIALES SOBRE LAS NOVEDADES, EVENTOS E INFORMACIÓN DELAS FUENTES ASIGNADAS Y ESCRITOS PARA LAS SECCIONES DE LAS DEPENDENCIAS EN LA PÁGINA WEB INSTITUCIONAL. 11. APOYAR EN EL SEGUIMIENTO Y MONITOREO A LOS PLANES, PROGRAMAS E INDICADORES DE LA DIRECCIÓN DE COMUNICACIONES EN EL SISTEMA DE PLANEACIÓN, CONTROL INTERNO Y GESTIÓN DE LA CALIDAD INSTITUCIONAL. 12. APOYAR EN LA ELABORACIÓN Y DIFUSIÓN DE BOLETINES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</si>
  <si>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CO1.REQ.5621611</t>
  </si>
  <si>
    <t>OPSP-VAD-0230-2024</t>
  </si>
  <si>
    <t>https://community.secop.gov.co/Public/Tendering/OpportunityDetail/Index?noticeUID=CO1.NTC.5512802&amp;isFromPublicArea=True&amp;isModal=False</t>
  </si>
  <si>
    <t>MARIELA FERMINA DE LA OSSA DE MERCADO</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</si>
  <si>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</si>
  <si>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CO1.REQ.5621201</t>
  </si>
  <si>
    <t>OPSP-VAD-0229-2024</t>
  </si>
  <si>
    <t>https://community.secop.gov.co/Public/Tendering/OpportunityDetail/Index?noticeUID=CO1.NTC.5512543&amp;isFromPublicArea=True&amp;isModal=False</t>
  </si>
  <si>
    <t>IVAN DARIO TAMARIS TURIZO</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</si>
  <si>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 LA DIRECCIÓN FINANCIERA EN LA RESPUESTA DE LOS PQR CON RESPECTO A SOLICITUDES DE INFORMACIÓN FINANCIERA POR ENTES EXTERNOS. 5. APOYAR EN LA SOLICITUD DE INFORMACIÓN FINANCIERA DE LOS DISTINTOS PROGRAMAS ACADÉMICOS EN PRO DE LOS PROCESOS DE EVALUACIÓN. 6. APOYAR EN EL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APOYAR EN EL SEGUIMIENTO AL CRONOGRAMA DE INFORMES A PRESENTAR POR LA DIRECCIÓN FINANCIERA. 10. APOYAR EN LA ELABORACIÓN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</si>
  <si>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CO1.REQ.5620750</t>
  </si>
  <si>
    <t>OPSP-VAD-0228-2024</t>
  </si>
  <si>
    <t>https://community.secop.gov.co/Public/Tendering/OpportunityDetail/Index?noticeUID=CO1.NTC.5512301&amp;isFromPublicArea=True&amp;isModal=False</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</si>
  <si>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</si>
  <si>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A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</si>
  <si>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CO1.REQ.5620306</t>
  </si>
  <si>
    <t>OPSP-VAD-0227-2024</t>
  </si>
  <si>
    <t>https://community.secop.gov.co/Public/Tendering/OpportunityDetail/Index?noticeUID=CO1.NTC.5513473&amp;isFromPublicArea=True&amp;isModal=False</t>
  </si>
  <si>
    <t>JEFERSON DE JESUS GAMARRA MOLINA</t>
  </si>
  <si>
    <t>LA PRESENTE ORDEN TIENE POR OBJETO: 1. APOYAR EN EL MANTENIMIENTO PREVENTIVO Y CORRECTIVO A LOS EQUIPOS DE CÓMPUTO DE LA INSTITUCIÓN, INCLUYENDO SEDES ALTERNAS (SEDE-CENTRO,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</si>
  <si>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CO1.REQ.5621932</t>
  </si>
  <si>
    <t>OAG-VAD-0226-2024</t>
  </si>
  <si>
    <t>https://community.secop.gov.co/Public/Tendering/OpportunityDetail/Index?noticeUID=CO1.NTC.5511645&amp;isFromPublicArea=True&amp;isModal=False</t>
  </si>
  <si>
    <t>GUSTAVO ADOLFO ARDILA RODRIGUEZ</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</si>
  <si>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</si>
  <si>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CO1.REQ.5619745</t>
  </si>
  <si>
    <t>OPSP-VAD-0225-2024</t>
  </si>
  <si>
    <t>https://community.secop.gov.co/Public/Tendering/OpportunityDetail/Index?noticeUID=CO1.NTC.5513005&amp;isFromPublicArea=True&amp;isModal=False</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</si>
  <si>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</si>
  <si>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</si>
  <si>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CO1.REQ.5620895</t>
  </si>
  <si>
    <t>OPSP-VAD-0224-2024</t>
  </si>
  <si>
    <t>https://community.secop.gov.co/Public/Tendering/OpportunityDetail/Index?noticeUID=CO1.NTC.5512661&amp;isFromPublicArea=True&amp;isModal=False</t>
  </si>
  <si>
    <t>JUAN CARLOS BERNIER TAPIA</t>
  </si>
  <si>
    <t>LA PRESENTE ORDEN TIENE POR OBJETO: 1. APOYAR EN EL SEGUIMIENTO DE LOS RECAUDOS DE LAS PRINCIPALES FUENTES DE FINANCIACIÓN DEL PRESUPUESTO DE LA INSTITUCIÓN. 2. APOYAR EN LA SOLICITUD AL GRUPO DE PRESUPUESTO LOS INFORMES DE EJECUCIONES PRESUPUESTALES DE INGRESOS Y EGRESOS ELABORADOS TRIMESTRALMENTE PARA ENVIARLOS A LA OFICINA ASESORA DE PLANEACIÓN PARA SU PUBLICACIÓN EN LA PÁGINA DE TRANSPARENCIA Y ACCESO A INFORMACIÓN PÚBLICA. 3. APOYAR EN LA SOLICITUD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</si>
  <si>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CO1.REQ.5620942</t>
  </si>
  <si>
    <t>OPSP-VAD-0223-2024</t>
  </si>
  <si>
    <t>https://community.secop.gov.co/Public/Tendering/OpportunityDetail/Index?noticeUID=CO1.NTC.5512453&amp;isFromPublicArea=True&amp;isModal=False</t>
  </si>
  <si>
    <t>CARLOS FERNANDO ESLAIT BARROS</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</si>
  <si>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</si>
  <si>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CO1.REQ.5620916</t>
  </si>
  <si>
    <t>OPSP-VAD-0222-2024</t>
  </si>
  <si>
    <t>https://community.secop.gov.co/Public/Tendering/OpportunityDetail/Index?noticeUID=CO1.NTC.5512503&amp;isFromPublicArea=True&amp;isModal=False</t>
  </si>
  <si>
    <t>DAGOBERTO BARBOSA CARVAJALINO</t>
  </si>
  <si>
    <t>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</si>
  <si>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CO1.REQ.5620487</t>
  </si>
  <si>
    <t>OPSP-VAD-0221-2024</t>
  </si>
  <si>
    <t>https://community.secop.gov.co/Public/Tendering/OpportunityDetail/Index?noticeUID=CO1.NTC.5512265&amp;isFromPublicArea=True&amp;isModal=False</t>
  </si>
  <si>
    <t>JOSE ALFONSO VILLACOB ROYERTH</t>
  </si>
  <si>
    <t>LA PRESENTE ORDEN TIENE POR OBJETO: 1. APOYAR EN LA FACULTAD DE CIENCIAS BÁSICAS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REACREDITACIÓN Y REGISTRO CALIFICADO DEL PROGRAMA DE BIOLOGÍA. 6. APOYAR EN LA DIVULGACIÓN DE INFORMACIÓN DE REGULACIÓN ACADÉMICA, CALENDARIOS, EVENTOS, PROMOCIÓN DE LA OFERTA ACADÉMICA, CONVOCATORIA DE REUNIONES, EN LAS REDES SOCIALES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</si>
  <si>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CO1.REQ.5620342</t>
  </si>
  <si>
    <t>OPSP-VAD-0220-2024</t>
  </si>
  <si>
    <t>https://community.secop.gov.co/Public/Tendering/ContractNoticePhases/View?PPI=CO1.PPI.29434734&amp;isFromPublicArea=True&amp;isModal=False</t>
  </si>
  <si>
    <t>NATALIA RUIZ CAPATAZ</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</si>
  <si>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CONTRACTUALES,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EN LOS TRÁMITES ADMINISTRATIVOS CONTRACTUALES A LA DIRECCIÓN DE BIENESTAR UNIVERSITARIO. 6. APOYAR JURÍDICAMENTE EN LA PROYECCIÓN DE SOLICITUDES, INFORMES Y RESPUESTAS DE DERECHO DE PETICIÓN QUE LE SEAN SOLICITADAS A LA DIRECCIÓN. 7. APOYAR JURÍDICAMENTE LA ELABORACIÓN DE POLÍTICAS, PROCEDIMIENTOS, PROTOCOLOS, MANUALES, GUÍAS, FORMATOS Y DEMÁS DOCUMENTOS QUE SE DEFINAN DENTRO DEL ALCANCE TÉCNICO PARA EL CUMPLIMIENTO DE LOS ESTÁNDARES DE CALIDAD. 8. APOYAR EN LA SUPERVISIÓN EN LO RELACIONADO CON REVISIÓN DE INFORMES Y LA EJECUCIÓN DE LAS ORDENES Y/O CONTRATOS DE LA DIRECCIÓN DE BIENESTAR UNIVERSITARIO. 9. EMITIR CONCEPTOS Y RESOLVER LAS CONSULTAS JURÍDICAS QUE SEAN SOLICITUDES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</si>
  <si>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CO1.REQ.5620249</t>
  </si>
  <si>
    <t>OPSP-VAD-0219-2024</t>
  </si>
  <si>
    <t>https://community.secop.gov.co/Public/Tendering/OpportunityDetail/Index?noticeUID=CO1.NTC.5511834&amp;isFromPublicArea=True&amp;isModal=False</t>
  </si>
  <si>
    <t>LUIS FERNANDO PALMERA ESCORCIA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</si>
  <si>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</si>
  <si>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CO1.REQ.5619921</t>
  </si>
  <si>
    <t>OPSP-VAD-0218-2024</t>
  </si>
  <si>
    <t>https://community.secop.gov.co/Public/Tendering/OpportunityDetail/Index?noticeUID=CO1.NTC.5511474&amp;isFromPublicArea=True&amp;isModal=False</t>
  </si>
  <si>
    <t>YELENA MARIA GAITAN MARTINEZ</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</si>
  <si>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</si>
  <si>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CO1.REQ.5620017</t>
  </si>
  <si>
    <t>OPSP-VAD-0217-2024</t>
  </si>
  <si>
    <t>https://community.secop.gov.co/Public/Tendering/OpportunityDetail/Index?noticeUID=CO1.NTC.5511388&amp;isFromPublicArea=True&amp;isModal=False</t>
  </si>
  <si>
    <t>MARIANNA KARINA SALAS PATERNINA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</si>
  <si>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LA INFORMACIÓN PRECONTRACTUAL, CONTRACTUAL Y POS CONTRACTUAL DE LAS ÓRDENES DE SERVICIOS PROFESIONALES Y DE APOYO A LA GESTIÓN QUE SUSCRIBA EL VICERRECTOR ADMINISTRATIVO Y EL DIRECTOR ADMINISTRATIVO EN LA PLATAFORMA SIA OBSERVA DE LA AUDITORA GENERAL DE LA REPÚBLICA. 4. APOYAR EL CARGUE DE INFORMACIÓN PRECONTRACTUAL, CONTRACTUAL Y POS CONTRACTUAL A LA PLATAFORMA DEL SECOP II DE TODOS LOS PROCESOS DE CONTRATACIÓN QUE ADELANTE LA UNIVERSIDAD A TRAVÉS DE LA VICERRECTORÍA ADMINISTRATIVA Y LA DIRECCIÓN ADMINISTRATIVA. 5. APOYAR AL GRUPO INTERNO DE CONTRATACIÓN EN LA ORGANIZACIÓN DEL ARCHIVO DIGITAL DE LAS ÓRDENES DE SERVICIOS PROFESIONALES Y DE APOYO A LA GESTIÓN SUSCRITAS POR EL VICERRECTOR ADMINISTRATIVO Y EL DIRECTOR ADMINISTRATIVO. 6. APOYAR EN LA REVISIÓN DE LA INFORMACIÓN CONTRACTUAL CARGADA EN LAS PLATAFORMAS DEL SIA OBSERVA AUDITORIA, SIGEP II, SECOP I Y II.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</si>
  <si>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CO1.REQ.5619586</t>
  </si>
  <si>
    <t>OAG-VAD-0216-2024</t>
  </si>
  <si>
    <t>https://community.secop.gov.co/Public/Tendering/OpportunityDetail/Index?noticeUID=CO1.NTC.5514872&amp;isFromPublicArea=True&amp;isModal=False</t>
  </si>
  <si>
    <t>EIRA ROSA MADERA REYES</t>
  </si>
  <si>
    <t>YIRLEIDIS ANDREA MARQUEZ CORTES</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</si>
  <si>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VERIFICACIÒN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</si>
  <si>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CO1.REQ.5623450</t>
  </si>
  <si>
    <t>OPSP-VAD-0215-2024</t>
  </si>
  <si>
    <t>https://community.secop.gov.co/Public/Tendering/OpportunityDetail/Index?noticeUID=CO1.NTC.5514843&amp;isFromPublicArea=True&amp;isModal=False</t>
  </si>
  <si>
    <t>LUIS ALEJANDRO ORTIZ HERAZO</t>
  </si>
  <si>
    <t>LA PRESENTE ORDEN TIENE POR OBJETO: 1. ASESORAR Y ACOMPAÑAR EN EL DISEÑO DOCUMENTAL DEL SISTEMA DE ASEGURAMIENTO INTERNO DE LA CALIDAD BAJO EL MODELO AUDIT COLOMBIA. 2. ASESORAR Y ACOMPAÑAR EN EL DISEÑO, MEDICIÓN Y SEGUIMIENTO DE LOS INDICADORES DE PROCESOS A LOS 21 PROCESOS DEL SISTEMA COGUI+ Y A LOS SISTEMAS DE GESTIÓN DEL CREO Y CENTRO DE CONCILIACIÓN Y CONSULTORIO JURIDICO. 3. ASESORAR Y ACOMPAÑAR A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COGUI+ AL NUEVO PLAN DE GOBIERNO 2020- 2024 Y PLAN DE DESARROLLO 2020-2030.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</si>
  <si>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CO1.REQ.5623374</t>
  </si>
  <si>
    <t>OPSP-VAD-0214-2024</t>
  </si>
  <si>
    <t>https://community.secop.gov.co/Public/Tendering/OpportunityDetail/Index?noticeUID=CO1.NTC.5514399&amp;isFromPublicArea=True&amp;isModal=False</t>
  </si>
  <si>
    <t>YIBETH MARCELA HERRERA HERNANDEZ</t>
  </si>
  <si>
    <t>LA PRESENTE ORDEN TIENE POR OBJETO: 1. APOYAR EN LA PRESTACIÓN DE SOPORTE A USUARIOS QUE LO REQUIERAN. 2. APOYAR EN LA ACTUALIZACIÓN DE LA INFRAESTRUCTURA TECNOLÓGICA. 3. APOYAR EN EL PROCESO DE CARNETIZACION LIDERADO POR 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</si>
  <si>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CO1.REQ.5623319</t>
  </si>
  <si>
    <t>OPSP-VAD-0213-2024</t>
  </si>
  <si>
    <t>https://community.secop.gov.co/Public/Tendering/OpportunityDetail/Index?noticeUID=CO1.NTC.5514624&amp;isFromPublicArea=True&amp;isModal=False</t>
  </si>
  <si>
    <t>KATHLEEN JOHANA BOLAÑO PEREZ</t>
  </si>
  <si>
    <t>CO1.REQ.5622849</t>
  </si>
  <si>
    <t>OPSP-VAD-0212-2024</t>
  </si>
  <si>
    <t>https://community.secop.gov.co/Public/Tendering/OpportunityDetail/Index?noticeUID=CO1.NTC.5513871&amp;isFromPublicArea=True&amp;isModal=False</t>
  </si>
  <si>
    <t>JAIME ALFONSO CASTRO ANGARITA</t>
  </si>
  <si>
    <t>LA PRESENTE ORDEN TIENE POR OBJETO: 1. APOYAR LA REALIZACIÓN DE MANTENIMIENTO PREVENTIVO Y CORRECTIVO A LOS EQUIPOS DE CÓMPUTO DE LA INSTITUCIÓN, INCLUYENDO SEDES ALTERNAS (SEDECENTRO, PLANTA PILOTO, CONSULTORIO JURÍDICO, SAN JUAN NEPOMUCENO). 2. REALIZAR SOPORTE TECNOLÓGICO A USUARIOS, INSTALAR SOFTWARE LICENCIADO QUE SOLICITEN LOS USUARIOS DESPUÉS DE SU CONFIGURACIÓN INICIAL. 3. APOYAR EN LA CONFIGURACIÓN DE LAS IMPRESORAS CON LOS EQUIPOS DE CÓMPUTO EN LAS DIFERENTES DEPENDENCIAS DE LA UNIVERSIDAD DEL MAGDALENA. 4. APOYAR LA CONFIGURACIÓN DE LOS EQUIPOS NUEVOS DE CÓMPUTO (INSTALAR DE SOFTWARE, SISTEMA OPERATIVO). 5. APOYAR LOS SERVICIOS DE VÍDEO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</si>
  <si>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CO1.REQ.5622604</t>
  </si>
  <si>
    <t>OPSP-VAD-0211-2024</t>
  </si>
  <si>
    <t>https://community.secop.gov.co/Public/Tendering/OpportunityDetail/Index?noticeUID=CO1.NTC.5513915&amp;isFromPublicArea=True&amp;isModal=False</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</si>
  <si>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</si>
  <si>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</si>
  <si>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CO1.REQ.5622064</t>
  </si>
  <si>
    <t>OPSP-VAD-0210-2024</t>
  </si>
  <si>
    <t>https://community.secop.gov.co/Public/Tendering/OpportunityDetail/Index?noticeUID=CO1.NTC.5513381&amp;isFromPublicArea=True&amp;isModal=False</t>
  </si>
  <si>
    <t xml:space="preserve">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</si>
  <si>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CREAER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</si>
  <si>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CO1.REQ.5621797</t>
  </si>
  <si>
    <t>OPSP-VAD-0209-2024</t>
  </si>
  <si>
    <t>https://community.secop.gov.co/Public/Tendering/OpportunityDetail/Index?noticeUID=CO1.NTC.5513320&amp;isFromPublicArea=True&amp;isModal=False</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</si>
  <si>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</si>
  <si>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CO1.REQ.5621578</t>
  </si>
  <si>
    <t>OPSP-VAD-0208-2024</t>
  </si>
  <si>
    <t>https://community.secop.gov.co/Public/Tendering/OpportunityDetail/Index?noticeUID=CO1.NTC.5513117&amp;isFromPublicArea=True&amp;isModal=False</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</si>
  <si>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</si>
  <si>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CO1.REQ.5621304</t>
  </si>
  <si>
    <t>OPSP-VAD-0207-2024</t>
  </si>
  <si>
    <t>https://community.secop.gov.co/Public/Tendering/OpportunityDetail/Index?noticeUID=CO1.NTC.5512647&amp;isFromPublicArea=True&amp;isModal=False</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</si>
  <si>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</si>
  <si>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CO1.REQ.5620641</t>
  </si>
  <si>
    <t>OPSP-VAD-0206-2024</t>
  </si>
  <si>
    <t>https://community.secop.gov.co/Public/Tendering/OpportunityDetail/Index?noticeUID=CO1.NTC.5515305&amp;isFromPublicArea=True&amp;isModal=False</t>
  </si>
  <si>
    <t>CO1.REQ.5623612</t>
  </si>
  <si>
    <t>OPSP-VAD-0205-2024</t>
  </si>
  <si>
    <t>https://community.secop.gov.co/Public/Tendering/OpportunityDetail/Index?noticeUID=CO1.NTC.5515410&amp;isFromPublicArea=True&amp;isModal=False</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</si>
  <si>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</si>
  <si>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CO1.REQ.5623732</t>
  </si>
  <si>
    <t>OPSP-VAD-0204-2024</t>
  </si>
  <si>
    <t>https://community.secop.gov.co/Public/Tendering/OpportunityDetail/Index?noticeUID=CO1.NTC.5514745&amp;isFromPublicArea=True&amp;isModal=False</t>
  </si>
  <si>
    <t>BRIAN JOSE DE LEON MARQUEZ</t>
  </si>
  <si>
    <t>LA PRESENTE ORDEN TIENE POR OBJETO: 1. APOYAR EN EL PROCESO DE CARGUE DE DOCUMENTOS EN LAS PLATAFORMAS SIA OBSERVA Y SECOP II. 2. APOYAR EN LA DIGITALIZACIÓN LOS DOCUMENTOS DE LOS PROCESOS CONTRACTUALES EXPEDIDOS POR LA VICERRECTORÍAADMINISTRATIVA. 3. APOYAR EN LA COMUNICACIÓN DE LOS ACTOS ADMINISTRATIVOS A LA OFICINA DE PRESUPUESTO PARA LA ELABORACIÓN DE LOS REGISTROS PRESUPUESTALES. 4. APOYAR LA REVISIÓN DE INFORMES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</si>
  <si>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CO1.REQ.5623237</t>
  </si>
  <si>
    <t>OAG-VAD-0203-2024</t>
  </si>
  <si>
    <t>https://community.secop.gov.co/Public/Tendering/OpportunityDetail/Index?noticeUID=CO1.NTC.5514479&amp;isFromPublicArea=True&amp;isModal=False</t>
  </si>
  <si>
    <t>OMAR ENRIQUE SEGURA ASCENCIO</t>
  </si>
  <si>
    <t>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</si>
  <si>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CO1.REQ.5622880</t>
  </si>
  <si>
    <t>OAG-VAD-0202-2024</t>
  </si>
  <si>
    <t>https://community.secop.gov.co/Public/Tendering/OpportunityDetail/Index?noticeUID=CO1.NTC.5513985&amp;isFromPublicArea=True&amp;isModal=False</t>
  </si>
  <si>
    <t>MONICA MARINA POSADA GUTIERREZ</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</si>
  <si>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</si>
  <si>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CO1.REQ.5622734</t>
  </si>
  <si>
    <t>OAG-VAD-0201-2024</t>
  </si>
  <si>
    <t>https://community.secop.gov.co/Public/Tendering/OpportunityDetail/Index?noticeUID=CO1.NTC.5513950&amp;isFromPublicArea=True&amp;isModal=False</t>
  </si>
  <si>
    <t xml:space="preserve">JOHANA MILENA HEANO HENAO </t>
  </si>
  <si>
    <t>CRISTIAN MANUEL SEGRERA CASTRO</t>
  </si>
  <si>
    <t>LA PRESENTE ORDEN TIENE POR OBJETO: 1. 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</si>
  <si>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CO1.REQ.5622303</t>
  </si>
  <si>
    <t>OPSP-VAD-0200-2024</t>
  </si>
  <si>
    <t>https://community.secop.gov.co/Public/Tendering/OpportunityDetail/Index?noticeUID=CO1.NTC.5513471&amp;isFromPublicArea=True&amp;isModal=False</t>
  </si>
  <si>
    <t>MIGUEL ANGEL LOPEZ TERNERA</t>
  </si>
  <si>
    <t>LA PRESENTE ORDEN TIENE POR OBJETO: 1. ASESORAR Y APOYAR EL SEGUIMIENTO Y ACTUALIZACIÓN AL PROCESO APOYO TECNOLÓGICO TIC, PARA LA TOMA DE ACCIONES PREVENTIVAS, CORRECTIVAS Y MEJORAS. 2. ASESORAR Y APOYAR EN LA ELABORACIÓN DE MANUALES, FORMATOS DE PROCEDIMIENTO, GUÍAS, INSTRUCTIVOS E INDICADORES AL PROCESO DE APOYO TECNOLÓGICO. 3. ASESORAR Y APOYAR EN LOS SEGUIMIENTOS AL PDU Y PDA. 4. ASESORAR Y APOYAR EN LA ENTREGA DE INFORMES PARA EL PROCESO DE ACREDITACIÓN DE LOS PROGRAMAS, FACULTADES Y A NIVEL INSTITUCIONAL. 5. ASESORAR Y APOYAR EN EL DILIGENCIAMIENTO DE LAS ACTIVIDADES ENMARCADAS EN EL PLAN DE ACCIÓN CORRESPONDIENTE AL PROCESO APOYO TECNOLÓGICO TIC.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</si>
  <si>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CO1.REQ.5621911</t>
  </si>
  <si>
    <t>OPSP-VAD-0199-2024</t>
  </si>
  <si>
    <t>https://community.secop.gov.co/Public/Tendering/OpportunityDetail/Index?noticeUID=CO1.NTC.5513189&amp;isFromPublicArea=True&amp;isModal=False</t>
  </si>
  <si>
    <t>ROSALBA GRAVINI PORRAS</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</si>
  <si>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 3. APOYAR A LA DIRECCIÓN DE DESARROLLO ESTUDIANTIL EN LA CONSOLIDACIÓN DE LAS POLÍTICAS DE INCLUSIÓN EDUCATIVAS PARA LOS ESTUDIANTES CON DISCAPACIDAD DE LA UNIVERSIDAD DEL MAGDALENA. 4. APOYAR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</si>
  <si>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CO1.REQ.5621627</t>
  </si>
  <si>
    <t>OAG-VAD-0198-2024</t>
  </si>
  <si>
    <t>https://community.secop.gov.co/Public/Tendering/OpportunityDetail/Index?noticeUID=CO1.NTC.5512699&amp;isFromPublicArea=True&amp;isModal=False</t>
  </si>
  <si>
    <t>JONATHAN JAVIER COHEN GRANADOS</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</si>
  <si>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</si>
  <si>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CO1.REQ.5620866</t>
  </si>
  <si>
    <t>OPSP-VAD-0197-2024</t>
  </si>
  <si>
    <t>https://community.secop.gov.co/Public/Tendering/OpportunityDetail/Index?noticeUID=CO1.NTC.5512515&amp;isFromPublicArea=True&amp;isModal=False</t>
  </si>
  <si>
    <t>CO1.REQ.5620286</t>
  </si>
  <si>
    <t>OPSP-VAD-0196-2024</t>
  </si>
  <si>
    <t>https://community.secop.gov.co/Public/Tendering/OpportunityDetail/Index?noticeUID=CO1.NTC.5512696&amp;isFromPublicArea=True&amp;isModal=False</t>
  </si>
  <si>
    <t>CO1.REQ.5620873</t>
  </si>
  <si>
    <t>OPSP-VAD-0195-2024</t>
  </si>
  <si>
    <t>https://community.secop.gov.co/Public/Tendering/OpportunityDetail/Index?noticeUID=CO1.NTC.5512458&amp;isFromPublicArea=True&amp;isModal=False</t>
  </si>
  <si>
    <t>CO1.REQ.5620839</t>
  </si>
  <si>
    <t>OPSP-VAD-0194-2024</t>
  </si>
  <si>
    <t>https://community.secop.gov.co/Public/Tendering/OpportunityDetail/Index?noticeUID=CO1.NTC.5511971&amp;isFromPublicArea=True&amp;isModal=False</t>
  </si>
  <si>
    <t>LA PRESENTE ORDEN TIENE POR OBJETO: PRESTAR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</si>
  <si>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CO1.REQ.5620665</t>
  </si>
  <si>
    <t>OPSP-VAD-0193-2024</t>
  </si>
  <si>
    <t>https://community.secop.gov.co/Public/Tendering/OpportunityDetail/Index?noticeUID=CO1.NTC.5511958&amp;isFromPublicArea=True&amp;isModal=False</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</si>
  <si>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</si>
  <si>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CO1.REQ.5620585</t>
  </si>
  <si>
    <t>OPSP-VAD-0192-2024</t>
  </si>
  <si>
    <t>https://community.secop.gov.co/Public/Tendering/OpportunityDetail/Index?noticeUID=CO1.NTC.5512077&amp;isFromPublicArea=True&amp;isModal=False</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</si>
  <si>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PRESENTE ORDEN.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</si>
  <si>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CO1.REQ.5620558</t>
  </si>
  <si>
    <t>OPSP-VAD-0191-2024</t>
  </si>
  <si>
    <t>https://community.secop.gov.co/Public/Tendering/OpportunityDetail/Index?noticeUID=CO1.NTC.5511933&amp;isFromPublicArea=True&amp;isModal=False</t>
  </si>
  <si>
    <t>CESAR AUGUSTO ALVARADO MULETH</t>
  </si>
  <si>
    <t>LA PRESENTE ORDEN TIENE POR OBJETO: 1. REALIZAR LA PRODUCCIÓN AUDIOVISUAL DE TODAS LAS ACTIVIDADES QUE SE DESARROLLEN EN LA UNIVERSIDAD Y NECESITEN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</si>
  <si>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CO1.REQ.5620117</t>
  </si>
  <si>
    <t>OPSP-VAD-0190-2024</t>
  </si>
  <si>
    <t>https://community.secop.gov.co/Public/Tendering/OpportunityDetail/Index?noticeUID=CO1.NTC.5501417&amp;isFromPublicArea=True&amp;isModal=False</t>
  </si>
  <si>
    <t>DAVID MANUEL LOBELO VALENCIA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</si>
  <si>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</si>
  <si>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CO1.REQ.5609558</t>
  </si>
  <si>
    <t>OAG-VAD-0189-2024</t>
  </si>
  <si>
    <t>https://community.secop.gov.co/Public/Tendering/OpportunityDetail/Index?noticeUID=CO1.NTC.5506573&amp;isFromPublicArea=True&amp;isModal=False</t>
  </si>
  <si>
    <t>LAURA VELEZ VARGAS</t>
  </si>
  <si>
    <t>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 LA DIRECCIÓN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 LA DIRECCIÓN DE COMUNICACIONES EN EL DISEÑO DE ESTRATEGIAS DE MARKETING DIGITAL, QUE APORTEN AL POSICIONAMIENTO DE MARCA INSTITUCIONAL Y POTENCIEN LA FIDELIZACIÓN DE LA COMUNIDAD VIRTUAL. 6. APOYAR A LA DIRECCIÓN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</si>
  <si>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CO1.REQ.5614644</t>
  </si>
  <si>
    <t>OPSP-VAD-0188-2024</t>
  </si>
  <si>
    <t>https://community.secop.gov.co/Public/Tendering/OpportunityDetail/Index?noticeUID=CO1.NTC.5500996&amp;isFromPublicArea=True&amp;isModal=False</t>
  </si>
  <si>
    <t>MARIA DE JESUS GALINDO VILLALOBOS</t>
  </si>
  <si>
    <t>LA PRESENTE ORDEN TIENE POR OBJETO: 1. APOYAR EN LA REVISIÓN DE LOS CONTRATOS DE CÁTEDRA DEL CENTRO DE POSGRADOS Y FACULTADES Y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EN EL CONTROL DE LAS BONIFICACIONES NO CONSTITUTIVAS DE DOCENTES DE PLANTA, OCASIONALES Y EMPLEADOS ADMINISTRATIVOS. 6. APOYAR EN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</si>
  <si>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CO1.REQ.5609625</t>
  </si>
  <si>
    <t>OPSP-VAD-0187-2024</t>
  </si>
  <si>
    <t>https://community.secop.gov.co/Public/Tendering/OpportunityDetail/Index?noticeUID=CO1.NTC.5500894&amp;isFromPublicArea=True&amp;isModal=False</t>
  </si>
  <si>
    <t>ORLANDO DAVID IGUARAN MANJARRES</t>
  </si>
  <si>
    <t>LA PRESENTE ORDEN TIENE POR OBJETO: 1. APOYAR LA DIRECCIÓN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</si>
  <si>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CO1.REQ.5609445</t>
  </si>
  <si>
    <t>OPSP-VAD-0186-2024</t>
  </si>
  <si>
    <t>https://community.secop.gov.co/Public/Tendering/OpportunityDetail/Index?noticeUID=CO1.NTC.5501061&amp;isFromPublicArea=True&amp;isModal=False</t>
  </si>
  <si>
    <t>ALVARO JAVIER MONTERO MERCADO</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</si>
  <si>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</si>
  <si>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CO1.REQ.5609701</t>
  </si>
  <si>
    <t>OPSP-VAD-0185-2024</t>
  </si>
  <si>
    <t>https://community.secop.gov.co/Public/Tendering/OpportunityDetail/Index?noticeUID=CO1.NTC.5501151&amp;isFromPublicArea=True&amp;isModal=False</t>
  </si>
  <si>
    <t>CARLOS MIGUEL MARTES VEGA</t>
  </si>
  <si>
    <t>CO1.REQ.5609200</t>
  </si>
  <si>
    <t>OPSP-VAD-0184-2024</t>
  </si>
  <si>
    <t>https://community.secop.gov.co/Public/Tendering/OpportunityDetail/Index?noticeUID=CO1.NTC.5501924&amp;isFromPublicArea=True&amp;isModal=False</t>
  </si>
  <si>
    <t>ANA MELISSA CABARCAS ACUÑA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</si>
  <si>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DEL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</si>
  <si>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CO1.REQ.5610110</t>
  </si>
  <si>
    <t>OPSP-VAD-0183-2024</t>
  </si>
  <si>
    <t>https://community.secop.gov.co/Public/Tendering/OpportunityDetail/Index?noticeUID=CO1.NTC.5501593&amp;isFromPublicArea=True&amp;isModal=False</t>
  </si>
  <si>
    <t>DIEGO ARMANDO HERNANDEZ TORRES</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</si>
  <si>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</si>
  <si>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CO1.REQ.5610018</t>
  </si>
  <si>
    <t>OAG-VAD-0182-2024</t>
  </si>
  <si>
    <t>https://community.secop.gov.co/Public/Tendering/OpportunityDetail/Index?noticeUID=CO1.NTC.5501745&amp;isFromPublicArea=True&amp;isModal=False</t>
  </si>
  <si>
    <t>JAIME FRANCISCO LLANOS ESCOBAR</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</si>
  <si>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</si>
  <si>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CO1.REQ.5609677</t>
  </si>
  <si>
    <t>OPSP-VAD-0181-2024</t>
  </si>
  <si>
    <t>https://community.secop.gov.co/Public/Tendering/OpportunityDetail/Index?noticeUID=CO1.NTC.5501456&amp;isFromPublicArea=True&amp;isModal=False</t>
  </si>
  <si>
    <t>SANDRA MILENA GRANADOS RAMOS</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</si>
  <si>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11. APOYAR EN LA ELABORACIÓN Y RECOPILACIÓN DE LOS EVENTOS SEMANALES PARA TU AGENDA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</si>
  <si>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CO1.REQ.5609901</t>
  </si>
  <si>
    <t>OPSP-VAD-0180-2024</t>
  </si>
  <si>
    <t>https://community.secop.gov.co/Public/Tendering/OpportunityDetail/Index?noticeUID=CO1.NTC.5501539&amp;isFromPublicArea=True&amp;isModal=False</t>
  </si>
  <si>
    <t>MARIA CAMILA BORJA ALARCON</t>
  </si>
  <si>
    <t>LA PRESENTE ORDEN TIENE POR OBJETO: 1. APOYAR EN EL CUBRIMIENTO DE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REALIZAR FOTOGRAFÍAS CONCEPTUALES TANTO EN EVENTOS INSTITUCIONALES COMO EN DIVERSOS ESCENARIOS QUE SE PRESENTEN.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</si>
  <si>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CO1.REQ.5609731</t>
  </si>
  <si>
    <t>OPSP-VAD-0179-2024</t>
  </si>
  <si>
    <t>https://community.secop.gov.co/Public/Tendering/OpportunityDetail/Index?noticeUID=CO1.NTC.5501615&amp;isFromPublicArea=True&amp;isModal=False</t>
  </si>
  <si>
    <t>VIANYS JUDITH DAZA SANTIAGO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</si>
  <si>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SUSCRITOS POR LOS DIFERENTES ORDENADORES DEL GASTO DELEGADOS. 2. APOYAR AL GRUPO INTERNO DE CONTRATACIÓN EN EL CARGUE DE INFORMACIÓN A LA PLATAFORMA DEL SECOP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REVISIÓN JURÍDICA DE INFORMACIÓN CARGADA EN LAS PLATAFORMAS DEL SIA OBSERVA- AUDITORIA, SIGEP II SECOP I Y II DE ÓRDENES Y/O CONTRATOS SUSCRITOS POR LOS DIFERENTES ORDENADORES DEL GASTO DELEGADOS.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EN LA REVISIÓN DE LOS DOCUMENTOS PARA TRÁMITE DE LIQUIDACIÓN DE HONORARIOS DE LOS CONTRATISTAS POR PRESTACIÓN DE SERVICIOS PROFESIONALES Y DE APOYO A LA GESTIÓN DE LA VICERRECTORÍA ADMINISTRATIVA Y DIRECCIÓN ADMINISTRATIVA. 15.  APOYAR AL GRUPO DE CONTRATACIÓN EN LA ORGANIZACIÓN DEL ARCHIVO DIGITAL DE LAS ORDENES DE SERVICIOS PROFESIONALES Y DE APOYO A LA GESTIÓN SUSCRITAS POR EL VICERRECTOR ADMINISTRATIVO Y/O EL DIRECTOR ADMINISTRATIVO. 16.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</si>
  <si>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CO1.REQ.5609639</t>
  </si>
  <si>
    <t>OPSP-VAD-0178-2024</t>
  </si>
  <si>
    <t>https://community.secop.gov.co/Public/Tendering/OpportunityDetail/Index?noticeUID=CO1.NTC.5502185&amp;isFromPublicArea=True&amp;isModal=False</t>
  </si>
  <si>
    <t>MANUEL RAFAEL AREVALO LOBATO</t>
  </si>
  <si>
    <t>LA PRESENTE ORDEN TIENE POR OBJETO: 1. BRINDAR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</si>
  <si>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CO1.REQ.5611211</t>
  </si>
  <si>
    <t>OPSP-VAD-0177-2024</t>
  </si>
  <si>
    <t>https://community.secop.gov.co/Public/Tendering/OpportunityDetail/Index?noticeUID=CO1.NTC.5502227&amp;isFromPublicArea=True&amp;isModal=False</t>
  </si>
  <si>
    <t>JUAN CARLOS BLANCO NAVARRO</t>
  </si>
  <si>
    <t>CO1.REQ.5610098</t>
  </si>
  <si>
    <t>OPSP-VAD-0176-2024</t>
  </si>
  <si>
    <t>https://community.secop.gov.co/Public/Tendering/OpportunityDetail/Index?noticeUID=CO1.NTC.5502505&amp;isFromPublicArea=True&amp;isModal=False</t>
  </si>
  <si>
    <t>ALICIA ESTHER VEGA FERNANDEZ</t>
  </si>
  <si>
    <t>LA PRESENTE ORDEN TIENE POR OBJETO: 1. APOYAR EL SEGUIMIENTO Y APOYO AL PROCESO DE MANTENIMIENTO 2. APOYAR EN EL LEVANTAMIENTO DE FORMATOS, PROCEDIMIENTO, GUÍAS, INSTRUCTIVOS, MANUALES E INDICADORES AL PROCESO DE APOYO TECNOLÓGICO. 3. APOYAR EN LA RECOLECCION DE INFORMACION PARA PRESENTACION DE INFORMES. 4. APOYAR EN LA ATENCION DE LOS REQUERIMIENTOS DE LOS DIFERENTES USUARIOS (ADMINISTRATIVOS, DOCENTES Y ESTUDIANTES). 5. APOYO EN LOS EVENTOS CON TRANSMISIONES VIA STREAMING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</si>
  <si>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CO1.REQ.5610184</t>
  </si>
  <si>
    <t>OAG-VAD-0175-2024</t>
  </si>
  <si>
    <t>https://community.secop.gov.co/Public/Tendering/OpportunityDetail/Index?noticeUID=CO1.NTC.5501947&amp;isFromPublicArea=True&amp;isModal=False</t>
  </si>
  <si>
    <t>JAVIER JOSE MARTES VEGA</t>
  </si>
  <si>
    <t>CO1.REQ.5609965</t>
  </si>
  <si>
    <t>OPSP-VAD-0174-2024</t>
  </si>
  <si>
    <t>https://community.secop.gov.co/Public/Tendering/OpportunityDetail/Index?noticeUID=CO1.NTC.5501360&amp;isFromPublicArea=True&amp;isModal=False</t>
  </si>
  <si>
    <t>VIVIANA ANDREA  CARDENAS ARIAS</t>
  </si>
  <si>
    <t>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</si>
  <si>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CO1.REQ.5609781</t>
  </si>
  <si>
    <t>OAG-VAD-0173-2024</t>
  </si>
  <si>
    <t>https://community.secop.gov.co/Public/Tendering/OpportunityDetail/Index?noticeUID=CO1.NTC.5501528&amp;isFromPublicArea=True&amp;isModal=False</t>
  </si>
  <si>
    <t>OLVIS MARIA LOPEZ CALDERA</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</si>
  <si>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ELABORAR Y ACTUALIZAR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</si>
  <si>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CO1.REQ.5609647</t>
  </si>
  <si>
    <t>OAG-VAD-0172-2024</t>
  </si>
  <si>
    <t>https://community.secop.gov.co/Public/Tendering/OpportunityDetail/Index?noticeUID=CO1.NTC.5501512&amp;isFromPublicArea=True&amp;isModal=False</t>
  </si>
  <si>
    <t>CARLOS ALFONSO RIVAS CABALLERO</t>
  </si>
  <si>
    <t>LA PRESENTE ORDEN TIENE POR OBJETO: 1. PRESTAR SERVICIOS PROFESIONALES COMO ADMINISTRADOR DE EMPRESAS, CON EL FIN DE APOYAR EN LA COORDINACIÓN DEL PROGRAMA JOVENES EN ACCIÓN (JEA) EN LA UNIVERSIDAD DEL MAGDALENA. 2. DETERMINAR ÁREAS DE MEJORA CON EL OBJETIVO DE DAR CAPACITACIONES Y TALLERES EN FORMA PRESENCIAL Y VIRTUAL A LOS ESTUDIANTES CON RELACIÓN AL PROGRAMA DE JÓVENES EN ACCIÓN. 3. APOYAR EN LA ORGANIZACIÓN DE REUNIONES PERIÓDICAS CON DIRECTORES DE DEPARTAMENTO PARA COMPRENDER SUS DIFICULTADES ACTUALES DILIGENCIANDO OPORTUNAMENTE TODOS LOS FORMATOS ESTABLECIDOS POR BIENESTAR UNIVERSITARIO EN EL SISTEMA DE GESTIÓN DE CALIDAD JEA. 4. APOYAR EN EL DISEÑO E IMPLEMENTACIÓN DE UN PLAN DE ACCIÓN PARA EL PROCESO OPERATIVO DEL PROGRAMA JÓVENES EN ACCIÓN DESDE LA FASE DEL PRE-REGISTRO DE LOS ESTUDIANTES HASTA SU INSCRIPCIÓN. 5. APOYAR EN LA IMPLEMENTACIÓN DEL TRABAJO EN EQUIPO A TRAVÉS DE LA PRÁCTICA DE DIVERSAS ESTRATEGIAS PARA LOS ESTUDIANTES QUE SE ENCUENTRAN INSCRITOS EN EL PROGRAMA JÓVENES EN ACCIÓN, APOYANDO EN LA EXCELENTE ATENCIÓN EN EL SERVICIO. 6. ASESORAR A LOS ESTUDIANTES  CON EL ENVÍO DE INFORMACIÓN A TRAVÉS DEL CORREO ELECTRONICO SOBRE EL PROGRAMA JÓVENES EN ACCIÓN. 7. APOYAR CON EL ANÁLISIS, EVALUACIÓN E INTERPRETACIÓN DEL PROCESO DE REVISIÓN DE LOS ESTUDIANTES DE LA UNIVERSIDAD QUE PERTENECEN AL PROGRAMA JÓVENES EN ACCIÓN EL SISTEMA SIJA. 8. PRESENTAR INFORMES, ENTREGANDO DE MANERA OPORTUNA QUE SE SOLICITEN, CON ANEXOS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</si>
  <si>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CO1.REQ.5609633</t>
  </si>
  <si>
    <t>OPSP-VAD-0171-2024</t>
  </si>
  <si>
    <t>https://community.secop.gov.co/Public/Tendering/OpportunityDetail/Index?noticeUID=CO1.NTC.5501081&amp;isFromPublicArea=True&amp;isModal=False</t>
  </si>
  <si>
    <t>LIZARDO JOSE BALLESTEROS MEJIA</t>
  </si>
  <si>
    <t>CO1.REQ.5609448</t>
  </si>
  <si>
    <t>OAG-VAD-0170-2024</t>
  </si>
  <si>
    <t>https://community.secop.gov.co/Public/Tendering/OpportunityDetail/Index?noticeUID=CO1.NTC.5504449&amp;isFromPublicArea=True&amp;isModal=False</t>
  </si>
  <si>
    <t>PEDRO NEL ESMERAL MUÑOZ</t>
  </si>
  <si>
    <t>CO1.REQ.5612837</t>
  </si>
  <si>
    <t>OAG-VAD-0169-2024</t>
  </si>
  <si>
    <t>https://community.secop.gov.co/Public/Tendering/OpportunityDetail/Index?noticeUID=CO1.NTC.5504361&amp;isFromPublicArea=True&amp;isModal=False</t>
  </si>
  <si>
    <t>JEEZETH MILENA PERTUZ TAIBEL</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</si>
  <si>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</si>
  <si>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CO1.REQ.5612502</t>
  </si>
  <si>
    <t>OAG-VAD-0168-2024</t>
  </si>
  <si>
    <t>https://community.secop.gov.co/Public/Tendering/OpportunityDetail/Index?noticeUID=CO1.NTC.5504062&amp;isFromPublicArea=True&amp;isModal=False</t>
  </si>
  <si>
    <t>CLAUDIO ALEXANDER BRUGES HERNANDEZ</t>
  </si>
  <si>
    <t>LA PRESENTE ORDEN TIENE POR OBJETO: 1. APOYAR EN EL SOPORTE A USUARIOS. 2. APOYAR LA COORDINACIÓN Y EJECUCIÓN DE LOS MANTENIMIENTOS PREVENTIVOS PMP. 3. APOYAR LA COORDINACIÓN DE LA CONFIGURACIÓN DE LOS EQUIPOS NUEVOS DE CÓMPUTO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</si>
  <si>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CO1.REQ.5612331</t>
  </si>
  <si>
    <t>OPSP-VAD-0167-2024</t>
  </si>
  <si>
    <t>https://community.secop.gov.co/Public/Tendering/OpportunityDetail/Index?noticeUID=CO1.NTC.5503607&amp;isFromPublicArea=True&amp;isModal=False</t>
  </si>
  <si>
    <t>KELLY GABRIELA ANDRADE VILLEGAS</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</si>
  <si>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APOYAR EN LA REVISIÓN DE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</si>
  <si>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CO1.REQ.5611749</t>
  </si>
  <si>
    <t>OPSP-VAD-0166-2024</t>
  </si>
  <si>
    <t>https://community.secop.gov.co/Public/Tendering/OpportunityDetail/Index?noticeUID=CO1.NTC.5503276&amp;isFromPublicArea=True&amp;isModal=False</t>
  </si>
  <si>
    <t>CARLOS GREGORIO MC LEAN NAVARRO</t>
  </si>
  <si>
    <t>LA PRESENTE ORDEN TIENE POR OBJETO: 1. APOYAR AL GRUPO INTERNO DE COMPRAS Y ADMINISTRACIÓN DE BIENES EN LOS PROCESOS ADMINISTRATIVOS TALES COMO LA CONTRATACIÓN DE BIENES FUNGIBLES, ELABORACION DE ACTAS, TOMA FISICA DE INVENTARIOS EN BODEGA, PROYECCIÓN DE PRESUPUESTOS Y PLANES DE TRABAJO. 2. APOYAR EN LA CLASIFICACIÓN DE LOS BIENES DE CONSUMO Y DEVOLUTIVOS RECIBIDOS EN EL GRUPO DE COMPRAS Y ADMINISTRACION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 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</si>
  <si>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CO1.REQ.5611368</t>
  </si>
  <si>
    <t>OPSP-VAD-0165-2024</t>
  </si>
  <si>
    <t>https://community.secop.gov.co/Public/Tendering/OpportunityDetail/Index?noticeUID=CO1.NTC.5503311&amp;isFromPublicArea=True&amp;isModal=False</t>
  </si>
  <si>
    <t>ARMANDO DALLAN LAVALLE FANDIÑO</t>
  </si>
  <si>
    <t>LA PRESENTE ORDEN TIENE POR OBJETO: 1. DIAGNOSTICAR LOS RECURSOS TECNOLÓGICOS DE LA INFORMACIÓN Y COMUNICACIÓN CON LOS QUE CUENTA UNIMAGDALENA EN LA ACTUALIDAD PARA APOYAR LOS PROCESOS ESTRATÉGICOS, MISIONALES Y DE APOYO. 2. REALIZAR UN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</si>
  <si>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CO1.REQ.5611299</t>
  </si>
  <si>
    <t>OPSP-VAD-0164-2024</t>
  </si>
  <si>
    <t>https://community.secop.gov.co/Public/Tendering/OpportunityDetail/Index?noticeUID=CO1.NTC.5502850&amp;isFromPublicArea=True&amp;isModal=False</t>
  </si>
  <si>
    <t>SANDRA MILENA AGUIRRE REDONDO </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</si>
  <si>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5. APOYAR A LA DIRECCIÓN DE BIENESTAR UNIVERSITARIO EN LA ORGANIZACIÓN Y ARCHIVO DE LA DOCUMENTACIÓN CONCERNIENTE A LA CONTRATACIÓN DE PROVEEDORES DE LA DIRECCIÓN; 6. PRESENTAR INFORMES OPORTUNAMENTE A LA DIRECCIÓN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</si>
  <si>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CO1.REQ.5611050</t>
  </si>
  <si>
    <t>OPSP-VAD-0163-2024</t>
  </si>
  <si>
    <t>https://community.secop.gov.co/Public/Tendering/OpportunityDetail/Index?noticeUID=CO1.NTC.5502719&amp;isFromPublicArea=True&amp;isModal=False</t>
  </si>
  <si>
    <t>BRIAN JOSE HERNANDEZ OBREGON</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</si>
  <si>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PROMOVER LA DINAMIZACIÓN DE ACCIONES EN EL MARCO DE LOS CONVENIOS SUSCRITOS. 6. APOYAR EN EL DESARROLLO Y SEGUIMIENTO DE AGENDAS O ESQUEMAS DE COLABORACIÓN CON INSTITUCIONES Y ALIADOS ESTRATÉGICOS.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</si>
  <si>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CO1.REQ.5610680</t>
  </si>
  <si>
    <t>OPSP-VAD-0162-2024</t>
  </si>
  <si>
    <t>https://community.secop.gov.co/Public/Tendering/OpportunityDetail/Index?noticeUID=CO1.NTC.5505746&amp;isFromPublicArea=True&amp;isModal=False</t>
  </si>
  <si>
    <t>TATIANA ISABEL ZUÑIGA YEPES</t>
  </si>
  <si>
    <t>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</si>
  <si>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CO1.REQ.5613836</t>
  </si>
  <si>
    <t>OPSP-VAD-0161-2024</t>
  </si>
  <si>
    <t>https://community.secop.gov.co/Public/Tendering/OpportunityDetail/Index?noticeUID=CO1.NTC.5505520&amp;isFromPublicArea=True&amp;isModal=False</t>
  </si>
  <si>
    <t>EDUARDO RAFAEL RODRIGUEZ OROZCO</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</si>
  <si>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</si>
  <si>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CO1.REQ.5613906</t>
  </si>
  <si>
    <t>OPSP-VAD-0160-2024</t>
  </si>
  <si>
    <t>https://community.secop.gov.co/Public/Tendering/OpportunityDetail/Index?noticeUID=CO1.NTC.5505430&amp;isFromPublicArea=True&amp;isModal=False</t>
  </si>
  <si>
    <t>LAURA CAROLINA PEREZ MARTINEZ</t>
  </si>
  <si>
    <t>LA PRESENTE ORDEN TIENE POR OBJETO: 1. APOYAR A LA OFICINA ASEGURAMIENTO DE LA CALIDAD, EN LA ARTICULACIÓN DEL PLAN DE DESARROLLO INSTITUCIONAL CON LAS OPORTUNIDADES DE MEJORA DE LOS PROGRAMAS ACADÉMICOS QUE ESTÁN EN PROCESO DE RENOVACIÓN DE ACREDITACIÓN EN ALTA CALIDAD. 2. APOYAR A LA OFICINA ASEGURAMIENTO DE LA CALIDAD EN EL ACOMPAÑAMIENTO A LOS LIDERES DE FACTORES DE LOS PROGRAMAS ACADÉMICOS QUE ESTÁN EN PROCESO DE ACREDITACIÓN EN ALTA CALIDAD DURANTE LA CONSTRUCCIÓN DEL DOCUMENTO DE AUTOEVALUACIÓN. 3. APOYAR A LA OFICINA ASEGURAMIENTO DE LA CALIDAD EN EL ACOMPAÑAMIENTO A LOS PROGRAMAS ACADÉMICOS PARA LA IDENTIFICACIÓN Y SEGUIMIENTO DE LOS REQUERIMIENTOS DE INFORMACIÓN EN LOS PROCESOS DE AUTOEVALUACIÓN. 4. APOYAR A LA OFICINA ASEGURAMIENTO DE LA CALIDAD EN LA PREPARACIÓN Y EJECUCIÓN DE LOS INSTRUMENTOS DE PERCEPCIÓN QUE DESARROLLAN LOS PROGRAMAS ACADÉMICOS EN LA ETAPA DE RECOLECCIÓN DE INFORMACIÓN EN EL PROCESO DE AUTOEVALUACIÓN. 5. APOYAR A LA OFICINA ASEGURAMIENTO DE LA CALIDAD EN LA ACTUALIZACIÓN DE INFORMACIÓN EN LAS MATRICES DE SEGUIMIENTO A LOS PROCESOS DE REGISTROS CALIFICADOS Y ACREDITACIONES. 6. APOYAR A LA OFICINA ASEGURAMIENTO DE LA CALIDAD EN EL SEGUIMIENTO Y ALERTAS A LOS PROGRAMAS ACADÉMICOS EN RELACIÓN A LOS VENCIMIENTOS DE LAS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</si>
  <si>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CO1.REQ.5613616</t>
  </si>
  <si>
    <t>OPSP-VAD-0159-2024</t>
  </si>
  <si>
    <t>https://community.secop.gov.co/Public/Tendering/OpportunityDetail/Index?noticeUID=CO1.NTC.5505095&amp;isFromPublicArea=True&amp;isModal=False</t>
  </si>
  <si>
    <t>YANNIS MOSCOTE CASTILLO</t>
  </si>
  <si>
    <t>RAISSA CARIME MURILLO DEMETRIO</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</si>
  <si>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</si>
  <si>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CO1.REQ.5613404</t>
  </si>
  <si>
    <t>OPSP-VAD-0158-2024</t>
  </si>
  <si>
    <t>https://community.secop.gov.co/Public/Tendering/ContractNoticePhases/View?PPI=CO1.PPI.29409865&amp;isFromPublicArea=True&amp;isModal=False</t>
  </si>
  <si>
    <t>LA PRESENTE ORDEN TIENE POR OBJETO: 1. APOYAR EN EL SEGUIMIENTO A LOS TRÁMITES DE PAGO ANTE LAS OFICINAS DE PRESUPUESTO Y CONTABILIDAD, EN LO QUE REFIERE A ASUNTOS Y ACTIVIDADES ACADÉMICAS. 2. APOYAR CON EL PROCESO DE CONSOLIDACIÓN DE INFORMACIÓN PARA RECONOCER ESTÍMULOS POR CONCEPTO DE PAGO DE INSCRIPCIÓN A LAS PRUEBAS SABER PRO. 3. APOYAR EN EL DILIGENCIAMIENTO DE INFORMES PERIÓDICOS REQUERIDOS POR ENTES EXTERNOS Y OTRAS DEPENDENCIAS DE LA INSTITUCIÓN. 4. APOYAR EN LAS ACTIVIDADES DEL PROCESO DE ORGANIZACIÓN DE CONVOCATORIAS, SELECCIÓN Y SEGUIMIENTO DE ACTIVIDDAES QUE SE DERIVEN DEL PROGRAMA DE MONITORIAS ACADÉMICAS: -APOYAR EN LA ELABORACIÓN DE LAS ACTAS DE REUNIONES CONVOCADAS EN EL MARCO DEL PROGRAMA DE MONITORIAS. -APOYAR CON LA REVISIÓN Y ATENCIÓN DEL CORREO ELECTRÓNICO DE MONITORIAS ACADÉMICAS. -APOYAR EN LA ATENCIÓN A LAS INQUIETUDES DE ESTUDIANTES Y DOCENTES SOBRE EL PROCESO DE MONITORIAS. -APOYAR CON EL SEGUIMIENTO AL CUMPLIMIENTO DEL REPORTE DE HORAS POR PARTE DE LOS MONITORES EN EL SISTEMA. -APOYAR EN EL PROCESO RELACIONADO CON EL TRÁMITE DE PAGOS DE HORAS DE MONITORIAS Y DEMÁS ESTIMULOS ACADÉMICOS Y ECONÓMICOS A LOS QUE SON BENEFICIARIOS LOS MONITORES ACADÉMICOS.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</si>
  <si>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CO1.REQ.5612556</t>
  </si>
  <si>
    <t>OPSP-VAD-0157-2024</t>
  </si>
  <si>
    <t>https://community.secop.gov.co/Public/Tendering/OpportunityDetail/Index?noticeUID=CO1.NTC.5504413&amp;isFromPublicArea=True&amp;isModal=False</t>
  </si>
  <si>
    <t>DAYANIS ROBLES POLO</t>
  </si>
  <si>
    <t>LA PRESENTE ORDEN TIENE POR OBJETO: 1. APOYAR A LA OFICINA DE ASEGURAMIENTO DE LA CALIDAD EN EL ACOMPAÑAMIENTO, ASESORÍAS Y SEGUIMIENTO A LOS PROCESOS DE SOLICITUD DE REGISTROS CALIFICADOS (NUEVOS O RENOVACIÓN) DE LOS PROGRAMAS ACADÉMICOS.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(NUEVOS Y RENOVACIONES). 4. APOYAR A LA OFICINA ASEGURAMIENTO EN LA ORIENTACIÓN A LOS PROGRAMAS ACADÉMICOS EN LA BÚSQUEDA Y USO DE LOS SISTEMAS DE CONSULTAS PÚBLICAS DE INDICADORES Y DATOS ESTADÍSTICOS DEL MINISTERIO DE EDUCACIÓN NACIONAL - MEN, 5. APOYAR A LA OFICINA ASEGURAMIENTO DE LA CALIDAD EN LAS ACTIVIDADES OPERATIVAS EN EL MARCO DE LAS VISITAS DE PARES ACADÉMICOS. 6. APOYAR A LA OFICINA ASEGURAMIENTO DE LA CALIDAD EN EL SEGUIMIENTO PERIÓDICO DE LA PUBLICIDAD DE LOS PROGRAMAS ACADÉMICOS EN CONCORDANCIA CON LO APROBADO EN SUS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</si>
  <si>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CO1.REQ.5612609</t>
  </si>
  <si>
    <t>OPSP-VAD-0156-2024</t>
  </si>
  <si>
    <t>https://community.secop.gov.co/Public/Tendering/OpportunityDetail/Index?noticeUID=CO1.NTC.5503772&amp;isFromPublicArea=True&amp;isModal=False</t>
  </si>
  <si>
    <t>DIDIER TRUJILLO HOYOS</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</si>
  <si>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5. APOYAR EN EL PROCESO DE OPTIMIZACIÓN DE SENTENCIAS SQL EN SQL SERVER.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</si>
  <si>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CO1.REQ.5612332</t>
  </si>
  <si>
    <t>OPSP-VAD-0155-2024</t>
  </si>
  <si>
    <t>https://community.secop.gov.co/Public/Tendering/OpportunityDetail/Index?noticeUID=CO1.NTC.5503714&amp;isFromPublicArea=True&amp;isModal=False</t>
  </si>
  <si>
    <t>ISABEL ROSARIO CASTAÑEDA DE CHARRIS</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</si>
  <si>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LA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</si>
  <si>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CO1.REQ.5611583</t>
  </si>
  <si>
    <t>OPSP-VAD-0154-2024</t>
  </si>
  <si>
    <t>https://community.secop.gov.co/Public/Tendering/OpportunityDetail/Index?noticeUID=CO1.NTC.5491758</t>
  </si>
  <si>
    <t>WENDY JURANIS LOBATO PARDO</t>
  </si>
  <si>
    <t>LA PRESENTE ORDEN TIENE POR OBJETO: 1. APOYAR EN LA RECEPCIÓN DE LA DOCUMENTACIÓN REQUERIDA A LOS NUEVOS ESTUDIANTES DE LAS DIFERENTES MODALIDADES DE LA UNIVERSIDAD DEL MAGDALENA 2. APOYAR EN LA ELABORACIÓN DE LOS INVENTARIOS DOCUMENTALES DE LOS ARCHIVOS QUE LE SEAN ASIGNADOS. 3. APOYAR LA ACTUALIZACIÓN DEL INVENTARIO DE ARCHIVO DOCUMENTAL DEL GRUPO DE ADMISIONES, REGISTRO Y CONTROL Y ACADÉMICO. 4.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</si>
  <si>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CO1.REQ.5599835</t>
  </si>
  <si>
    <t>OAG-VAD-0153-2024</t>
  </si>
  <si>
    <t>https://community.secop.gov.co/Public/Tendering/OpportunityDetail/Index?noticeUID=CO1.NTC.5491456</t>
  </si>
  <si>
    <t>DANELY BEATRIZ GRANADOS PARODI</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</si>
  <si>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</si>
  <si>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CO1.REQ.5599828</t>
  </si>
  <si>
    <t>OPSP-VAD-0152-2024</t>
  </si>
  <si>
    <t>https://community.secop.gov.co/Public/Tendering/OpportunityDetail/Index?noticeUID=CO1.NTC.5491554</t>
  </si>
  <si>
    <t>JENNIFER PAOLA SALCEDO ROMERO</t>
  </si>
  <si>
    <t>LA PRESENTE ORDEN TIENE POR OBJETO: 1. APOYAR A LA DIRECCIÓN FINANCIERA EN LA RECEPCIÓN Y ORGANIZACIÓN DE SOLICITUDES DE SOPORTE EN EL SISTEMA DE INFORMACIÓN FINANCIERO POR PARTE DE LOS USUARIOS. 2. APOYAR A LA DIRECCIÓN FINANCIERA EN LA CREACIÓN Y PUBLICACIÓN DENTRO DEL MÓDULO DE PAGOS UNIMAGDALENA DE LOS SERVICIOS Y DERECHOS PECUNIARIOS PRESTADOS POR LA UNIVERSIDAD. 3. APOYAR A LA DIRECCIÓN FINANCIERA EN EL INGRESO DE LA PARAMETRIZACIÓN DE LOS PROCESOS DE LA DIRECCIÓN FINANCIERA DENTRO DEL SISTEMA DE INFORMACIÓN FINANCIERO. 4. APOYAR A LA DIRECCIÓN FINANCIERA EN EL SEGUIMIENTO AL CUMPLIMIENTO DE LAS INCIDENCIAS REPORTADAS AL PROVEEDOR DEL SOFTWARE FINANCIERO A TRAVÉS DE LA HERRAMIENTA JTRAC. 5. APOYAR A LA DIRECCIÓN FINANCIERA EN LA SOLUCIÓN DE SOLICITUDES DE SOPORTE EN EL SISTEMA DE INFORMACIÓN FINANCIERO REALIZADAS POR LOS USUARIOS. 6. ENTREGAR A LA DIRECCIÓN FINANCIERA LOS PRODUCTOS Y/O INFORMES QUE SE DERIVEN DEL CUMPLIMIENTO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</si>
  <si>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CO1.REQ.5599690</t>
  </si>
  <si>
    <t>OAG-VAD-0151-2024</t>
  </si>
  <si>
    <t>https://community.secop.gov.co/Public/Tendering/OpportunityDetail/Index?noticeUID=CO1.NTC.5491536</t>
  </si>
  <si>
    <t>CARLOS ABRAHAM BUCHELI TORRES</t>
  </si>
  <si>
    <t>CO1.REQ.5599484</t>
  </si>
  <si>
    <t>OAG-VAD-0150-2024</t>
  </si>
  <si>
    <t>https://community.secop.gov.co/Public/Tendering/OpportunityDetail/Index?noticeUID=CO1.NTC.5491427</t>
  </si>
  <si>
    <t>ANDREA CAROLINA CARDONA ARIAS</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</si>
  <si>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</si>
  <si>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CO1.REQ.5599280</t>
  </si>
  <si>
    <t>OPSP-VAD-0149-2024</t>
  </si>
  <si>
    <t>https://community.secop.gov.co/Public/Tendering/OpportunityDetail/Index?noticeUID=CO1.NTC.5491421</t>
  </si>
  <si>
    <t>MARIA JOSE MEYER MUGNO</t>
  </si>
  <si>
    <t>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DURANTE EL PERÍODO 2024-1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DURANTE EL PERÍODO 2024-1 3. APOYAR EN LA REVISIÓN, ELABORACIÓN Y VALIDACIÓN DE LOS DOCUMENTOS PRECONTRACTUALES Y CONTRACTUALES DE LOS CONTRATOS ADELANTADOS POR LA VICERRECTORÍA ACADÉMICA DE CONFORMIDAD CON EL ESTATUTO DE CONTRATACIÓN DE LA INSTITUCIÓN, DURANTE EL PERÍODO 2024-1 4. APOYAR CON LA REDACCIÓN DE LAS ACTAS DE INICIO, SUSPENSIÓN, REINICIO, ADICIÓN EN VALOR, ADICIÓN EN PLAZO, ADICIÓN EN PLAZO Y VALOR U OTRO SÍ MODIFICATORIO, Y/O TERMINACIÓN DE LAS ÓRDENES DE PROVEEDORES, DURANTE EL PERÍODO 2024-1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DURANTE EL PERÍODO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</si>
  <si>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CO1.REQ.5599465</t>
  </si>
  <si>
    <t>OPSP-VAD-0148-2024</t>
  </si>
  <si>
    <t>https://community.secop.gov.co/Public/Tendering/OpportunityDetail/Index?noticeUID=CO1.NTC.5491095</t>
  </si>
  <si>
    <t>MARIA ANGELICA SALAZAR MONTERROSA</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</si>
  <si>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</si>
  <si>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CO1.REQ.5599254</t>
  </si>
  <si>
    <t>OAG-VAD-0147-2024</t>
  </si>
  <si>
    <t>https://community.secop.gov.co/Public/Tendering/OpportunityDetail/Index?noticeUID=CO1.NTC.5491194</t>
  </si>
  <si>
    <t>DANIELA LAGOS TOBIAS</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</si>
  <si>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</si>
  <si>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CO1.REQ.5599244</t>
  </si>
  <si>
    <t>OPSP-VAD-0146-2024</t>
  </si>
  <si>
    <t>https://community.secop.gov.co/Public/Tendering/OpportunityDetail/Index?noticeUID=CO1.NTC.5496514</t>
  </si>
  <si>
    <t>MONICA CANDELARIO MOROS</t>
  </si>
  <si>
    <t>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4. APOYAR EN EL FOMENTO AL INTERIOR DE LA COMUNIDAD UNIVERSITARIA, DE ACTIVIDADES DE PROMOCIÓN Y MANTENIMIENTO DE LA SALUD, PARA LA ADOPCIÓN DE ESTILOS DE VIDA SALUDABLE.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DIFERENTES CANALES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</si>
  <si>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CO1.REQ.5604179</t>
  </si>
  <si>
    <t>OPSP-VAD-0145-2024</t>
  </si>
  <si>
    <t>https://community.secop.gov.co/Public/Tendering/OpportunityDetail/Index?noticeUID=CO1.NTC.5496298</t>
  </si>
  <si>
    <t>LEIDY HANNA HENRIQUEZ GALVIS</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</si>
  <si>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EN EL SEGUIMIENTO A SOLICITUDES DE INSUMOS Y ELEMENTOS PARA LOS EVENTOS. 8. PRESENTAR EVENTOS DE LAS FUENTES ASIGNADAS. 9.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</si>
  <si>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CO1.REQ.5604161</t>
  </si>
  <si>
    <t>OPSP-VAD-0144-2024</t>
  </si>
  <si>
    <t>https://community.secop.gov.co/Public/Tendering/OpportunityDetail/Index?noticeUID=CO1.NTC.5496523</t>
  </si>
  <si>
    <t>MARIA MARCELA PASMIN GUZMAN</t>
  </si>
  <si>
    <t>LA PRESENTE ORDEN TIENE POR OBJETO: 1. APOYAR LA CONSTRUCCIÓN DE PIEZAS DE DISEÑO GRÁFICO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</si>
  <si>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CO1.REQ.5604616</t>
  </si>
  <si>
    <t>OAG-VAD-0143-2024</t>
  </si>
  <si>
    <t>https://community.secop.gov.co/Public/Tendering/OpportunityDetail/Index?noticeUID=CO1.NTC.5496350</t>
  </si>
  <si>
    <t>EDGARDO RAFAEL QUINTERO GUERRA</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</si>
  <si>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</si>
  <si>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CO1.REQ.5604148</t>
  </si>
  <si>
    <t>OPSP-VAD-0142-2024</t>
  </si>
  <si>
    <t>https://community.secop.gov.co/Public/Tendering/OpportunityDetail/Index?noticeUID=CO1.NTC.5496340</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</si>
  <si>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</si>
  <si>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TRIMESTRAL DE AUSTERIDAD DEL GASTO. 5. APOYAR A LA OFICINA DE CONTROL INTERNO EN EL SEGUIMIENTO TRIMESTRAL A LA LEGALIZACIÓN DE AVANCES Y APOYOS ECONÓMICOS, Y A LA AMORTIZACIÓN DE ANTICIPOS, ASÍ COMO AL SEGUIMIENTO DEL ESTADO DE LAS RESERVAS PRESUPUESTALES. 6. APOYAR A LA OFICINA DE CONTROL INTERNO EN EL SEGUIMIENTO Y ASESORÍA A LA RENDICIÓN DE CUENTAS DE LA GESTIÓN FINANCIERA, CONTABLE Y PRESUPUESTAL EN SIA CONTRALORÍAS.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</si>
  <si>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CO1.REQ.5604235</t>
  </si>
  <si>
    <t>OPSP-VAD-0141-2024</t>
  </si>
  <si>
    <t>https://community.secop.gov.co/Public/Tendering/OpportunityDetail/Index?noticeUID=CO1.NTC.5496244</t>
  </si>
  <si>
    <t>GILBERTO MONTOYA</t>
  </si>
  <si>
    <t>ANDY  JOSE GUERRA CORREDOR</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</si>
  <si>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</si>
  <si>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CO1.REQ.5603948</t>
  </si>
  <si>
    <t>OPSP-VAD-0140-2024</t>
  </si>
  <si>
    <t>https://community.secop.gov.co/Public/Tendering/OpportunityDetail/Index?noticeUID=CO1.NTC.5495969</t>
  </si>
  <si>
    <t>IGNACIO DE JESUS FORERO CANCHANO</t>
  </si>
  <si>
    <t>LA PRESENTE ORDEN TIENE POR OBJETO: 1. APOYAR EN LA ELABORACIÓN DE RESOLUCIONES DE REEMBOLSOS. 2 APOYAR EN LA ELABORACIÓN DE CERTIFICADOS DE PARAFISCALES, 3. APOYAR EN LA LIQUIDACIÓN DE VIÁTICOS, 4. APOYAR EN LA ATENCIÓN TELEFÓNICA O POR CORREO ELECTRÓNICO A LOS ESTUDIANTES QUE SOLICITEN INFORMACIÓN SOBRE SUS REEMBOLSOS.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</si>
  <si>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CO1.REQ.5604201</t>
  </si>
  <si>
    <t>OPSP-VAD-0139-2024</t>
  </si>
  <si>
    <t>https://community.secop.gov.co/Public/Tendering/OpportunityDetail/Index?noticeUID=CO1.NTC.5496204</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</si>
  <si>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</si>
  <si>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</si>
  <si>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CO1.REQ.5603578</t>
  </si>
  <si>
    <t>OPSP-VAD-0138-2024</t>
  </si>
  <si>
    <t>https://community.secop.gov.co/Public/Tendering/OpportunityDetail/Index?noticeUID=CO1.NTC.5496319</t>
  </si>
  <si>
    <t>MARIA DE LOS ANGELES ACOSTA MORA</t>
  </si>
  <si>
    <t>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t>
  </si>
  <si>
    <t>CO1.REQ.5604040</t>
  </si>
  <si>
    <t>OPSP-VAD-0137-2024</t>
  </si>
  <si>
    <t>https://community.secop.gov.co/Public/Tendering/OpportunityDetail/Index?noticeUID=CO1.NTC.5495864</t>
  </si>
  <si>
    <t>LIANA PATRICIA MACHADO SANABRIA</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</si>
  <si>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</si>
  <si>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CO1.REQ.5603869</t>
  </si>
  <si>
    <t>OPSP-VAD-0136-2024</t>
  </si>
  <si>
    <t>https://community.secop.gov.co/Public/Tendering/OpportunityDetail/Index?noticeUID=CO1.NTC.5495806</t>
  </si>
  <si>
    <t>LA PRESENTE ORDEN TIENE POR OBJETO: 1. APOYAR EN LA COORDINACIÓN DE LA PREPARACIÓN Y PRESENTACIÓN DE LAS DIFERENTES DECLARACIONES TRIBUTARIAS (IMPUESTOS NACIONALES Y TERRITORIALES) QUE CORRESPONDE PRESENTAR A LA UNIVERSIDAD DEL MAGDALENA. 2. ASESORAR AL GRUPO DE CONTABILIDAD Y OFICINA DE TALENTO HUMANO EN LA PROYECCIÓN DEL CÁLCULO DEL PORCENTAJE FIJO DE RETENCIÓN EN LA FUENTE (PROCEDIMIENTO 2). 3. APOYAR EN LA COORDINACIÓN DE LA REVISIÓN DE LA CODIFICACIÓN CONTABLE DE LAS CUENTAS POR PAGAR Y OBLIGACIONES PRESUPUESTALES ELABORADAS PARA PROCESO DE PAGO. 4. APOYAR EN LA COORDINACIÓN DE LA ELABORACIÓN DE ENLACES DE CONTABLES Y CREACIÓN DE CUENTAS CONTABLES. 5. APOYAR EN LA COORDINACIÓN DE LA ELABORACIÓN, REVISIÓN, CONCILIACIÓN Y PRESENTACIÓN DE LOS DIFERENTES INFORMES QUE SE DEBEN ENVIAR A LOS ENTES DE CONTROL (CONTADURÍA GENERAL DE LA NACIÓN, CONTRALORÍA DEPARTAMENTAL DEL MAGDALENA, CONTRALORÍA GENERAL DE LA REPÚBLICA). 6. ASESORAR AL GRUPO DE CONTABILIDAD EN EL PROCESO DE CONCILIACIÓN DE CARTERA, CON EL GRUPO DE FACTURACIÓN, CRÉDITO Y CARTERA Y CONCILIACIÓN DE LA PROPIEDAD, PLANTA Y EQUIPO. 7. APOYAR AL GRUPO DE CONTABILIDAD EN EL PROCESO DE ACTIVIDADES DE CIERRE MENSUAL. 8.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</si>
  <si>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CO1.REQ.5603820</t>
  </si>
  <si>
    <t>OPSP-VAD-0135-2024</t>
  </si>
  <si>
    <t>https://community.secop.gov.co/Public/Tendering/OpportunityDetail/Index?noticeUID=CO1.NTC.5494962</t>
  </si>
  <si>
    <t>OSIRIS CRISTINA RUSSO CANO</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</si>
  <si>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CON EL DILIGENCIAMIENTO Y ACTUALIZACIÓN DE LA PLATAFORMA RENATA.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EN LA ORGANIZACIÓN Y LOGÍSTICA DE EVENTOS QUE SE REALICEN DESDE LA VICERRECTORÍA ACADÉMICA. 8. APOYAR CON LA ELABORACIÓN DE PIEZAS INFORMATIVAS PARA LOS EVENTOS Y PÁGINA WEB DE LA VICERRECTORÍA ACADÉMICA. 9. APOYAR EN LA ACTUALIZACIÓN DE INFORMACIÓN EN LA PÁGINA WEB Y REDES SOCIALES DE LA VICERRECTORÍA ACADÉMICA. 10. APOYAR EN LA REVISIÓN DE ACTAS DE VINCULACIÓN, ADICIÓN, DISMINUCIÓN Y/O MODIFICATORIOS DE CÁTEDRA DEL PERIODO ACADÉMICO. 11. APOYAR EN LA CONSOLIDACIÓN, GESTIÓN DE RESERVAS DE TIQUETES SOLICITADAS POR LOS DIFERENTES PROGRAMAS DE PREGRADO EN EL PERÍODO ACADÉMICO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</si>
  <si>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CO1.REQ.5603159</t>
  </si>
  <si>
    <t>OPSP-VAD-0134-2024</t>
  </si>
  <si>
    <t>https://community.secop.gov.co/Public/Tendering/OpportunityDetail/Index?noticeUID=CO1.NTC.5494762</t>
  </si>
  <si>
    <t>RAFAEL ALBERTO SANCHEZ OVIEDO</t>
  </si>
  <si>
    <t>LA PRESENTE ORDEN TIENE POR OBJETO: 1. APOYAR EN EL DESARROLLO DE LAS ACTIVIDADES DE LA VICERRECTORÍA ACADÉMICA, RELACIONADAS CON LOS PROCEDIMIENTOS GA-P11; GA-P13; GA-P17; GA-P18 Y GA-P19 DEL COMITÉ INTERNO DE ASIGNACIÓN Y RECONOCIMIENTO DE PUNTAJE -CIARP; EN EL PERIODO ACADÉMICO, RELACIONADAS CON: A) APOYAR EN EL TRÁMITE DE COMUNICACIONES PARA LA FIRMA DE VICERRECTOR, DIRIGIDAS A LOS DOCENTES, RELACIONADAS CON LAS DECISIONES ADOPTADAS EN EL CIARP. B) APOYAR CON LA REVISIÓN DE HOJAS DE VIDA PARA DETERMINAR LA CATEGORÍA A PROFESORES HORA CÁTEDRA. C) APOYAR CON LA ELABORACIÓN DE INFORMES PERIÓDICOS DE CATEGORÍAS DE PROFESORES HORA CÁTEDRA EN EL PERIODO ACADÉMICO. D)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E) APOYAR EN LA ATENCIÓN A PROFESORES HORA CÁTEDRA, FACULTADES, PROGRAMAS, DEPARTAMENTO Y/O CENTRO, QUE REQUIEREN INFORMACIÓN RELACIONADA LAS SOLICITUDES EN TRÁMITE DE CATEGORÍAS. F) APOYAR EN LA BÚSQUEDA DE PARES ACADÉMICOS Y TRÁMITES RELACIONADOS CON LA EVALUACIÓN DE PRODUCTOS.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</si>
  <si>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CO1.REQ.5602164</t>
  </si>
  <si>
    <t>OAG-VAD-0133-2024</t>
  </si>
  <si>
    <t>https://community.secop.gov.co/Public/Tendering/OpportunityDetail/Index?noticeUID=CO1.NTC.5494290</t>
  </si>
  <si>
    <t>HERNAN JESUS LOPEZ LOPEZ</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</si>
  <si>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EL TRÁMITE DE LOS PROCESOS QUE SE INICIAN POR JURISDICCIÓN COACTIVA. 8. ASESORAR AL JEFE DE LA OFICINA ASESORA JURIDICA EN LAS DECISIONES QUE DEBEN ADOPTARSE CON RELACIÓN AL SANEAMIENTO PENSIONAL.9.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</si>
  <si>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CO1.REQ.5602233</t>
  </si>
  <si>
    <t>OPSP-VAD-0132-2024</t>
  </si>
  <si>
    <t>https://community.secop.gov.co/Public/Tendering/OpportunityDetail/Index?noticeUID=CO1.NTC.5493195</t>
  </si>
  <si>
    <t>BELKYS PATRICIA MANGA BLANCO</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</si>
  <si>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VICERRECTORÍA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</si>
  <si>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CO1.REQ.5600878</t>
  </si>
  <si>
    <t>OPSP-VAD-0131-2024</t>
  </si>
  <si>
    <t>https://community.secop.gov.co/Public/Tendering/OpportunityDetail/Index?noticeUID=CO1.NTC.5492930</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</si>
  <si>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</si>
  <si>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CO1.REQ.5601210</t>
  </si>
  <si>
    <t>OAG-VAD-0130-2024</t>
  </si>
  <si>
    <t>https://community.secop.gov.co/Public/Tendering/OpportunityDetail/Index?noticeUID=CO1.NTC.5492734</t>
  </si>
  <si>
    <t>JULIO ENRIQUE CORVACHO LARA</t>
  </si>
  <si>
    <t>LA PRESENTE ORDEN TIENE POR OBJETO: 1. APOYAR TÉCNICAMENTE A LA DIRECCIÓN DE BIENESTAR UNIVERSITARIO, EN LOS PROCESOS ADMINISTRATIVOS CONTRACTUALES DE CONFORMIDAD AL SISTEMA DE GESTIÓN INTEGRAL. 2. ASESORAR FINANCIERAMENTE EN LOS PROCESOS PRESUPUESTALES QUE SEAN ADELANTADOS POR LA DIRECCIÓN DE BIENESTAR UNIVERSITARIO Y SUS COORDINACIONES. 3. ENTREGAR DE MANERA OPORTUNA Y BAJO SU RESPONSABILIDAD LOS INFORMES QUE SE LE SOLICITEN PARA SER PRESENTADOS EN OTRAS DEPENDENCIAS, CON SOPORTES ESTADÍSTICOS. 4. APOYAR A LA OFICINA DE CALIDAD DE BIENESTAR UNIVERSITARIO, EN LOS PROCESOS DE AUDITORÍA INTERNA Y EXTERNA QUE SE REALICEN. 5. ELABORAR INFORMES ESTADÍSTICOS Y FINANCIEROS DE ACUERDO CON EL SISTEMA DE GESTIÓN DE LA CALIDAD DE LAS ÁREAS ADSCRITAS A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</si>
  <si>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CO1.REQ.5600566</t>
  </si>
  <si>
    <t>OPSP-VAD-0129-2024</t>
  </si>
  <si>
    <t>https://community.secop.gov.co/Public/Tendering/OpportunityDetail/Index?noticeUID=CO1.NTC.5495272</t>
  </si>
  <si>
    <t>LORENNI JOHANA AMAYA ZUÑIGA</t>
  </si>
  <si>
    <t>CO1.REQ.5603250</t>
  </si>
  <si>
    <t>OPSP-VAD-0128-2024</t>
  </si>
  <si>
    <t>https://community.secop.gov.co/Public/Tendering/OpportunityDetail/Index?noticeUID=CO1.NTC.5495051</t>
  </si>
  <si>
    <t>GUSTAVO ANTONIO MUÑOZ CONTRERAS</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</si>
  <si>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EL ACOMPAÑAMIENTO A LAS ACTIVIDADES REALIZADAS POR LOS INSTRUCTORES DE MANERA VIRTUAL Y PRESENCIAL EN CADA UNA DE LAS DISCIPLINAS DEPORTIVAS OFRECIDAS POR LA INSTITUCIÓN. 9.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</si>
  <si>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CO1.REQ.5602916</t>
  </si>
  <si>
    <t>OPSP-VAD-0127-2024</t>
  </si>
  <si>
    <t>https://community.secop.gov.co/Public/Tendering/OpportunityDetail/Index?noticeUID=CO1.NTC.5494843</t>
  </si>
  <si>
    <t>OMAR DAVID DEAVILA MEJIA</t>
  </si>
  <si>
    <t>LA PRESENTE ORDEN TIENE POR OBJETO: 1. APOYAR A LA DIRECCIÓN DE BIENESTAR UNIVERSITARIO EN EL REGISTRO, ACTUALIZACIÓN Y ALMACENAMIENTO DE INFORMACIÓN. 2. APOYAR EN EL ARCHIVO DE LOS DOCUMENTOS PROPIOS DE CADA UNA DE LAS ÁREAS Y GENERAR REPORTES QUE PERMITAN IDENTIFICAR LA TRAZABILIDAD DE LOS PROCEDIMIENTOS EJECUTADOS.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QUE SE REALICEN EN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</si>
  <si>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CO1.REQ.5602859</t>
  </si>
  <si>
    <t>OAG-VAD-0126-2024</t>
  </si>
  <si>
    <t>https://community.secop.gov.co/Public/Tendering/OpportunityDetail/Index?noticeUID=CO1.NTC.5494558</t>
  </si>
  <si>
    <t>HERNAN ALBERTO ROJAS CEBALLOS</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</si>
  <si>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</si>
  <si>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CO1.REQ.5602141</t>
  </si>
  <si>
    <t>OPSP-VAD-0125-2024</t>
  </si>
  <si>
    <t>https://community.secop.gov.co/Public/Tendering/OpportunityDetail/Index?noticeUID=CO1.NTC.5494439</t>
  </si>
  <si>
    <t>LILIANA ESTHER CARDONA PERTUZ</t>
  </si>
  <si>
    <t>LA PRESENTE ORDEN TIENE POR OBJETO: 1. APOYAR AL GRUPO INTERNO DE SERVICIOS GENERALES EN LA ATENCIÓN AL PÚBLICO, A TRAVÉS DE LOS DISTINTOS CANALES DISPONIBLES.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</si>
  <si>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CO1.REQ.5602441</t>
  </si>
  <si>
    <t>OAG-VAD-0124-2024</t>
  </si>
  <si>
    <t>https://community.secop.gov.co/Public/Tendering/OpportunityDetail/Index?noticeUID=CO1.NTC.5493981</t>
  </si>
  <si>
    <t>HENRY ROGER ROJAS FERRARI</t>
  </si>
  <si>
    <t>LA PRESENTE ORDEN TIENE POR OBJETO: 1. APOYAR AL GRUPO DE SERVICIOS GENERALES EN LA SUPERVISIÓN DE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</si>
  <si>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CO1.REQ.5602305</t>
  </si>
  <si>
    <t>OAG-VAD-0123-2024</t>
  </si>
  <si>
    <t>https://community.secop.gov.co/Public/Tendering/OpportunityDetail/Index?noticeUID=CO1.NTC.5493639</t>
  </si>
  <si>
    <t>EVERT SEGUNDO CHARRIS GRANADOS</t>
  </si>
  <si>
    <t>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</si>
  <si>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CO1.REQ.5600933</t>
  </si>
  <si>
    <t>OAG-VAD-0122-2024</t>
  </si>
  <si>
    <t>https://community.secop.gov.co/Public/Tendering/OpportunityDetail/Index?noticeUID=CO1.NTC.5492763</t>
  </si>
  <si>
    <t>YENIFER LORENA RUEDAS RACINES</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</si>
  <si>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</si>
  <si>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CO1.REQ.5600782</t>
  </si>
  <si>
    <t>OPSP-VAD-0121-2024</t>
  </si>
  <si>
    <t>https://community.secop.gov.co/Public/Tendering/OpportunityDetail/Index?noticeUID=CO1.NTC.5492466</t>
  </si>
  <si>
    <t>LAURA ESTEFANIA ORTIZ OLIVEROS </t>
  </si>
  <si>
    <t>CO1.REQ.5600608</t>
  </si>
  <si>
    <t>OAG-VAD-0120-2024</t>
  </si>
  <si>
    <t>https://community.secop.gov.co/Public/Tendering/OpportunityDetail/Index?noticeUID=CO1.NTC.5492307</t>
  </si>
  <si>
    <t>MARTHA LUZ GRANADOS VANEGAS</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</si>
  <si>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EL REGISTRO DE LOS MISMOS Y ENVÍO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</si>
  <si>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CO1.REQ.5600149</t>
  </si>
  <si>
    <t>OPSP-VAD-0119-2024</t>
  </si>
  <si>
    <t>https://community.secop.gov.co/Public/Tendering/OpportunityDetail/Index?noticeUID=CO1.NTC.5495462</t>
  </si>
  <si>
    <t>JOSE ANDRES ANDICA CASTAÑO</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</si>
  <si>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</si>
  <si>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CO1.REQ.5603190</t>
  </si>
  <si>
    <t>OPSP-VAD-0118-2024</t>
  </si>
  <si>
    <t>https://community.secop.gov.co/Public/Tendering/OpportunityDetail/Index?noticeUID=CO1.NTC.5495255</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</si>
  <si>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</si>
  <si>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</si>
  <si>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CO1.REQ.5603314</t>
  </si>
  <si>
    <t>OPSP-VAD-0117-2024</t>
  </si>
  <si>
    <t>https://community.secop.gov.co/Public/Tendering/OpportunityDetail/Index?noticeUID=CO1.NTC.5494902</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</si>
  <si>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</si>
  <si>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</si>
  <si>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CO1.REQ.5602581</t>
  </si>
  <si>
    <t>OPSP-VAD-0116-2024</t>
  </si>
  <si>
    <t>https://community.secop.gov.co/Public/Tendering/OpportunityDetail/Index?noticeUID=CO1.NTC.5494625</t>
  </si>
  <si>
    <t>VANESA PAOLA LIZCANO ARAGON</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</si>
  <si>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</si>
  <si>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CO1.REQ.5602478</t>
  </si>
  <si>
    <t>OPSP-VAD-0115-2024</t>
  </si>
  <si>
    <t>https://community.secop.gov.co/Public/Tendering/OpportunityDetail/Index?noticeUID=CO1.NTC.5494402</t>
  </si>
  <si>
    <t>VANESSA RAQUEL MIER GARCIA</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</si>
  <si>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 9. ASESORAR A LA DIRECCIÓN DE DESARROLLO ESTUDIANTIL CON LAS ACTIVIDADES DESARROLLADAS EN EL FONDO DE SOLIDARIDAD UNIMAGDALENA, 2.0. ACORDE A LOS LINEAMIENTOS DE LA RESOLUCIÓN 253 DE 2021.10. APOYAR A LA DIRECCIÓN DE DESARROLLO ESTUDIANTIL EN LOS PROCESOS DE ADMISIÓN Y DE INDUCCIÓN DE LOS ESTUDIANTES QUE INGRESAN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</si>
  <si>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CO1.REQ.5602093</t>
  </si>
  <si>
    <t>OPSP-VAD-0114-2024</t>
  </si>
  <si>
    <t>https://community.secop.gov.co/Public/Tendering/OpportunityDetail/Index?noticeUID=CO1.NTC.5493668</t>
  </si>
  <si>
    <t>OSCAR JOSE ANDRADE NORIEGA</t>
  </si>
  <si>
    <t>LA PRESENTE ORDEN TIENE POR OBJETO: 1. ASESORAR A LA DIRECCCIÓN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</si>
  <si>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CO1.REQ.5601722</t>
  </si>
  <si>
    <t>OPSP-VAD-0113-2024</t>
  </si>
  <si>
    <t>https://community.secop.gov.co/Public/Tendering/OpportunityDetail/Index?noticeUID=CO1.NTC.5493294</t>
  </si>
  <si>
    <t>JOSE FRANCISCO SABAN DIAZ GRANADOS</t>
  </si>
  <si>
    <t>CO1.REQ.5600942</t>
  </si>
  <si>
    <t>OAG-VAD-0112-2024</t>
  </si>
  <si>
    <t>https://community.secop.gov.co/Public/Tendering/OpportunityDetail/Index?noticeUID=CO1.NTC.5493109</t>
  </si>
  <si>
    <t>IAN ANDRES BERMUDEZ VELEZ</t>
  </si>
  <si>
    <t>LA PRESENTE ORDEN TIENE POR OBJETO: 1. APOYAR AL GRUPO INTERNO DE SERVICIOS GENERALES EN LA PLANIFICACIÓN Y CCORDINACIÓN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</si>
  <si>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CO1.REQ.5600778</t>
  </si>
  <si>
    <t>OPSP-VAD-0111-2024</t>
  </si>
  <si>
    <t>https://community.secop.gov.co/Public/Tendering/OpportunityDetail/Index?noticeUID=CO1.NTC.5492468</t>
  </si>
  <si>
    <t>ROBERTO CARLOS MAL VILLALOBO</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</si>
  <si>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</si>
  <si>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CO1.REQ.5600703</t>
  </si>
  <si>
    <t>OPSP-VAD-0110-2024</t>
  </si>
  <si>
    <t>https://community.secop.gov.co/Public/Tendering/OpportunityDetail/Index?noticeUID=CO1.NTC.5492501</t>
  </si>
  <si>
    <t>FANNEDIS FERNANDEZ JARABA</t>
  </si>
  <si>
    <t>LA PRESENTE ORDEN TIENE POR OBJETO: 1. APOYAR EN LA ATENCIÓN AL PÚBLICO EN GENERAL QUE REQUIERAN EL SERVICIO DE LA DEPENDENCIA (CORREO, WHATSAPP, CELULAR INSTITUCIONAL Y EXTENSIONES TELEFÓNICAS). 2. APOYAR EN LA RECEPCIÓN, REVISIÓN, VERIFICACIÓN, CONFIRMACIÓN Y APROBACIÓN DE SOLICITUDES DE CRÉDITO CORTO PLAZO. 3. APOYAR EN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 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</si>
  <si>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CO1.REQ.5600231</t>
  </si>
  <si>
    <t>OAG-VAD-0109-2024</t>
  </si>
  <si>
    <t>https://community.secop.gov.co/Public/Tendering/OpportunityDetail/Index?noticeUID=CO1.NTC.5485538</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</si>
  <si>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</si>
  <si>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</si>
  <si>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CO1.REQ.5593621</t>
  </si>
  <si>
    <t>OPSP-VAD-0108-2024</t>
  </si>
  <si>
    <t>https://community.secop.gov.co/Public/Tendering/OpportunityDetail/Index?noticeUID=CO1.NTC.5485508</t>
  </si>
  <si>
    <t>WENDY PAOLA MERCADO RODRIGUEZ</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</si>
  <si>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</si>
  <si>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CO1.REQ.5593392</t>
  </si>
  <si>
    <t>OPSP-VAD-0107-2024</t>
  </si>
  <si>
    <t>https://community.secop.gov.co/Public/Tendering/OpportunityDetail/Index?noticeUID=CO1.NTC.5484663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</si>
  <si>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</si>
  <si>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</si>
  <si>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CO1.REQ.5593459</t>
  </si>
  <si>
    <t>OPSP-VAD-0106-2024</t>
  </si>
  <si>
    <t>https://community.secop.gov.co/Public/Tendering/OpportunityDetail/Index?noticeUID=CO1.NTC.5484881</t>
  </si>
  <si>
    <t>RAMON ANDRES GAMEZ DAZA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</si>
  <si>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</si>
  <si>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CO1.REQ.5593423</t>
  </si>
  <si>
    <t>OPSP-VAD-0105-2024</t>
  </si>
  <si>
    <t>https://community.secop.gov.co/Public/Tendering/OpportunityDetail/Index?noticeUID=CO1.NTC.5485043</t>
  </si>
  <si>
    <t>ISAAC DE JESUS PALACIO FRIAS</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</si>
  <si>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APOYAR EN LA REVISIÓN DE LA INFORMACIÓN CONTRACTUAL CARGADA EN LAS PLATAFORMAS DEL SIA OBSERVA-AUDITORIA, SIGEPII Y SECOP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</si>
  <si>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CO1.REQ.5593093</t>
  </si>
  <si>
    <t>OPSP-VAD-0104-2024</t>
  </si>
  <si>
    <t>https://community.secop.gov.co/Public/Tendering/OpportunityDetail/Index?noticeUID=CO1.NTC.5485006</t>
  </si>
  <si>
    <t>MISLEE MAIRETH MEZA MASSON</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</si>
  <si>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VERIFICACION DE PRESENTACION DE DECLARACIONES Y PAGOS DE LAS ESTAMPILLAS DEPARTAMENTALES, ADEMÁS DE,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REALIZADA POR EL SUJET ACTIVO DEL CONVENIO 005 DE 2017, EN ESE CASO, GOBERNACIÓN DEL MAGDALENA, CONTRA LOS ARCHIVOS QUE REPOSAN EN LA OFICINA DE ESTAMPILLA. 6 . APOYAR EL PROCESO DE CLASIFICACIÓN DE EXPEDIENTES O CARPETAS PARA REMITIRLOS A CADA FACILITADOR EN EL PROCESO DE AUDITORIA. 7. APOYAR LOS PROCESOS PARA DESARROLLAR ACCIONES ENCAMINADAS AL PLAN DE MEJORAMIENTO DEL ARCHIVO DE INFORMACIÓN DE LAS DIFERENTES ESTAMPILLAS AUDITADAS. 8. APOYAR EN LA ELABORACIÓN Y EMISIÓN DE INFORME PARA SABER A QUIEN SE LE HA REMITIDO EXPEDIENTES O CARPETAS PARA EL PROCESO DE AUDITORIA PERIODICAMENTE. 9. APOYAR EL REGISTRO DE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</si>
  <si>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CO1.REQ.5592587</t>
  </si>
  <si>
    <t>OPSP-VAD-0103-2024</t>
  </si>
  <si>
    <t>https://community.secop.gov.co/Public/Tendering/OpportunityDetail/Index?noticeUID=CO1.NTC.5484610</t>
  </si>
  <si>
    <t>JENNIFFER IVONNE GUZMAN CAMACHO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</si>
  <si>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</si>
  <si>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CO1.REQ.5592848</t>
  </si>
  <si>
    <t>OPSP-VAD-0102-2024</t>
  </si>
  <si>
    <t>https://community.secop.gov.co/Public/Tendering/OpportunityDetail/Index?noticeUID=CO1.NTC.5484386</t>
  </si>
  <si>
    <t>YOLANDA AGUILAR GARCIA</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</si>
  <si>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EN LOS PROCEDIMIENTOS DE ATENCIÓN QUE SE REQUIERA. 4. APOYAR AL SUPERVISOR EN LA ACTUALIZACIÓN DEL INVENTARIO DE LOS EQUIPOS E INSUMOS DE SALUD Y GARANTIZAR EL BUEN USO DE LOS MISMOS. 5. APOYAR EN ACTIVIDADES DE PROMOCIÓN Y MANTENIMIENTO DE SALUD AL INTERIOR DE LA COMUNIDAD UNIVERSITARIA. 6. DILIGENCIAR OPORTUNAMENTE LOS FORMATOS DEL PROCESO "BIENESTAR UNIVERSITARIO" EN EL SISTEMA DE GESTIÓN DE CALIDAD. 7.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</si>
  <si>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CO1.REQ.5592734</t>
  </si>
  <si>
    <t>OAG-VAD-0101-2024</t>
  </si>
  <si>
    <t>https://community.secop.gov.co/Public/Tendering/OpportunityDetail/Index?noticeUID=CO1.NTC.5484313</t>
  </si>
  <si>
    <t>YESID FABIAN VILORIA MANJARRES</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</si>
  <si>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JUNTAMENTE CON EL ADMINISTRADOR DE LA PLATAFORMA AMSI Y DE AM. 7. APOYAR EN LA REALIZACIÓN DE INFORMES PERIÓDICOS DE LAS EJECUCIONES DE LOS DIFERENTES CONTRATOS Y ÓRDENES DE SERVICIOS. 8.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</si>
  <si>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CO1.REQ.5592427</t>
  </si>
  <si>
    <t>OPSP-VAD-0100-2024</t>
  </si>
  <si>
    <t>https://community.secop.gov.co/Public/Tendering/OpportunityDetail/Index?noticeUID=CO1.NTC.5485346</t>
  </si>
  <si>
    <t>LEONARDO DE JESUS MORON GRANADOS</t>
  </si>
  <si>
    <t>CO1.REQ.5593498</t>
  </si>
  <si>
    <t>OAG-VAD-0099-2024</t>
  </si>
  <si>
    <t>https://community.secop.gov.co/Public/Tendering/OpportunityDetail/Index?noticeUID=CO1.NTC.5485309</t>
  </si>
  <si>
    <t>ALEJANDRO JAVIER LIZCANO OROZCO</t>
  </si>
  <si>
    <t>CO1.REQ.5593179</t>
  </si>
  <si>
    <t>OAG-VAD-0098-2024</t>
  </si>
  <si>
    <t>https://community.secop.gov.co/Public/Tendering/OpportunityDetail/Index?noticeUID=CO1.NTC.5484654</t>
  </si>
  <si>
    <t>WILMA JOSE PINTO CRISTHOFFER</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</si>
  <si>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</si>
  <si>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CO1.REQ.5593329</t>
  </si>
  <si>
    <t>OAG-VAD-0097-2024</t>
  </si>
  <si>
    <t>https://community.secop.gov.co/Public/Tendering/OpportunityDetail/Index?noticeUID=CO1.NTC.5485030</t>
  </si>
  <si>
    <t>LUIS ALEXANDER HERRERA PEREZ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</si>
  <si>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</si>
  <si>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CO1.REQ.5593056</t>
  </si>
  <si>
    <t>OAG-VAD-0096-2024</t>
  </si>
  <si>
    <t>https://community.secop.gov.co/Public/Tendering/OpportunityDetail/Index?noticeUID=CO1.NTC.5484558</t>
  </si>
  <si>
    <t>OSCAR SAID DURAN QUINTERO</t>
  </si>
  <si>
    <t>LA PRESENTE ORDEN TIENE POR OBJETO: 1. ASESORAR A LA VICERRECTORÍA ADMINISTRATIVA EN LA ESTRUCTURACIÓN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</si>
  <si>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CO1.REQ.5592399</t>
  </si>
  <si>
    <t>OPSP-VAD-0095-2024</t>
  </si>
  <si>
    <t>https://community.secop.gov.co/Public/Tendering/OpportunityDetail/Index?noticeUID=CO1.NTC.5484254</t>
  </si>
  <si>
    <t>FREDDY MAURICIO MARTINEZ NIEVES</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</si>
  <si>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</si>
  <si>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CO1.REQ.5592818</t>
  </si>
  <si>
    <t>OPSP-VAD-0094-2024</t>
  </si>
  <si>
    <t>https://community.secop.gov.co/Public/Tendering/OpportunityDetail/Index?noticeUID=CO1.NTC.5484343</t>
  </si>
  <si>
    <t>DANNA CAROLINA CERVANTES CASTILLO</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</si>
  <si>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</si>
  <si>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CO1.REQ.5592357</t>
  </si>
  <si>
    <t>OAG-VAD-0093-2024</t>
  </si>
  <si>
    <t>https://community.secop.gov.co/Public/Tendering/OpportunityDetail/Index?noticeUID=CO1.NTC.5483697</t>
  </si>
  <si>
    <t>SHIRLEY MILENA HERRERA LLANES</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</si>
  <si>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</si>
  <si>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CO1.REQ.5592434</t>
  </si>
  <si>
    <t>OPSP-VAD-0092-2024</t>
  </si>
  <si>
    <t>https://community.secop.gov.co/Public/Tendering/OpportunityDetail/Index?noticeUID=CO1.NTC.5483811</t>
  </si>
  <si>
    <t>LUIS FELIPE FUENTES MONTES</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</si>
  <si>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</si>
  <si>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CO1.REQ.5591561</t>
  </si>
  <si>
    <t>OPSP-VAD-0091-2024</t>
  </si>
  <si>
    <t>https://community.secop.gov.co/Public/Tendering/OpportunityDetail/Index?noticeUID=CO1.NTC.5487556</t>
  </si>
  <si>
    <t>GERDA PATRICIA BARROS NIETO</t>
  </si>
  <si>
    <t>LA PRESENTE ORDEN TIENE POR OBJETO: 1. APOYAR AL GRUPO INTERNO DE CONTRATACIÓN EN LA ELABORACIÓN DE LOS INFORMES PERIÓDICOS QUE SE REQUIERAN PARA PUBLICACIÓN EN LA PÁGINA WEB INSTITUCIONAL EN EL MICROSITIO DE “TRANSPARENCIA Y ACCESO A LA INFORMACIÓN PÚBLICA”,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</si>
  <si>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CO1.REQ.5595612</t>
  </si>
  <si>
    <t>OPSP-VAD-0090-2024</t>
  </si>
  <si>
    <t>https://community.secop.gov.co/Public/Tendering/OpportunityDetail/Index?noticeUID=CO1.NTC.5487418</t>
  </si>
  <si>
    <t>YILIAN ELIANA ARAUJO BARRERA</t>
  </si>
  <si>
    <t>LA PRESENTE ORDEN TIENE POR OBJETO: 1. APOYAR LA ASIGNACIÓN DE CORRESPONDENCIA RECIBIDA A TRAVÉS DE CORREO INSTITUCIONAL. 2. APOYAR EN EL SEGUIMIENTO A LAS SOLICITUDES RECIBIDAS VÍA PQR, CORREO ELECTRÓNICO Y/O POR EL SISTEMA DE ADMIISONES.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</si>
  <si>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CO1.REQ.5595299</t>
  </si>
  <si>
    <t>OAG-VAD-0089-2024</t>
  </si>
  <si>
    <t>https://community.secop.gov.co/Public/Tendering/OpportunityDetail/Index?noticeUID=CO1.NTC.5487402</t>
  </si>
  <si>
    <t>ENDER SABEDIT HUERTAS ROBLES</t>
  </si>
  <si>
    <t>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</si>
  <si>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CO1.REQ.5595099</t>
  </si>
  <si>
    <t>OAG-VAD-0088-2024</t>
  </si>
  <si>
    <t>https://community.secop.gov.co/Public/Tendering/OpportunityDetail/Index?noticeUID=CO1.NTC.5486979</t>
  </si>
  <si>
    <t>PAOLA PATRICIA GARCIA CERVANTES</t>
  </si>
  <si>
    <t>LA PRESENTE ORDEN TIENE POR OBJETO: 1. APOYAR EN LA RECEPCIÓN, REGISTRO Y ENVÍO DE LAS COMUNICACIONES OFICIALES EXTERNAS RECIBIDAS. 2. APOYAR EN LA ADMINISTRACIÓN DE LA PLATAFORMA WEB “GAIRACA PLUS” (GESTIÓN PARA LA ADMINISTRACIÓN INTEGRAL DE RADICADOS DE CORRESPONDENCIA): APOYANDO LAS ATENCIÓN DE  LAS SOLICITUDES DE RADICACIÓN DE LAS COMUNICACIONES PRESENTADAS ENTRE LOS ESTUDIANTES, EL CONSEJO ACADÉMICO, LOS CONSEJOS DE FACULTAD Y LOS CONSEJOS DE PROGRAMAS. 3. APOYAR EN LA ELABORACIÓN Y ENVÍO DE LAS PLANILLAS DE RADICACION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</si>
  <si>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CO1.REQ.5595408</t>
  </si>
  <si>
    <t>OAG-VAD-0087-2024</t>
  </si>
  <si>
    <t>https://community.secop.gov.co/Public/Tendering/OpportunityDetail/Index?noticeUID=CO1.NTC.5487312</t>
  </si>
  <si>
    <t>ANGEL ENRIQUE RUIZ MIER</t>
  </si>
  <si>
    <t>CO1.REQ.5595240</t>
  </si>
  <si>
    <t>OAG-VAD-0086-2024</t>
  </si>
  <si>
    <t>https://community.secop.gov.co/Public/Tendering/OpportunityDetail/Index?noticeUID=CO1.NTC.5486938</t>
  </si>
  <si>
    <t>VICTOR ALBERTO LARA MARTINEZ</t>
  </si>
  <si>
    <t>LA PRESENTE ORDEN TIENE POR OBJETO: 1. APOYAR AL GRUPO DE SERVICIOS GENERALES EN LA SUPERVISIÓN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</si>
  <si>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CO1.REQ.5595051</t>
  </si>
  <si>
    <t>OAG-VAD-0085-2024</t>
  </si>
  <si>
    <t>https://community.secop.gov.co/Public/Tendering/OpportunityDetail/Index?noticeUID=CO1.NTC.5487203</t>
  </si>
  <si>
    <t>CARLOS MEIKOLL PARRA CUEVA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</si>
  <si>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</si>
  <si>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CO1.REQ.5595024</t>
  </si>
  <si>
    <t>OAG-VAD-0084-2024</t>
  </si>
  <si>
    <t>https://community.secop.gov.co/Public/Tendering/OpportunityDetail/Index?noticeUID=CO1.NTC.5486907</t>
  </si>
  <si>
    <t>EDUARDO JOSE MARZAN DEL VALLE</t>
  </si>
  <si>
    <t>CO1.REQ.5594896</t>
  </si>
  <si>
    <t>OAG-VAD-0083-2024</t>
  </si>
  <si>
    <t>https://community.secop.gov.co/Public/Tendering/OpportunityDetail/Index?noticeUID=CO1.NTC.5486759</t>
  </si>
  <si>
    <t>ANYELI TATIANA VILALOBOS GUERRERO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</si>
  <si>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</si>
  <si>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CO1.REQ.5594646</t>
  </si>
  <si>
    <t>OAG-VAD-0082-2024</t>
  </si>
  <si>
    <t>https://community.secop.gov.co/Public/Tendering/OpportunityDetail/Index?noticeUID=CO1.NTC.5486380</t>
  </si>
  <si>
    <t>TATIANA MARGARITA TERNERA OROZCO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</si>
  <si>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</si>
  <si>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CO1.REQ.5594901</t>
  </si>
  <si>
    <t>OAG-VAD-0081-2024</t>
  </si>
  <si>
    <t>https://community.secop.gov.co/Public/Tendering/OpportunityDetail/Index?noticeUID=CO1.NTC.5486471</t>
  </si>
  <si>
    <t>CARMEN VANESSA MENDEZ POLO</t>
  </si>
  <si>
    <t xml:space="preserve">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15. APOYAR EN LA SUPERVISIÓN DEL COMPORTAMIENTO DE LOS USUARIOS PARA MANTENER UN AMBIENTE DE ESTUDIO ADECUADO. 16.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</si>
  <si>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CO1.REQ.5594091</t>
  </si>
  <si>
    <t>OAG-VAD-0080-2024</t>
  </si>
  <si>
    <t>https://community.secop.gov.co/Public/Tendering/OpportunityDetail/Index?noticeUID=CO1.NTC.5486277</t>
  </si>
  <si>
    <t>LUIS ALBERTO BARRIOS MIER</t>
  </si>
  <si>
    <t>CO1.REQ.5594257</t>
  </si>
  <si>
    <t>OAG-VAD-0079-2024</t>
  </si>
  <si>
    <t>https://community.secop.gov.co/Public/Tendering/OpportunityDetail/Index?noticeUID=CO1.NTC.5485533</t>
  </si>
  <si>
    <t>YUDYS ULISES ARCE VILLAREAL</t>
  </si>
  <si>
    <t>CO1.REQ.5593400</t>
  </si>
  <si>
    <t>OAG-VAD-0078-2024</t>
  </si>
  <si>
    <t>https://community.secop.gov.co/Public/Tendering/OpportunityDetail/Index?noticeUID=CO1.NTC.5484890</t>
  </si>
  <si>
    <t>CRISTHIAN CAMILO SUAREZ IBAÑEZ</t>
  </si>
  <si>
    <t>LA PRESENTE ORDEN TIENE POR OBJETO: 1. APOYAR EN EL ANÁLISIS EXHAUSTIVO DE LOS METADATOS DEL SISTEMA ALMA Y DEL REPOSITORIO DIGITAL INSTITUCIONAL, IDENTIFICANDO OPORTUNIDADES DE MEJORA, ASÍ COMO INCONSISTENCIAS Y ERRORES. 2. APOYAR EN LA ALINEACIÓN DE LOS METADATOS DEL REPOSITORIO DIGITAL INSTITUCIONAL CON LAS DIRECTRICES ESTABLECIDAS POR REDCOL, LA REFERENCIA Y OPENAIRE, ASÍ COMO CON LAS MEJORES PRÁCTICAS INTERNACIONALES. 3. APOYAR EN LA CONFIGURACIÓN Y GENERACIÓN DE INFORMES EN EL MÓDULO ANALYTICS DEL SISTEMA ALMA, DE ACUERDO CON LAS NECESIDADES DE LA BIBLIOTECA Y SUS USUARIOS. 4. APOYAR EN LA SUPERVISIÓN DE LA FUNCIONALIDAD DE LOS RECURSOS ELECTRÓNICOS, ASEGURÁNDOSE DE QUE ESTÉN CORRECTAMENTE ACTIVADOS EN ALMA Y RECUPERABLES DESDE PRIMO VE, ASÍ COMO DE QUE CUMPLAN CON LOS ESTÁNDARES DE CALIDAD ESTABLECIDOS. 5. ASESORAR Y APOYAR TODO EL PROCESO DE INTEGRACIÓN E IMPLEMENTACIÓN DE LEGANTO, GARANTIZANDO EL ÉXITO DE LA MISMA. 6. APOYAR EN LA ACTUALIZACIÓN DEL SISTEMA DE GESTIÓN DE LA CALIDAD EN LO REFERENTE AL DESARROLLO DE COLECCIONES Y LA ADQUISICIÓN DE MATERIAL BIBLIOGRÁFICO Y BASES DE DATOS, DE ACUERDO CON LAS NECESIDADES QUE SE IDENTIFIQUEN. 7. APOYAR EN LOS PROCESOS DE EVALUACIÓN DE PROPUESTAS PARA LA ADQUISICIÓN DE LIBROS, REVISTAS Y BASES DE DATOS, CONTRIBUYENDO A LA SELECCIÓN DE RECURSOS DE INFORMACIÓN DE ALTA CALIDAD. 8. APOYAR EN EL PROCESO DE CAPACITACIÓN A ESTUDIANTES Y DOCENTES SOBRE EL USO DE BASES DE DATOS ELECTRÓNICAS ACADÉMICAS Y DE INVESTIGACIÓN, EL REPOSITORIO DIGITAL INSTITUCIONAL Y GESTORES BIBLIOGRÁFICOS Y LEGANTO, CON EL OBJETIVO DE QUE PUEDAN APROVECHAR AL MÁXIMO ESTOS RECURSOS. 9. APOYAR EN LA ELABORACIÓN DEL PROCEDIMIENTO TÉCNICO PARA EL DESCARTE DE MATERIALES QUE NO CUMPLEN CON LAS CONDICIONES FÍSICAS Y/O TÉCNICAS PARA SU INCLUSIÓN EN LA COLECCIÓN, ASEGURANDO QUE SE REALICE DE FORMA ADECUADA Y CONFORME A LA LEGISLACIÓN VIGENTE. 10. APOYAR LA PROGRAMACIÓN DEL INVENTARIO ANUAL DE COLECCIONES, ASEGURANDO QUE SE REALICE DE FORMA EFICIENTE Y OPORTUNA. 11. APOYAR EN LA CONSTRUCCIÓN DE CURSOS VIRTUALES OFRECIDOS POR LA BIBLIOTECA EN EL BLOQUE 10, CONTRIBUYENDO A LA OFERTA DE FORMACIÓN CONTINUA PARA LOS USUARIOS DE LA BIBLIOTECA. 12. ASESORAR Y APOYAR EN LA CREACIÓN DE MATERIAL AUDIOVISUAL QUE PROMUEVA LOS SERVICIOS OFRECIDOS POR LA BIBLIOTECA, CONTRIBUYENDO A SU DIFUSIÓN Y CONOCIMIENTO.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</si>
  <si>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CO1.REQ.5593073</t>
  </si>
  <si>
    <t>OPSP-VAD-0077-2024</t>
  </si>
  <si>
    <t>https://community.secop.gov.co/Public/Tendering/OpportunityDetail/Index?noticeUID=CO1.NTC.5484477</t>
  </si>
  <si>
    <t>ALFREDO JOSE DAZA VELEZ</t>
  </si>
  <si>
    <t>CO1.REQ.5591869</t>
  </si>
  <si>
    <t>OAG-VAD-0076-2024</t>
  </si>
  <si>
    <t>https://community.secop.gov.co/Public/Tendering/OpportunityDetail/Index?noticeUID=CO1.NTC.5486845</t>
  </si>
  <si>
    <t>HECTOR MARIO MOLINA RODRIGUEZ</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</si>
  <si>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EN LA APLICACIÓN DE LA ENCUESTA DE SATISFACCIÓN DEL SERVICIO EN EL PROCESO DE CRÉDITO CORTO PLAZO. 12. APOYAR EN LA RECEPCIÓN DE PAGOS POR DATAFONO, REALIZAR EL REGISTRO DE LOS MISMO Y ENVIAR A TESORERÍA PARA SU RECAUDO. 13. APOYAR EN LA REALIZACION DE LAS RENOVACIONES Y LEGALIZACIONES DE LOS CREDITOS ICETEX. 14. APOYAR EN LA REALIZACION DE LAS CONCILIACIONES DE LOS GIROS ENVIADOS POR ICETEX. 15. APOYAR EN LA ELABORACIÓN DE LOS RECAUDOS DE LOS GIROS ENVIADOS POR ICETEX ADEMAS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REVISION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SOLICITADOR RENOVACIÓN EXTEMPORÁNEA . 19. APOYAREN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EL SEGUIMIENTO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</si>
  <si>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CO1.REQ.5594867</t>
  </si>
  <si>
    <t>OAG-VAD-0075-2024</t>
  </si>
  <si>
    <t>https://community.secop.gov.co/Public/Tendering/OpportunityDetail/Index?noticeUID=CO1.NTC.5486561</t>
  </si>
  <si>
    <t>FABIOLA DEL CARMEN ROSADO PERALTA</t>
  </si>
  <si>
    <t>CO1.REQ.5594740</t>
  </si>
  <si>
    <t>OAG-VAD-0074-2024</t>
  </si>
  <si>
    <t>https://community.secop.gov.co/Public/Tendering/OpportunityDetail/Index?noticeUID=CO1.NTC.5486729</t>
  </si>
  <si>
    <t>ERICK MARTINEZ DIAZ</t>
  </si>
  <si>
    <t>LA PRESENTE ORDEN TIENE POR OBJETO: 1. APOYAR EN LA ADMINISTRACIÓN DE LOS SISTEMAS DE INFORMACIÓN, EL PORTAL WEB Y LAS HERRAMIENTAS TECNOLÓGICAS QUE RESPALDAN LOS SERVICIOS DE LA BIBLIOTECA. 2. APOYAR EN EL MANTENIMIENTO Y OPTIMIZACIÓN DEL RENDIMIENTO DE LOS SISTEMAS, GARANTIZANDO SU DISPONIBILIDAD Y EFICIENCIA OPERATIVA. 3. APOYAR LAS INSTALACIONES, CONFIGURACIONES Y ACTUALIZACIONES DE SOFTWARE PARA ASEGURAR SU CORRECTO FUNCIONAMIENTO Y SU COMPATIBILIDAD CON LAS NECESIDADES ESPECÍFICAS DE LA BIBLIOTECA. 4. APOYAR EN LA IMPLEMENTACIÓN DE ESTRATEGIAS EFECTIVAS DE MANTENIMIENTO PREVENTIVO CON EL OBJETIVO DE ASEGURAR LA ESTABILIDAD Y SEGURIDAD DE LOS SISTEMAS. 5. REALIZAR SOPORTE TÉCNICO A LOS USUARIOS DE LA BIBLIOTECA, ABORDANDO Y RESOLVIENDO PROBLEMAS COMUNES RELACIONADOS CON PLATAFORMAS Y HERRAMIENTAS TECNOLÓGICAS. 6. APOYAR EN EL DIAGNÓSTICO, SOLUCIÓN Y DOCUMENTACIÓN DE CASOS DE SOPORTE, GARANTIZANDO UN SEGUIMIENTO EFICIENTE Y LA RESOLUCIÓN SATISFACTORIA DE LOS PROBLEMAS. 7. DESARROLLAR HERRAMIENTAS, SISTEMAS Y COMPONENTES DE SOFTWARE UTILIZANDO TECNOLOGÍAS COMO NETCORE, JAVASCRIPT Y ANGULAR, ENTRE OTROS LENGUAJES DE PROGRAMACIÓN. 8. APOYAR EN LA APLICACIÓN DE PATRONES DE DISEÑO PARA AUTOMATIZAR Y OPTIMIZAR PROCESOS, MEJORANDO LA EFICIENCIA Y FUNCIONALIDAD DE LOS RECURSOS TECNOLÓGICOS. 9. ELABORAR INFORMES DETALLADOS DE USABILIDAD DE LOS RECURSOS TECNOLÓGICOS, EVALUANDO LA EXPERIENCIA DEL USUARIO Y PROPONIENDO MEJORAS PARA OPTIMIZAR LA ACCESIBILIDAD Y EFICACIA. 10. APOYAR EN LA IMPLEMENTACIÓN DE ESTRATEGIAS EFECTIVAS DE RESPALDO DE DATOS PARA GARANTIZAR LA INTEGRIDAD Y DISPONIBILIDAD DE LA INFORMACIÓN DE LA BIBLIOTECA. 11. APOYAR EN LA IMPLEMENTACIÓN DE PROTOCOLOS DE RECUPERACIÓN DE INFORMACIÓN ANTE POSIBLES INCIDENTES. 12. APOYAR EN EL PROCESO DE FORMACIÓN DEL EQUIPO DE LA BIBLIOTECA Y DE LOS USUARIOS FINALES, FACILITANDO LA UTILIZACIÓN EFECTIVA DE SISTEMAS DE INFORMACIÓN, HERRAMIENTAS Y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</si>
  <si>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CO1.REQ.5594499</t>
  </si>
  <si>
    <t>OPSP-VAD-0073-2024</t>
  </si>
  <si>
    <t>https://community.secop.gov.co/Public/Tendering/OpportunityDetail/Index?noticeUID=CO1.NTC.5486265</t>
  </si>
  <si>
    <t>HUGO ALEJANDRO PARDO MANCO</t>
  </si>
  <si>
    <t>CO1.REQ.5594461</t>
  </si>
  <si>
    <t>OAG-VAD-0072-2024</t>
  </si>
  <si>
    <t>https://community.secop.gov.co/Public/Tendering/OpportunityDetail/Index?noticeUID=CO1.NTC.5486412</t>
  </si>
  <si>
    <t>CRISTIAN ALEXIS ORTIZ BERMUDEZ</t>
  </si>
  <si>
    <t>LA PRESENTE ORDEN TIENE POR OBJETO: 1. APOYAR LA PLANEACIÓN Y DESARROLLO DE ESTRATEGIAS PARA OFERTAR LOS CURSOS DE FORMACIÓN EN IDIOMAS. 2. APOYAR CON DISEÑO DEL CRONOGRAMA DE PROMOCIÓN PARA CURSOS DE FORMACIÓN EN IDIOMAS. 3. APOYAR LA PLANEACIÓN Y DESARROLLO DE PROPUESTAS PARA CURSOS DE FORMACIÓN. 4. APOYAR CON LA PROYECCIÓN DEL PRESUPUESTO PARA LA APERTURA DE CURSOS DE IDIOMAS. 5. APOYAR EN EL SEGUIMIENTO ACADÉMICO PARA LA ENTREGA DE NOTAS Y LA CONSOLIDACIÓN RESULTADOS DE LOS CURSOS DE IDIOMAS. 6. APOYAR CON LA APLICACIÓN DE LOS MECANISMOS DE EVALUACIÓN DE NIVELES DE SATISFACCIÓN DE LOS CURSOS LIBRES. 7. APOYAR CON LA PROYECCIÓN DE LOS CRONOGRAMAS DE ACTIVIDADES A REALIZAR PARA CUMPLIR CON LOS PROYECTOS DEL CENTRO DE PLURILINGÜISMO. 8. APOYAR EN LA ELABORACIÓN DE PLANES DE ACCIÓN PARA LA GESTIÓN DE RECURSOS. 9. APOYAR CON LA ELABORACIÓN DE INFORMES; PLANES DE ACCIÓN; PRESUPUESTOS.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</si>
  <si>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CO1.REQ.5594431</t>
  </si>
  <si>
    <t>OPSP-VAD-0071-2024</t>
  </si>
  <si>
    <t>https://community.secop.gov.co/Public/Tendering/OpportunityDetail/Index?noticeUID=CO1.NTC.5486881</t>
  </si>
  <si>
    <t>FELIX ARTURO LOBO CASTRO</t>
  </si>
  <si>
    <t>LA PRESENTE ORDEN TIENE POR OBJETO: 1. APOYAR LA ADMINISTRACIÓN Y ACTUALIZACIÓN DEL SITIO WEB DE CARTERA. 2. APOYAR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DESARROLLAR E IMPLEMENTAR TECNOLOGÍAS DE INFORMACIÓN TENDIENTES A LA RECUPERACIÓN DE CARTERA. 7. APOYAR EN LA APLICACIÓN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</si>
  <si>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CO1.REQ.5594882</t>
  </si>
  <si>
    <t>OPSP-VAD-0070-2024</t>
  </si>
  <si>
    <t>https://community.secop.gov.co/Public/Tendering/OpportunityDetail/Index?noticeUID=CO1.NTC.5485974</t>
  </si>
  <si>
    <t>URILIS PAOLA FONTALVO ARIZA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</si>
  <si>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</si>
  <si>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CO1.REQ.5594148</t>
  </si>
  <si>
    <t>OAG-VAD-0069-2024</t>
  </si>
  <si>
    <t>https://community.secop.gov.co/Public/Tendering/OpportunityDetail/Index?noticeUID=CO1.NTC.5485945</t>
  </si>
  <si>
    <t>MILAGRO DEL CARMEN PONCE MONTES</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</si>
  <si>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</si>
  <si>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CO1.REQ.5593778</t>
  </si>
  <si>
    <t>OPSP-VAD-0068-2024</t>
  </si>
  <si>
    <t>https://community.secop.gov.co/Public/Tendering/OpportunityDetail/Index?noticeUID=CO1.NTC.5485640</t>
  </si>
  <si>
    <t>GLORIA CHIQUINQUIRA MENDEZ MENDOZA</t>
  </si>
  <si>
    <t>LA PRESENTE ORDEN TIENE POR OBJETO: 1. APOYAR EN LA ORGANIZACIÓN Y DIGITALIZACIÓN DE EXPEDIENTES, DE ACUERDO CON LOS PROCEDIMIENTOS Y DIRECTRICES INSTITUCIONALES. 2. APOYAR EN LA RECEPCIÓN, REGISTRO Y ENVÍO DE COMUNICACIONES EXTERNAS RECIBIDAS Y DOCUMENTOS Y SOBRES EN LA VENTANILLA DEL BLOQUE ADMINISTRATIVO DE LA UNIVERSIDAD. 3. APOYAR EN LA ATENCIÓN TELEFÓNICA DE USUARIOS EN LA VENTANILLA DEL BLOQUE ADMINISTRATIVO DE LA UNIVERSIDAD.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</si>
  <si>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CO1.REQ.5593944</t>
  </si>
  <si>
    <t>OAG-VAD-0067-2024</t>
  </si>
  <si>
    <t>https://community.secop.gov.co/Public/Tendering/OpportunityDetail/Index?noticeUID=CO1.NTC.5485613</t>
  </si>
  <si>
    <t>MARIA CAMILA SAMPER MEZA</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</si>
  <si>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</si>
  <si>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CO1.REQ.5593589</t>
  </si>
  <si>
    <t>OPSP-VAD-0066-2024</t>
  </si>
  <si>
    <t>https://community.secop.gov.co/Public/Tendering/OpportunityDetail/Index?noticeUID=CO1.NTC.5486914</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</si>
  <si>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11. APOYAR EN LA REVISIÓN DE LA INFORMACIÓN CONTRACTUAL CARGADA EN LAS PLATAFORMAS DEL SIA OBSERVA- AUDITORIA, SIGEP II SECOP I Y II.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</si>
  <si>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CO1.REQ.5595007</t>
  </si>
  <si>
    <t>OPSP-VAD-0065-2024</t>
  </si>
  <si>
    <t>https://community.secop.gov.co/Public/Tendering/OpportunityDetail/Index?noticeUID=CO1.NTC.5485365</t>
  </si>
  <si>
    <t>ALVARO JOSE VITTORINO ZUÑIGA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</si>
  <si>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TRIMESTRAL Y ASESORÍA A LA RENDICIÓN DE CUENTAS DE LA GESTIÓN CONTRACTUAL EN SIA CONTRALORÍAS, SECOP, SIGEP. 5. APOYAR A LA OFICINA DE CONTROL INTERNO EN LA REVISIÓN, ANÁLISIS Y ELABORACIÓN DE INFORME DE EVALUACIÓN A LA GESTIÓN CONTRACTUAL TRIMESTRAL. 6. APOYAR A LA OFICINA DE CONTROL INTERNO EN LA REALIZACIÓN DE SEGUIMIENTO Y ELABORACIÓN DE INFORME ANUAL DE DERECHOS DE AUTOR EN SOFTWARE.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</si>
  <si>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CO1.REQ.5593706</t>
  </si>
  <si>
    <t>OPSP-VAD-0064-2024</t>
  </si>
  <si>
    <t>https://community.secop.gov.co/Public/Tendering/OpportunityDetail/Index?noticeUID=CO1.NTC.5485236</t>
  </si>
  <si>
    <t>GLORIA INES FLOREZ FONTALVO</t>
  </si>
  <si>
    <t>LA PRESENTE ORDEN TIENE POR OBJETO: 1. APOYAR EN LA ATENCIÓN AL PÚBLICO EN GENERAL QUE REQUIERAN EL SERVICIO DE LA DEPENDENCIA (CORREO, WHATSAPP, CELULAR INSTITUCIONAL, VENTANILLA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ETC).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</si>
  <si>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CO1.REQ.5593454</t>
  </si>
  <si>
    <t>OAG-VAD-0063-2024</t>
  </si>
  <si>
    <t>https://community.secop.gov.co/Public/Tendering/OpportunityDetail/Index?noticeUID=CO1.NTC.5485040</t>
  </si>
  <si>
    <t>ANA ISABEL VALERA GUERRERO</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</si>
  <si>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15. APOYAR EN EL TRAMITE, ELABORACION Y SEGUIMIENTO DE LOS DESCUENTOS POR NOMINA. 16. APOYAR EN LA GENERACION DE ABONOS Y CUENTAS X COBRAR POR LOS DIFERENTES CONCEPTOS DESCONTADOS POR EL GRUPO DE NÓMINA MES A MES, LOS CUALES SE REPORTAN AL GRUPO DE TESORERIA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</si>
  <si>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CO1.REQ.5592593</t>
  </si>
  <si>
    <t>OAG-VAD-0062-2024</t>
  </si>
  <si>
    <t>https://community.secop.gov.co/Public/Tendering/OpportunityDetail/Index?noticeUID=CO1.NTC.5484728</t>
  </si>
  <si>
    <t>ANA MARIA DEL CARMEN GONZALEZ ROJAS</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</si>
  <si>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APOYAR EN LA REALIZACIÓN DE CAPACITACIONES EN EL MARCO DE LOS PROCESOS DEL SISTEMA DE GESTIÓN DE LA CALIDAD.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</si>
  <si>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CO1.REQ.5592778</t>
  </si>
  <si>
    <t>OPSP-VAD-0061-2024</t>
  </si>
  <si>
    <t>https://community.secop.gov.co/Public/Tendering/OpportunityDetail/Index?noticeUID=CO1.NTC.5486507</t>
  </si>
  <si>
    <t>MIGUEL MARIANO TORRALVO PUERTA</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</si>
  <si>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</si>
  <si>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CO1.REQ.5594078</t>
  </si>
  <si>
    <t>OPSP-VAD-0060-2024</t>
  </si>
  <si>
    <t>https://community.secop.gov.co/Public/Tendering/OpportunityDetail/Index?noticeUID=CO1.NTC.5486436</t>
  </si>
  <si>
    <t>NEVIN ANDRES ROSADO VILLEGAS</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</si>
  <si>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</si>
  <si>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CO1.REQ.5594463</t>
  </si>
  <si>
    <t>OAG-VAD-0059-2024</t>
  </si>
  <si>
    <t>https://community.secop.gov.co/Public/Tendering/OpportunityDetail/Index?noticeUID=CO1.NTC.5486033</t>
  </si>
  <si>
    <t>IVET MARIA HERRERA MEZA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</si>
  <si>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</si>
  <si>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CO1.REQ.5594420</t>
  </si>
  <si>
    <t>OPSP-VAD-0058-2024</t>
  </si>
  <si>
    <t>https://community.secop.gov.co/Public/Tendering/OpportunityDetail/Index?noticeUID=CO1.NTC.5485776</t>
  </si>
  <si>
    <t>MAYERLIS PATRICIA PEREA CHAVEZ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</si>
  <si>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</si>
  <si>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CO1.REQ.5594243</t>
  </si>
  <si>
    <t>OPSP-VAD-0057-2024</t>
  </si>
  <si>
    <t>https://community.secop.gov.co/Public/Tendering/OpportunityDetail/Index?noticeUID=CO1.NTC.5485950</t>
  </si>
  <si>
    <t>MARIA DE LOS ANGELES AMADOR BALLESTAS</t>
  </si>
  <si>
    <t>CO1.REQ.5594117</t>
  </si>
  <si>
    <t>OPSP-VAD-0056-2024</t>
  </si>
  <si>
    <t>https://community.secop.gov.co/Public/Tendering/OpportunityDetail/Index?noticeUID=CO1.NTC.5484700</t>
  </si>
  <si>
    <t>YONAIRA PATRICIA RODRIGUEZ LOBATO</t>
  </si>
  <si>
    <t>LA PRESENTE ORDEN TIENE POR OBJETO: 1. APOYAR A LA COORDINACIÓN DEL ÁREA DE IDIOMAS EN LA ATENCIÓN AL PÚBLICO EN GENERAL, DURANTE EL PERÍODO 2024-1. 2. APOYAR LA PROMOCIÓN Y DIVULGACIÓN DE INSCRIPCIONES Y MATRICULAS DE CURSOS DE IDIOMAS, DURANTE EL PERÍODO 2024-1. 3. APOYAR EN LA ORGANIZACIÓN DE LA DOCUMENTACIÓN Y GENERAR LISTADOS DE ESTUDIANTES MATRICULADOS, DURANTE EL PERÍODO 2024-1. 4. APOYAR LA ORGANIZACIÓN DE LA PRUEBA DE CLASIFICACIÓN PARA DETERMINAR EL NIVEL DE INICIO DE ESTUDIANTES NUEVOS, DURANTE EL PERÍODO 2024-1. 5. APOYAR EN EL CONTROL ADECUADO DE LA ENTREGA DE MATERIAL BIBLIOGRÁFICO DE APOYO A DOCENTES Y ESTUDIANTES DE IDIOMAS, DURANTE EL PERÍODO 2024-1. 6. APOYAR EN LA APLICACIÓN DE EXÁMENES DE SUFICIENCIA EN INGLÉS. 7. PRESENTAR INFORMES REQUERIDOS. 8. APOYAR EL CARGUE DE ESPACIOS EN EL SIARE, DURANTE EL PERÍODO 2024-1. 9. APOYAR EL CARGUE DE ASIGNACIÓN Y APOYO A DOCENTE. 10. APOYAR EN LA CREACIÓN Y TABULACIÓN DE ENCUESTAS. 11. APOYAR LA ELABORACIÓN DE RESOLUCIÓN Y TRÁMITE PARA PAGO DE LIBROS. 12. TABULAR LOS RESULTADOS DE EXAMEN DE SUFICIENCIA. 13. APOYAR LA GENERACIÓN DEL INFORME SNIES, DURANTE EL PERÍODO 2024- 1. 14. REALIZAR INFORMES SOBRE DOCENTES, ESTUDIANTES, ÍNDICES DE DESERCIÓN Y DE RENDIMIENTO EXAMEN DE SUFICIENCIA. 15.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</si>
  <si>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CO1.REQ.5593960</t>
  </si>
  <si>
    <t>OAG-VAD-0055-2024</t>
  </si>
  <si>
    <t>https://community.secop.gov.co/Public/Tendering/OpportunityDetail/Index?noticeUID=CO1.NTC.5485803</t>
  </si>
  <si>
    <t>JULIO CESAR GOMEZ PUERTA</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</si>
  <si>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</si>
  <si>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CO1.REQ.5593853</t>
  </si>
  <si>
    <t>OPSP-VAD-0054-2024</t>
  </si>
  <si>
    <t>https://community.secop.gov.co/Public/Tendering/OpportunityDetail/Index?noticeUID=CO1.NTC.5485528</t>
  </si>
  <si>
    <t>TANIA ESTHER OLIVEROS ACOSTA</t>
  </si>
  <si>
    <t>CO1.REQ.5593526</t>
  </si>
  <si>
    <t>OAG-VAD-0053-2024</t>
  </si>
  <si>
    <t>https://community.secop.gov.co/Public/Tendering/OpportunityDetail/Index?noticeUID=CO1.NTC.5484661</t>
  </si>
  <si>
    <t>CAMILA ANDREA GUTIERREZ MACIAS</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</si>
  <si>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</si>
  <si>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CO1.REQ.5592937</t>
  </si>
  <si>
    <t>OAG-VAD-0052-2024</t>
  </si>
  <si>
    <t>https://community.secop.gov.co/Public/Tendering/OpportunityDetail/Index?noticeUID=CO1.NTC.5485001</t>
  </si>
  <si>
    <t>GISSELL PAOLA CHIQUILLO MACIAS</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</si>
  <si>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Y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</si>
  <si>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CO1.REQ.5592772</t>
  </si>
  <si>
    <t>OAG-VAD-0051-2024</t>
  </si>
  <si>
    <t>https://community.secop.gov.co/Public/Tendering/OpportunityDetail/Index?noticeUID=CO1.NTC.5484318</t>
  </si>
  <si>
    <t>CAMILO ANDRES MERCADO VALENCIA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</si>
  <si>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</si>
  <si>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CO1.REQ.5592193</t>
  </si>
  <si>
    <t>OPSP-VAD-0050-2024</t>
  </si>
  <si>
    <t>https://community.secop.gov.co/Public/Tendering/OpportunityDetail/Index?noticeUID=CO1.NTC.5483591</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</si>
  <si>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</si>
  <si>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13. APOYAR A LA DIRECCIÓN DE DESARROLLO ESTUDIANTIL EN LOS PROCESOS DE INDUCCIÓN PARA EL PERIODO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</si>
  <si>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CO1.REQ.5591542</t>
  </si>
  <si>
    <t>OPSP-VAD-0049-2024</t>
  </si>
  <si>
    <t>https://community.secop.gov.co/Public/Tendering/OpportunityDetail/Index?noticeUID=CO1.NTC.5470337&amp;isFromPublicArea=True&amp;isModal=False</t>
  </si>
  <si>
    <t>IVONE PAOLA ARIAS ALCOCER</t>
  </si>
  <si>
    <t>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</si>
  <si>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CO1.REQ.5577797</t>
  </si>
  <si>
    <t>OPSP-VAD-0048-2024</t>
  </si>
  <si>
    <t>https://community.secop.gov.co/Public/Tendering/OpportunityDetail/Index?noticeUID=CO1.NTC.5470217&amp;isFromPublicArea=True&amp;isModal=False</t>
  </si>
  <si>
    <t>ELIANA MARGARITA GARCIA LOPEZ</t>
  </si>
  <si>
    <t>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A TRAVÉS DE LOS DIFERENTES CANALES DE COMUNICACIÓN DISPONIBLES LA ATENCIÓN A LOS MIEMBROS DE LA COMUNIDAD UNIVERSITARIA QUE REQUIERAN INFORMACIÓN SOBRE LOS SERVICIOS DE BIENESTAR UNIVERSITARIO. 6. APOYAR EN EL PROCESO DE CARACTERIZACIÓN DE LOS ESTUDIANTES QUE REALICEN READMISIÓN A LOS DISTINTOS PROGRAMAS ACADÉMICOS. 7. APOYAR EN LA REALIZACIÓN DE LAS VISITAS DOMICILIARIAS QUE SE REQUIERAN EN EL MARCO DEL PROCESO DE ADMISIÓN Y DURANTE EL PROCESO DE CAMBIO DE ESTRATO SOCIOECONÓMICO. 8. APOYAR AL SUPERVISOR EN LA ACTUALIZACIÓN DEL INVENTARIO DE LOS EQUIPOS E INSUMOS DE OFICINA Y VERIFICAR EL BUEN USO DE LOS MISMOS. 9. APOYAR EN EL PROCESO DE SUPERVISIÓN DE LOS CONTRATOS RELACIONADOS CON EL ÁREA DE SALUD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</si>
  <si>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CO1.REQ.5577856</t>
  </si>
  <si>
    <t>OPSP-VAD-0047-2024</t>
  </si>
  <si>
    <t>https://community.secop.gov.co/Public/Tendering/OpportunityDetail/Index?noticeUID=CO1.NTC.5469967&amp;isFromPublicArea=True&amp;isModal=False</t>
  </si>
  <si>
    <t>SAUL ANTONIO TEJEDA ECHEVERRIA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</si>
  <si>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</si>
  <si>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CO1.REQ.5577492</t>
  </si>
  <si>
    <t>OPSP-VAD-0046-2024</t>
  </si>
  <si>
    <t>https://community.secop.gov.co/Public/Tendering/OpportunityDetail/Index?noticeUID=CO1.NTC.5469695&amp;isFromPublicArea=True&amp;isModal=False</t>
  </si>
  <si>
    <t>CLAUDIA MARIA OSPINO MONTAÑO</t>
  </si>
  <si>
    <t>LA PRESENTE ORDEN TIENE POR OBJETO: 1. APOYAR A LA DIRECCIÓN DEL DEPARTAMENTO DE ESTUDIOS GENERALES EN LA LOGÍSTICA DE LA PROGRAMACIÓN ACADÉMICA 2024-1. 2. APOYAR EN LA ASIGNACIÓN DOCENTE. 3. APOYAR EN EL REPORTE DE NOVEDADES DE DOCENTES TALES COMO: AJUSTE EN LAS HORAS PROGRAMADAS YA SEA POR ADICIÓN Ó DISMINUCIÓN DE HORAS CÁTEDRA DURANTE EL PERIODO ACADÉMICO 2024-1.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7. APOYAR EL RECIBO Y SEGUIMIENTO A LA CORRESPONDENCIA INTERNA Y EXTERNA RECIBIDA Y ENVIADA FÍSICA Y DIGITALMENTE. 8. APOYAR EN LA RESPUESTA OPORTUNA A SOLICITUDES PRESENTADAS A LA DEPENDENCIA. 9. APOYAR EN LA ACTUALIZACIÓN DE LA BASE DE DATOS DE CORRESPONDENCIA TRAMITADA. 8. ADMINISTRAR LA CUENTA INSTITUCIONAL DE LA DEPENDENCIA Y MANEJAR LA TRAZABILIDAD DE LAS SOLICITUDES RECIBIDAS Y ENVIADAS POR ESTE MEDIO. 10. APOYAR EN LA SOCIALIZACIÓN DE VENTAS DE SERVICIO Y/O CURSOS OFERTADOS. 11. ORGANIZAR ARCHIVOS PARA TRANSFERENCIA DOCUMENTAL DE LA VIGENCIA ESPECIFICADA. 12. APOYAR LOGÍSTICAMENTE EN LOS EVENTOS ORGANIZADOS POR LA DEPENDENCIA. 13. APOYAR EN LA ADMINISTRACIÓN DE LAS REDES SOCIALES DEL DEPARTAMENTO DE ESTUDIOS GENERALES. 14. APOYAR EN LA ELABORACIÓN Y REMISIÓN DE INFORMES DE EVALUACIÓN Y SEGUIMIENTO DE AYUDANTES ACADÉMICOS Y ADMINISTRATIVOS. 15. APOYAR EN LA VERIFICACIÓN Y SEGUIMIENTO DE LA ENTREGA DE REPORTES DE ASISTENCIAS A LOS DOCENTES DE FORMACIÓN GENERAL E INTEGRAL. 16. APOYAR EN LA CREACIÓN DE PROCEDIMIENTOS PARA TRÁMITES ADMINISTRATIVOS INTERNOS.PARÁGRAFO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</si>
  <si>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CO1.REQ.5576251</t>
  </si>
  <si>
    <t>OPSP-VAD-0045-2024</t>
  </si>
  <si>
    <t>https://community.secop.gov.co/Public/Tendering/OpportunityDetail/Index?noticeUID=CO1.NTC.5469593&amp;isFromPublicArea=True&amp;isModal=False</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</si>
  <si>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</si>
  <si>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</si>
  <si>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CO1.REQ.5575938</t>
  </si>
  <si>
    <t>OPSP-VAD-0044-2024</t>
  </si>
  <si>
    <t>https://community.secop.gov.co/Public/Tendering/OpportunityDetail/Index?noticeUID=CO1.NTC.5469663&amp;isFromPublicArea=True&amp;isModal=False</t>
  </si>
  <si>
    <t>ALBERTO JOSE MARTINEZ COAS</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</si>
  <si>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</si>
  <si>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CO1.REQ.5575713</t>
  </si>
  <si>
    <t>OAG-VAD-0043-2024</t>
  </si>
  <si>
    <t>https://community.secop.gov.co/Public/Tendering/OpportunityDetail/Index?noticeUID=CO1.NTC.5471908&amp;isFromPublicArea=True&amp;isModal=False</t>
  </si>
  <si>
    <t>DINAIRIS PAOLA NORIEGA URIELES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</si>
  <si>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</si>
  <si>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CO1.REQ.5574770</t>
  </si>
  <si>
    <t>OPSP-VAD-0042-2024</t>
  </si>
  <si>
    <t>https://community.secop.gov.co/Public/Tendering/OpportunityDetail/Index?noticeUID=CO1.NTC.5471579&amp;isFromPublicArea=True&amp;isModal=False</t>
  </si>
  <si>
    <t>KARINA JOHANNA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</si>
  <si>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Y EN LA ELABORACIÓN DEL RESPECTIVO INFORME DE RESULTADOS. 5. APOYAR A LA OFICINA DE CONTROL INTERNO EN EL SEGUIMIENTO AL SISTEMA DE CONTROL INTERNO MECI EN EL MARCO DEL MIPG A TRAVÉS DEL DAFP / FURAG Y EN EL CARGUE DEL RESPECTIVO INFORME DE RESULTADOS. 6. APOYAR A LA OFICINA DE CONTROL INTERNO EN EL SEGUIMIENTO AL ÍNDICE DE TRANSPARENCIA Y ACCESO A LA INFORMACIÓN ITA Y EN EL CARGUE DEL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</si>
  <si>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CO1.REQ.5574479</t>
  </si>
  <si>
    <t>OPSP-VAD-0041-2024</t>
  </si>
  <si>
    <t>https://community.secop.gov.co/Public/Tendering/OpportunityDetail/Index?noticeUID=CO1.NTC.5471844&amp;isFromPublicArea=True&amp;isModal=False</t>
  </si>
  <si>
    <t>DALIANA MILAGROS BORJA RODRIGUEZ</t>
  </si>
  <si>
    <t>LA PRESENTE ORDEN TIENE POR OBJETO: 1. APOYAR EN LA ORGANIZACIÓN Y DIGITALIZACIÓN DE EXPEDIENTES, DE ACUERDO CON LOS PROCEDIMIENTOS Y DIRECTRICES INSTITUCIONALES. 2. APOYAR EN LA RECEPCIÓN, REGISTRO Y ENVÍO DE LAS COMUNICACIONES OFICIALES EXTERNAS RECIBIDAS.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</si>
  <si>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CO1.REQ.5574084</t>
  </si>
  <si>
    <t>OAG-VAD-0040-2024</t>
  </si>
  <si>
    <t>https://community.secop.gov.co/Public/Tendering/OpportunityDetail/Index?noticeUID=CO1.NTC.5471712&amp;isFromPublicArea=True&amp;isModal=False</t>
  </si>
  <si>
    <t>MARIA DEL CARMEN CALDERON ORTIZ</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</si>
  <si>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</si>
  <si>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CO1.REQ.5578542</t>
  </si>
  <si>
    <t>OAG-VAD-0039-2024</t>
  </si>
  <si>
    <t>https://community.secop.gov.co/Public/Tendering/OpportunityDetail/Index?noticeUID=CO1.NTC.5471001&amp;isFromPublicArea=True&amp;isModal=False</t>
  </si>
  <si>
    <t>LILIANA DEL CARMEN TRHEEBILCOCK ABELLO</t>
  </si>
  <si>
    <t>LA PRESENTE ORDEN TIENE POR OBJETO: 1. APOYAR EN LA CREACIÓN EL REPORTE DEL CASO UNA VEZ SE PRESENTE LA DENUNCIA POR LA PERSONA DIRECTAMENTE AFECTADA O TERCEROS. 2. APOYAR EN LA ATENCIÓN DE LA PERSONA AFECTADA O A LAS TERCERAS PERSONAS QUE REALICEN EL REPORTE DEL CASO, GUARDANDO LA DEBIDA RESERVA Y CONFIDENCIALIDAD. 3.ASESORAR A LA VÍCTIMA A LA ATENCIÓN PSICOLÓGICA INTEGRAL Y CONTINUADA. 4. ELABORAR LA VALORACIÓN PSICOLÓGICA DE LA VÍCTIMA, CON LA FINALIDAD DE RECOPILAR LA INFORMACIÓN DE LOS HECHOS REPORTADOS, IDENTIFICACIÓN DEL EXAMEN MENTAL, FACTORES DE VULNERABILIDAD Y SU RESPECTIVA SUGERENCIA FRENTE AL CASO. 5. ACOMPAÑAR EL TRASLADO DEL REPORTE DE CASO A LA DEPENDENCIA COMPETENTE PARA INICIAR LAS ACCIONES DISCIPLINARIAS CORRESPONDIENTES. 6.ASESORAR A LOS CONSEJOS DE FACULTAD Y A VICERRECTORÍAS PARA EXPONER LOS REPORTES DE CASOS TRASLADADOS PARA QUE SEAN REVISADOS CON PERSPECTIVA DE GÉNERO. 7.ASISTIR A LAS AUDIENCIAS (INTERNAS Y EXTERNAS) A LAS CUALES SEA CITADA PARA LA SUSTENTACIÓN DE LA VALORACIÓN PSICOLÓGICA REALIZADA A LA VÍCTIMA. 8. REALIZAR SEGUIMIENTO A LAS ATENCIONES PSICOLÓGICAS PRESTADAS A LA VÍCTIMA Y SOLICITAR INFORMES DE LOS AVANCES OBTENIDOS EN LA RECUPERACIÓN DE LA MISMA. 9.APOYAR EN LA REVISIÓN DE LAS SOLICITUDES REALIZADAS POR LOS DIFERENTES ORDENADORES DEL GASTO DE LA UNIVERSIDAD EN RELACIÓN AL REPORTE POR CONDUCTAS QUE CONSTITUYAN VIOLENCIAS BASADAS EN GÉNERO, LAS VIOLENCIAS SEXUALES O DISCRIMINACIÓN. 10. REALIZAR SENSIBILIZACIÓN DESDE EL ÁREA PSICOLÓGICA PARA LA FIRMA DE ACTA DE BUENAS PRÁCTICAS. 11.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12. APOYAR EN LA RECOPILACIÓN, SISTEMATIZACIÓN Y GARANTIZAR LA SEGURIDAD Y CONFIDENCIALIDAD DE LA INFORMACIÓN DERIVADA DE LOS REPORTES DE CASO.  13.  ELABORAR INFORMES EN LOS CUALES SE DETALLE LOS AVANCES NORMATIVOS QUE HA TENIDO LA UNIVERSIDAD DEL MAGDALENA PARA EL CUMPLIMIENTO DE LA POLÍTICA CERO TOLERANCIA DE CASOS DE VIOLENCIA DE GÉNERO Y VIOLENCIA SEXUAL.  14. APOYAR EN LA SOCIALIZACIÓN PROTOCOLO DE ATENCIÓN PROTOCOLO INSTITUCIONAL PARA PARA LA DETECCIÓN, PREVENCIÓN, ATENCIÓN Y SANCIÓN DE LAS VIOLENCIAS BASADAS EN GÉNERO, VIOLENCIAS SEXUALES Y DISCRIMINACIÓN.  15. APOYAR EN LA ACTIVACIÓN LA RED DE APOYO DE LA VÍCTIMA EN LOS CASOS QUE SEA NECESARIO PARA TRAZAR ESTRATEGIAS DE PROTECCIÓN Y ACOMPAÑAMIENTO QUE CONTRIBUYAN A LA RECUPERACIÓN DE LA PERSONA AFECTADA.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</si>
  <si>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CO1.REQ.5577468</t>
  </si>
  <si>
    <t>OPSP-VAD-0038-2024</t>
  </si>
  <si>
    <t>https://community.secop.gov.co/Public/Tendering/OpportunityDetail/Index?noticeUID=CO1.NTC.5470873&amp;isFromPublicArea=True&amp;isModal=False</t>
  </si>
  <si>
    <t>TULIA ROSA VALVERDE NUÑEZ</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</si>
  <si>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LA REALIZACIÓN DE LAS VISITAS DOMICILIARIAS QUE SE REQUIERAN EN EL MARCO DEL PROCESO DE ADMISIÓN PARA ASPIRANTES EN LA INSTITUCIÓN Y DURANTE EL PROCESO DE CAMBIO DE ESTRATO SOCIOECONÓMICO. 7. APOYAR EN LA ATENCIÓN A LOS MIEMBROS DE LA COMUNIDAD UNIVERSITARIA QUE REQUIERAN INFORMACIÓN SOBRE LOS SERVICIOS DE BIENESTAR UNIVERSITARIO A TRAVÉS DE LOS DIFERENTES CANALES DE COMUNICACIÓN DISPONIBLES. 8. APOYAR A LA DIRECCIÓN DE BIENESTAR UNIVERSITARIO EN LA CARACTERIZACIÓN DE LAS BECAS DE PRÁCTICAS PROFESIONALES Y RELIQUIDACIÓN DE MATRÍCULA DE CASOS ESPECIALES. 9. APOYAR AL SUPERVISOR EN LA ACTUALIZACIÓN DEL INVENTARIO DE LOS EQUIPOS E INSUMOS DE OFICINA Y VERIFICAR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</si>
  <si>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CO1.REQ.5577702</t>
  </si>
  <si>
    <t>OPSP-VAD-0037-2024</t>
  </si>
  <si>
    <t>https://community.secop.gov.co/Public/Tendering/OpportunityDetail/Index?noticeUID=CO1.NTC.5470468&amp;isFromPublicArea=True&amp;isModal=False</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</si>
  <si>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</si>
  <si>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CO1.REQ.5575439</t>
  </si>
  <si>
    <t>OPSP-VAD-0036-2024</t>
  </si>
  <si>
    <t>https://community.secop.gov.co/Public/Tendering/OpportunityDetail/Index?noticeUID=CO1.NTC.5470339&amp;isFromPublicArea=True&amp;isModal=False</t>
  </si>
  <si>
    <t>HENRY DAVID BRUGES CARBONO</t>
  </si>
  <si>
    <t>CO1.REQ.5575158</t>
  </si>
  <si>
    <t>OPSP-VAD-0035-2024</t>
  </si>
  <si>
    <t>https://community.secop.gov.co/Public/Tendering/OpportunityDetail/Index?noticeUID=CO1.NTC.5465234</t>
  </si>
  <si>
    <t>JESUS DAVID MIRANDA CORRALES</t>
  </si>
  <si>
    <t>LA PRESENTE ORDEN TIENE POR OBJETO LA PRESTACIÓN DE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9) APOYAR LA DIRECCIÓN DE LOS PROYECTOS DE REGALÍAS EN LAS PROYECCIONES Y CONTROL PRESUPUESTAL PARA LA EJECUCIÓN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</si>
  <si>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CO1.REQ.5572624</t>
  </si>
  <si>
    <t>OPSP-VAD-0034-2024</t>
  </si>
  <si>
    <t>https://community.secop.gov.co/Public/Tendering/OpportunityDetail/Index?noticeUID=CO1.NTC.5465329</t>
  </si>
  <si>
    <t>ADRIANA PAOLA PEREIRA RIZZO</t>
  </si>
  <si>
    <t>LA PRESENTE ORDEN TIENE POR OBJETO: 1. APOYAR EN LA REVISIÓN DE LOS DOCUMENTOS PRECONTRACTUALES NECESARIOS PARA LA ELABORACIÓN DE ÓRDENES DE SERVICIOS PROFESIONALES Y DE APOYO A LA GESTIÓN QUE REQUIERA LA VICERRECTORIA ADMINISTRATIVA EN LA PLATAFORMA DEL GEDOCO. 2. APOYAR LA VALIDACIÓN Y APROBACIÓN DE LA INFORMACIÓN PRECONTRACTUAL DE LAS HOJAS DE VIDA DEL PERSONAL EN LA PLATAFORMA SIGEP (SISTEMA DE INFORMACIÓN Y GESTIÓN DEL EMPLEO PÚBLICO. 3. APOYAR LA REVISIÓN DE LOS DOCUMENTOS PARA TRÁMITE DE LIQUIDACIÓN DE HONORARIOS DE LAS ÓRDENES DE PRESTACIÓN DE SERVICIOS PROFESIONALES Y DE APOYO A LA GESTIÓN. 4. APOYAR EN LA REVISIÓN Y VERIFICACIÓN DE ANTECEDENTES Y OTROS DE LAS PERSONAS A VINCULARSE MEDIANTE ÓRDENES DE PRESTACIÓN DE SERVICIOS PROFESIONALES Y DE APOYO A LA GESTIÓN DE LA VICERRECTORÍA ADMINISTRATIVA. 5. APOYAR EN LA REVISIÓN DE LA INFORMACIÓN CONTRACTUAL CARGADA EN LAS PLATAFORMAS DEL SIA OBSERVA- AUDITORIA, SIGEP II, SECOP I Y II POR LOS DIFERENTES ORDENADORES DEL GASTO DELEGADOS. 6. APOYAR EN EL CUMPLIMIENTO DE LOS PLANES DE MEJORAMIENTO DE LOS PROCESOS Y PROCEDIMIENTOS DEL GRUPO INTERNO DE CONTRATACIÓN. 7. APOYAR EN LA ACTUALIZACIÓN DE LOS PROCEDIMIENTOS, GUÍAS, INSTRUCTIVOS Y FORMATOS EN LA PLATAFORMA ISOLUCIÓN. 8. APOYAR EN EL CARGUE DE LOS CONTRATOS, MODIFICACIONES, Y LIQUIDACIONES DE LAS ORDENES DE PRESTACIÓN DE SERVICIOS PROFESIONALES, Y DE APOYO EN LA GESTIÓN EN LA PLATA FORMA SIGEP EN LOS PLAZOS ESTABLECIDOS. 9. APOYAR EN EL CARGUE DE INFORMACIÓN EN LAS PLATAFORMAS DEL SIA OBSERVA Y EL SECOP II. 10. APOYAR EN ELABORACIÓN DE CERTIFICADOS CONTRACTUALES QUE SEAN SOLICITADOS POR LOS DIFERENTES USUARIOS.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</si>
  <si>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CO1.REQ.5572736</t>
  </si>
  <si>
    <t>OAG-VAD-0033-2024</t>
  </si>
  <si>
    <t>https://community.secop.gov.co/Public/Tendering/OpportunityDetail/Index?noticeUID=CO1.NTC.5465232</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</si>
  <si>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</si>
  <si>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CO1.REQ.5572390</t>
  </si>
  <si>
    <t>OPSP-VAD-0032-2024</t>
  </si>
  <si>
    <t>https://community.secop.gov.co/Public/Tendering/OpportunityDetail/Index?noticeUID=CO1.NTC.5465231</t>
  </si>
  <si>
    <t>DUBYS SOFIA REGALADO CALANCHE</t>
  </si>
  <si>
    <t>CO1.REQ.5572380</t>
  </si>
  <si>
    <t>OPSP-VAD-0031-2024</t>
  </si>
  <si>
    <t>https://community.secop.gov.co/Public/Tendering/OpportunityDetail/Index?noticeUID=CO1.NTC.5465318</t>
  </si>
  <si>
    <t>CENITH GLORIA ILIAS CERVANTES</t>
  </si>
  <si>
    <t>CO1.REQ.5572374</t>
  </si>
  <si>
    <t>OPSP-VAD-0030-2024</t>
  </si>
  <si>
    <t>https://community.secop.gov.co/Public/Tendering/OpportunityDetail/Index?noticeUID=CO1.NTC.5465317</t>
  </si>
  <si>
    <t>JESUS DAVID GARCIA COGOLLOS</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</si>
  <si>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</si>
  <si>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CO1.REQ.5572354</t>
  </si>
  <si>
    <t>OPSP-VAD-0029-2024</t>
  </si>
  <si>
    <t>https://community.secop.gov.co/Public/Tendering/OpportunityDetail/Index?noticeUID=CO1.NTC.5465315</t>
  </si>
  <si>
    <t>RENE MAURICIO AGUIRRE HERNANDEZ</t>
  </si>
  <si>
    <t>CO1.REQ.5572261</t>
  </si>
  <si>
    <t>OPSP-VAD-0028-2024</t>
  </si>
  <si>
    <t>https://community.secop.gov.co/Public/Tendering/OpportunityDetail/Index?noticeUID=CO1.NTC.5465229</t>
  </si>
  <si>
    <t>LEONARDO FABIO LINERO MONTAÑO</t>
  </si>
  <si>
    <t>CO1.REQ.5572330</t>
  </si>
  <si>
    <t>OPSP-VAD-0027-2024</t>
  </si>
  <si>
    <t>https://community.secop.gov.co/Public/Tendering/OpportunityDetail/Index?noticeUID=CO1.NTC.5465227</t>
  </si>
  <si>
    <t>JOHANNA CRISTINA BOCANEGRA SANDOVAL</t>
  </si>
  <si>
    <t>CO1.REQ.5572310</t>
  </si>
  <si>
    <t>OPSP-VAD-0026-2024</t>
  </si>
  <si>
    <t>https://community.secop.gov.co/Public/Tendering/OpportunityDetail/Index?noticeUID=CO1.NTC.5465170</t>
  </si>
  <si>
    <t>ALFONSO DAVID MIRANDA PAZ</t>
  </si>
  <si>
    <t>CO1.REQ.5572402</t>
  </si>
  <si>
    <t>OPSP-VAD-0025-2024</t>
  </si>
  <si>
    <t>https://community.secop.gov.co/Public/Tendering/OpportunityDetail/Index?noticeUID=CO1.NTC.5465307</t>
  </si>
  <si>
    <t>OSCAR HERNANDO LONDOÑO POLO</t>
  </si>
  <si>
    <t>CO1.REQ.5572342</t>
  </si>
  <si>
    <t>OPSP-VAD-0024-2024</t>
  </si>
  <si>
    <t>https://community.secop.gov.co/Public/Tendering/OpportunityDetail/Index?noticeUID=CO1.NTC.5465088</t>
  </si>
  <si>
    <t>ELENA MARGARITA TORRES OSPINA</t>
  </si>
  <si>
    <t>CO1.REQ.5571977</t>
  </si>
  <si>
    <t>OPSP-VAD-0023-2024</t>
  </si>
  <si>
    <t>https://community.secop.gov.co/Public/Tendering/OpportunityDetail/Index?noticeUID=CO1.NTC.5464896</t>
  </si>
  <si>
    <t>OMAR FERNANDO CORTES PEÑA</t>
  </si>
  <si>
    <t>CO1.REQ.5571958</t>
  </si>
  <si>
    <t>OPSP-VAD-0022-2024</t>
  </si>
  <si>
    <t>https://community.secop.gov.co/Public/Tendering/OpportunityDetail/Index?noticeUID=CO1.NTC.5465064</t>
  </si>
  <si>
    <t>RAMIRO DAVID PALMERA DE LA ROSA</t>
  </si>
  <si>
    <t>CO1.REQ.5572201</t>
  </si>
  <si>
    <t>OPSP-VAD-0021-2024</t>
  </si>
  <si>
    <t>https://community.secop.gov.co/Public/Tendering/OpportunityDetail/Index?noticeUID=CO1.NTC.5464892</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</si>
  <si>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</si>
  <si>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CO1.REQ.5572109</t>
  </si>
  <si>
    <t>OPSP-VAD-0020-2024</t>
  </si>
  <si>
    <t>https://community.secop.gov.co/Public/Tendering/OpportunityDetail/Index?noticeUID=CO1.NTC.5465045</t>
  </si>
  <si>
    <t>JENIFER SOFIA CARVAJAL LORDUY</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</si>
  <si>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</si>
  <si>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CO1.REQ.5571871</t>
  </si>
  <si>
    <t>OPSP-VAD-0019-2024</t>
  </si>
  <si>
    <t>https://community.secop.gov.co/Public/Tendering/OpportunityDetail/Index?noticeUID=CO1.NTC.5464880</t>
  </si>
  <si>
    <t>MALORY DE LOS ANGELES RODRIGUEZ CANTILLO</t>
  </si>
  <si>
    <t>CO1.REQ.5571825</t>
  </si>
  <si>
    <t>OPSP-VAD-0018-2024</t>
  </si>
  <si>
    <t>https://community.secop.gov.co/Public/Tendering/OpportunityDetail/Index?noticeUID=CO1.NTC.5465543</t>
  </si>
  <si>
    <t>CO1.REQ.5572549</t>
  </si>
  <si>
    <t>OPSP-VAD-0017-2024</t>
  </si>
  <si>
    <t>https://community.secop.gov.co/Public/Tendering/OpportunityDetail/Index?noticeUID=CO1.NTC.5465539</t>
  </si>
  <si>
    <t>VIVIAN CAROLINA BAUTE ZULUAGA</t>
  </si>
  <si>
    <t>CO1.REQ.5572540</t>
  </si>
  <si>
    <t>OPSP-VAD-0016-2024</t>
  </si>
  <si>
    <t>https://community.secop.gov.co/Public/Tendering/OpportunityDetail/Index?noticeUID=CO1.NTC.5465537</t>
  </si>
  <si>
    <t>GUISELLA PATRICIA CHAMORRO MOLINA</t>
  </si>
  <si>
    <t>CO1.REQ.5572294</t>
  </si>
  <si>
    <t>OPSP-VAD-0015-2024</t>
  </si>
  <si>
    <t>https://community.secop.gov.co/Public/Tendering/OpportunityDetail/Index?noticeUID=CO1.NTC.5465271</t>
  </si>
  <si>
    <t>LIZETH CAROLINA DE LA HOZ COTES</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</si>
  <si>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 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</si>
  <si>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CO1.REQ.5572283</t>
  </si>
  <si>
    <t>OPSP-VAD-0014-2024</t>
  </si>
  <si>
    <t>https://community.secop.gov.co/Public/Tendering/OpportunityDetail/Index?noticeUID=CO1.NTC.5465363</t>
  </si>
  <si>
    <t>RICARDO JOSE ABELLO ZORRO</t>
  </si>
  <si>
    <t>LA PRESENTE ORDEN TIENE POR OBJETO: 1. APOYAR EN LA REVISIÓN Y APROBACIÓN EN LA PLATAFORMA GEDOCO DE LOS DOCUMENTOS REQUERIDOS PARA LA CELEB DE LAS ÓRDENES DE SERVICIOS PROFESIONALES Y DE APOYO A LA GESTIÓN. 2. APOYAR EN LA MARCACIÓN Y CARGUE DE INFORMACIÓN PRECONTRACTUAL, CONTRACTUAL Y POSTCONTRACTUAL A LA PLATAFORMA DEL SIA OBSERVA DE LAS ORDENES DE PRESTACIÓN DE SERVICIOS PROFESIONALES Y DE APOYO A LA GESTIÓN SUSCRITAS POR EL VICERRECTOR ADMINISTRATIVO Y EL DIRECTOR ADMINISTRATIVO. 3. APOYAR EL CARGUE DE INFORMACIÓN PRECONTRACTUAL, CONTRACTUAL Y POSTCONTRACTUAL A LA PLATAFORMA DEL SECOPI Y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SECOP I Y II POR PARTE DE LOS ORDENADORES DEL GASTO. 7. APOYAR AL GRUPO INTERNO DE CONTRATACIÓN EN LA ELABORACIÓN DE LOS INFORMES PERIÓDICOS QUE SE REQUIERAN PARA PUBLICACIÓN EN LA PÁGINA WEB INSTITUCIONAL EN EL MICROSITIO DE “TRANSPARENCIA Y ACCESO A LA INFORMACIÓN PÚBLICA”, ASÍ́COMO LOS QUE REQUIERA LA CONTRALORÍA GENERAL DE LA REPÚBLICA Y DEL MAGDALENA CON RESPECTO A LAS ORDENES Y/O CONTRATOS QUE SUSCRIBA EL VICERRECTOR ADMINISTRATIVO Y EL DIRECTOR ADMINISTRATIVO. 8 . RENDIR INFORMES MENSUALES O CUANDO EL SUPERVISOR ASÍ́LO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</si>
  <si>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CO1.REQ.5572349</t>
  </si>
  <si>
    <t>OPSP-VAD-0013-2024</t>
  </si>
  <si>
    <t>https://community.secop.gov.co/Public/Tendering/OpportunityDetail/Index?noticeUID=CO1.NTC.5465459</t>
  </si>
  <si>
    <t>ANDREA PAOLA HERNANDEZ CORVACHO</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</si>
  <si>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II.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SECOP I Y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</si>
  <si>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CO1.REQ.5572346</t>
  </si>
  <si>
    <t>OPSP-VAD-0012-2024</t>
  </si>
  <si>
    <t>https://community.secop.gov.co/Public/Tendering/OpportunityDetail/Index?noticeUID=CO1.NTC.5465368</t>
  </si>
  <si>
    <t>MARIO ALBERTO MENDEZ VASQUEZ</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</si>
  <si>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</si>
  <si>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CO1.REQ.5572077</t>
  </si>
  <si>
    <t>OPSP-VAD-0011-2024</t>
  </si>
  <si>
    <t>https://community.secop.gov.co/Public/Tendering/OpportunityDetail/Index?noticeUID=CO1.NTC.5465085</t>
  </si>
  <si>
    <t>OLIVER JOSE GREGORIO OROZCO SANJUANELO</t>
  </si>
  <si>
    <t>LA PRESENTE ORDEN TIENE POR OBJETO: 1. BRINDAR ASESORÍA Y ORIENTACIÓN EN MATERIA JURÍDICA EN EL ÁREA DE CONTRATACIÓN AL VICERRECTOR ADMINISTRATIVO DE LA UNIVERSIDAD. 2. APOYAR LA REALIZACIÓN DE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PROYECTAR LOS CONCEPTOS JURÍDICOS QUE TENGAN RELACIÓN CON EL ÁMBITO DE COMPETENCIA DE LA VICERRECTORÍA ADMINISTRATIVA. 9. ASESORAR Y ACOMPAÑAR AL VICERRECTOR ADMINISTRATIVO EN LOS PROCESOS ADMINISTRATIVOS A QUE HAYA LUGAR, CON EL FIN DE LOGRAR LOS FINES DE LA CONTRATACIÓN. 10. PARTICIPAR EN LAS REUNIONES A LAS QUE SEA CONVOCADO POR LAS VICERRECTORÍAS DE LA UNIVERSIDAD PARA ASESORAR EN TEMAS JURÍDICOS Y CONTRACTUALES. 11. APOYAR A LA OFICINA DE CONTRATACIÓN EN LAS PETICIONES QUE SE PRESENTEN DENTRO DE LOS PLAZOS Y/O TÉRMINOS ESTABLECIDOS EN LA LEY, QUE SEAN TRASLADADAS POR PARTE EL VICERRECTOR ADMINISTRATIVO. 12. APOYAR A LOS PROFESIONALES DE LA VICERRECTORÍA ADMINISTRATIVA EN LA SUPERVISIÓN DE LAS ORDENES O CONTRATOS QUE SE LE ASIGNEN.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</si>
  <si>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CO1.REQ.5572240</t>
  </si>
  <si>
    <t>OPSP-VAD-0010-2024</t>
  </si>
  <si>
    <t>https://community.secop.gov.co/Public/Tendering/OpportunityDetail/Index?noticeUID=CO1.NTC.5465534</t>
  </si>
  <si>
    <t>LA PRESENTE ORDEN TIENE POR OBJETO: 1. ASESORAR Y APOYAR LA PLANEACIÓN, EVALUACIÓN Y CONTROL DE LOS PROCESOS ADMINISTRATIVOS DESARROLLADOS DESDE LA DIRECCIÓN ADMINISTRATIVA. 2.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</si>
  <si>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CO1.REQ.5572376</t>
  </si>
  <si>
    <t>OPSP-VAD-0009-2024</t>
  </si>
  <si>
    <t>https://community.secop.gov.co/Public/Tendering/OpportunityDetail/Index?noticeUID=CO1.NTC.5465529</t>
  </si>
  <si>
    <t>MARIA FERNANDA GOMEZ HENAO</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</si>
  <si>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</si>
  <si>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CO1.REQ.5572423</t>
  </si>
  <si>
    <t>OPSP-VAD-0008-2024</t>
  </si>
  <si>
    <t>https://community.secop.gov.co/Public/Tendering/OpportunityDetail/Index?noticeUID=CO1.NTC.5465348</t>
  </si>
  <si>
    <t>HAROLD ONASIS ACOSTA SANTOS</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</si>
  <si>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LIQUIDACIÓN DE HONORARIOS DE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</si>
  <si>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CO1.REQ.5571984</t>
  </si>
  <si>
    <t>OPSP-VAD-0007-2024</t>
  </si>
  <si>
    <t>https://community.secop.gov.co/Public/Tendering/OpportunityDetail/Index?noticeUID=CO1.NTC.5465258</t>
  </si>
  <si>
    <t>ANDREA CAROLINA MARTINEZ GUERRERO</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</si>
  <si>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LOS TRÁMITES DE AFILIACIÓN A LA ADMINISTRADORA DE RIESGOS LABORALES QUE CORRESPONDA DE LOS CONTRATISTAS QUE VINCULE LA VICERRECTORÍA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CON LA REVISIÓN EN LA PLATAFORMA DEL GEDOCO Y SIGEP II DE LOS DOCUMENTOS PRECONTRACTUALES NECESARIOS PARA LA ELABORACIÓN DE ÓRDENES DE SERVICIOS PROFESIONALES Y DE APOYO A LA GESTIÓN DE LA VICERRECTORÍA Y/O DIRECCIÓN ADMINISTRATIVA. 5. APOYAR EN EL CARGUE DE INFORMACIÓN PRECONTRACTUAL, CONTRACTUAL Y POSTCONTRACTUAL EN LAS PLATAFORMAS DEL SIA OBSERVA, SECOP II Y SIGEP II. 6. APOYAR EN LA REVISIÓN DE LA INFORMACIÓN CONTRACTUAL CARGADA EN LAS PLATAFORMAS DEL SIA OBSERVA- AUDITORIA, SIGEP II, SECOP I Y II POR LOS DIFERENTES ORDENADORES DEL GASTO DELEGADOS. 7. APOYAR AL GRUPO DE CONTRATACIÓN EN LA ORGANIZACIÓN DEL ARCHIVO DIGITAL DE LAS ORDENES DE SERVICIOS PROFESIONALES Y DE APOYO A LA GESTIÓN SUSCRITAS POR EL VICERRECTOR ADMINISTRATIVO Y/O EL DIRECTOR ADMINISTRATIVO. 8. HABILITAR PAGOS EN LA PLATAFORMA GEDOCO DE LOS CONTRATISTAS POR PRESTACIÓN DE SERVICIOS PROFESIONALES Y DE APOYO A LA GESTIÓN DE LA VICERRECTORÍA Y/O DIRECCIÓN ADMINISTRATIVA. 9. APOYAR EN LA REVISIÓN DE LOS DOCUMENTOS PARA TRÁMITE DE LIQUIDACIÓN DE HONORARIOS DE LOS CONTRATISTAS POR PRESTACIÓN DE SERVICIOS PROFESIONALES Y DE APOYO A LA GESTIÓN DE LA VICERRECTORÍA ADMINISTRATIVA Y DIRECCIÓN ADMINISTRATIVA. 10. ELABORAR LAS PLANILLAS PARA EL TRÁMITE DE LIQUIDACIÓN DE HONORARIOS DE LOS CONTRATISTAS POR PRESTACIÓN DE SERVICIOS PROFESIONALES Y DE APOYO A LA GESTIÓN DE LA VICERRECTORÍA ADMINISTRATIVA Y DIRECCIÓN ADMINISTRATIVA POR MEDIO DEL SINAPV6. 11. REVISAR LAS DIFERENTES LIQUIDACIONES DE HONORARIOS PRESENTADAS POR LOS CONTRATISTAS DE LOS DIFERENTES ORDENADORES DEL GASTO DE UNIMAGDALENA Y VERIFICAR LA APLICACIÓN DE LA RETENCIÓN EN LA FUENTE. 12. ELABORAR LA LIQUIDACIÓN POR CONCEPTO DE LA RETENCIÓN EN LA FUENTE DE LOS CONTRATISTAS POR PRESTACIÓN DE SERVICIOS PROFESIONALES Y DE APOYO A LA GESTIÓN DE NIVEL CENTRAL. 13. APLICAR LOS DESCUENTOS QUE CORRESPONDAN POR CONCEPTO DE ESTAMPILLAS PRO-REFUNDACIÓN, EMBARGOS JUDICIALES, SINDICATO Y DEMÁS A QUE HAYA LUGAR, RECIBIDOS POR LA OFICINA DE CARTERA PARA EL PROCESO DE LIQUIDACIÓN DE HONORARIOS DE LOS CONTRATISTAS POR PRESTACIÓN DE SERVICIOS PROFESIONALES Y DE APOYO A LA GESTIÓN DE LA VICERRECTORÍA Y/O DIRECCIÓN ADMINISTRATIVA. 14. VERIFICAR QUE EL PAGO QUE REALICEN LOS CONTRATISTAS AL SISTEMA DE SEGURIDAD SOCIAL EN EJECUCIÓN DE LAS ÓRDENES DE PRESTACIÓN DE SERVICIOS PROFESIONALES Y DE APOYO A LA GESTIÓN CORRESPONDA A LO ESTABLECIDO EN LA LEY. 15. VERIFICAR QUE EL PAGO QUE REALICEN LOS CONTRATISTAS AL SISTEMA DE SEGURIDAD SOCIAL EN EJECUCIÓN DE LAS ÓRDENES DE PRESTACIÓN DE SERVICIOS PROFESIONALES Y DE APOYO A LA GESTIÓN CORRESPONDA A LO ESTABLECIDO EN LA LEY. 16. APOYAR LA SUPERVISIÓN DE LAS ORDENES DE PRESTACIÓN DE SERVICIOS PROFESIONALES Y DE APOYO DE LOS CONTRATISTAS QUE APOYAN EL PROCESO DE GESTIÓN, ELABORACIÓN DE LAS ÓRDENES Y LIQUIDACIÓN DE HONORARIOS. 17. RENDIR INFORMES MENSUALES O CUANDO EL SUPERVISOR ASÍ LO REQUIERA, SOBRE LAS ACTIVIDADES DESARROLLADAS EN CUMPLIMIENTO DE LA ORDEN DE PRESTACIÓN DE SERVICIOS.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</si>
  <si>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CO1.REQ.5572075</t>
  </si>
  <si>
    <t>OPSP-VAD-0006-2024</t>
  </si>
  <si>
    <t>https://community.secop.gov.co/Public/Tendering/OpportunityDetail/Index?noticeUID=CO1.NTC.5465341</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</si>
  <si>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</si>
  <si>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SIGEPII (SISTEMA DE INFORMACIÓN Y GESTIÓN DEL EMPLEO PÚBLICO) DE LAS PERSONAS QUE SE VAN A CONTRATAR POR ORDEN DE PRESTACIÓN DE SERVICIOS PROFESIONALES Y DE APOYO A LA GESTIÓN. 3. APOYAR EN LA REVISIÓN DE LOS FORMATOS DE RECIBIDO SATISFACCIÓN Y DOCUMENTOS CORRESPONDIENTES PARA TRÁMITES DE LIQUIDACIÓN DE HONORARIOS DE ÓRDENES DE PRESTACIÓN DE SERVICIOS PROFESIONALES Y DE APOYO A LA GESTIÓN. 4. APOYAR EN LA REVISIÓN DE MINUTAS DE ÓRDENES, CONTRATOS, ACTAS DE SUSPENSIÓN, REINICIO, OTROSÍ, ACTAS FINALES, DETERMINACIÓN Y LIQUIDACIÓN. 5. PRESTAR ASESORÍA Y APOYAR EN LA REVISIÓN DE LOS DOCUMENTOS PRECONTRACTUALES Y CONTRACTUALES QUE LE SEAN TRASLADADOS DE LOS PROCESOS DE CONTRATACIÓN ADELANTADOS POR UNIMAGDALENA. 6. APOYAR EN EL CARGUE DE INFORMACIÓN EN LA PLATAFORMA DEL SECOP II. 7. APOYAR EN LA ELABORACIÓN DE CERTIFICADOS CONTRACTUALES QUE SEAN SOLICITADOS POR LOS DIFERENTES USUARIOS. 8. APOYAR EN LA REVISIÓN DE LA INFORMACIÓN CONTRACTUAL CARGADA EN LAS PLATAFORMAS DEL SIA OBSERVA-AUDITORIA, SIGEPII, SECOP I Y II. 9. APOYAR EN LA ORGANIZACIÓN DEL ARCHIVO DIGITAL DE LAS ÓRDENES DE SERVICIOS PROFESIONALES Y DE APOYO A LA GESTIÓN SUSCRITAS POR EL VICERRECTOR ADMINISTRATIVO Y EL DIRECTOR ADMINISTRATIVO. 10. APOYAR EN EL PROCESO DE IMPLEMENTACIÓN DEL MÓDULO DE TRÁMITE DE CERTIFICACIONES DE VINCULACIONES CONTRACTUALES VIRTUALES EN LÍNEA. 11. APOYAR AL GRUPO INTERNO DE CONTRATACIÓN EN EL CARGUE DE LOS CONTRATOS, MODIFICACIONES, Y LIQUIDACIONES DE LAS ORDENES DE PRESTACIÓN DE SERVICIOS PROFESIONALES Y DE APOYO EN LA GESTIÓN EN LA PLATAFORMA SIGEP II.12. APOYAR EN LA VERIFICACIÓN DE SOLICITUDES DE EMBARGO PARA DIRECCIÓN FINANCIERA O GRUPO DE TESORERÍA A TRAVÉS DE LOS DIFERENTES CANALES INSTITUCIONALES. 13. APOYAR EN LA VALIDACIÓN Y/O VERIFICACIÓN DE CERTIFICADOS Y/O REFERENCIAS DE LOS CONTRATISTAS A TRAVÉS DEL CORREO DEL GRUPO INTERNO DE CONTRATACIÓN. 14.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</si>
  <si>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CO1.REQ.5572056</t>
  </si>
  <si>
    <t>OPSP-VAD-0005-2024</t>
  </si>
  <si>
    <t>https://community.secop.gov.co/Public/Tendering/OpportunityDetail/Index?noticeUID=CO1.NTC.5465248</t>
  </si>
  <si>
    <t>KAREN LORENA POLO MALDONADO</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</si>
  <si>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LOS TRÁMITES NECESARIOS PARA LA VERIFICACIÓN DE LAS CONDUCTAS RELACIONADAS CON VIOLENCIA DE GÉNERO DE LOS CONTRATISTAS QUE VINCULE LA VICERRECTORÍA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CON LA REVISIÓN EN LA PLATAFORMA DEL GEDOCO Y SIGEP II DE LOS DOCUMENTOS PRECONTRACTUALES NECESARIOS PARA LA ELABORACIÓN DE ÓRDENES DE SERVICIOS PROFESIONALES Y DE APOYO A LA GESTIÓN DE LA VICERRECTORÍA Y/O DIRECCIÓN ADMINISTRATIVA. 6. APOYAR EN LA REVISIÓN DE LOS DOCUMENTOS PARA TRAMITE DE LIQUIDACIÓN DE HONORARIOS DE LOS CONTRATISTAS POR PRESTACIÓN DE SERVICIOS PROFESIONALES Y DE APOYO A LA GESTIÓN DE LA VICERRECTORÍA ADMINISTRATIVA Y DIRECCIÓN ADMINISTRATIVA. 7. APOYAR EN LA VERIFICACIÓN QUE EL PAGO QUE REALICEN LOS CONTRATISTAS AL SISTEMA DE SEGURIDAD SOCIAL EN EJECUCIÓN DE LAS ÓRDENES DE PRESTACIÓN DE SERVICIOS PROFESIONALES Y DE APOYO A LA GESTIÓN CORRESPONDA A LO ESTABLECIDO EN LA LEY. 8. APOYAR EL CARGUE DE INFORMACIÓN PRECONTRACTUAL, CONTRACTUAL Y POSTCONTRACTUAL A LA PLATAFORMA DEL SECOP II DE TODOS LOS PROCESOS DE CONTRATACIÓN QUE ADELANTE LA UNIVERSIDAD A TRAVÉS DE LA VICERRECTORÍA ADMINISTRATIVA Y LA DIRECCIÓN ADMINISTRATIVA. 9. APOYAR EN LA REVISIÓN DE LA INFORMACIÓN CONTRACTUAL CARGADA EN LAS PLATAFORMAS DEL SIA OBSERVA-AUDITORIA, SIGEP II, SECOP I Y II. 10. APOYAR AL GRUPO INTERNO DE CONTRATACIÓN EN LA ORGANIZACIÓN DEL ARCHIVO DIGITAL DE LAS ÓRDENES DE SERVICIOS PROFESIONALES Y DE APOYO A LA GESTIÓN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</si>
  <si>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CO1.REQ.5572158</t>
  </si>
  <si>
    <t>OPSP-VAD-0004-2024</t>
  </si>
  <si>
    <t>https://community.secop.gov.co/Public/Tendering/OpportunityDetail/Index?noticeUID=CO1.NTC.5465182</t>
  </si>
  <si>
    <t>MELISSA PAOLA RODRIGUEZ MARIN</t>
  </si>
  <si>
    <t>LA PRESENTE ORDEN TIENE POR OBJETO: 1. APOYAR EN LA REVISIÓN EN LA PLATAFORMA DEL GEDOCO DE LOS DOCUMENTOS PRECONTRACTUALES NECESARIOS PARA LA ELABORACIÓN DE ÓRDENES DE SERVICIOS PROFESIONALES Y DE APOYO A LA GESTIÓN. 2. APOYAR EN LA ACTIVACIÓN Y CREACIÓN DE USUARIOS, CARGUE DE LOS CONTRATOS, MODIFICACIONES Y LIQUIDACIONES DE LAS ORDENES DE PRESTACIÓN DE SERVICIOS PROFESIONALES Y APOYO EN LA GESTIÓN EN LA PLATAFORMA SIGEP (SISTEMA DE INFORMACIÓN Y GESTIÓN DEL EMPLEO PÚBLICO) EN LOS PLAZOS ESTABLECIDOS POR PARTE DEL DEPARTAMENTO ADMINISTRATIVO DE LA FUNCIÓN PÚBLICA. 3. APOYAR EN LA REVISIÓN DE LOS DOCUMENTOS PARA TRÁMITE DE LIQUIDACIÓN DE HONORARIOS DE ÓRDENES DE PRESTACIÓN DE SERVICIOS PROFESIONALES Y DE APOYO A LA GESTIÓN.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EL CARGUE DE INFORMACIÓN PRECONTRACTUAL, CONTRACTUAL Y POSCONTRACTUAL EN LAS PLATAFORMAS DEL SIA OBSERVA Y EL SECOP. 7. APOYAR EN LA REVISIÓN DE LA INFORMACIÓN CONTRACTUAL CARGADA EN LAS PLATAFORMAS DEL SIA OBSERVA- AUDITORIA, SIGEP II, SECOP I Y II POR LOS DIFERENTES ORDENADORES DEL GASTO DELEGADOS. 8. APOYAR AL GRUPO DE CONTRATACIÓN EN LA ORGANIZACIÓN DEL ARCHIVO DIGITAL DE LAS ORDENES DE SERVICIOS PROFESIONALES Y DE APOYO A LA GESTIÓN SUSCRITAS POR EL VICERRECTOR ADMINISTRATIVO Y/O EL DIRECTOR ADMINISTRATIVO. 9. APOYAR EN ELABORACIÓN DE CERTIFICADOS CONTRACTUALES QUE SEAN SOLICITADOS POR LOS DIFERENTES USUARIOS.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</si>
  <si>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CO1.REQ.5571929</t>
  </si>
  <si>
    <t>OPSP-VAD-0003-2024</t>
  </si>
  <si>
    <t>https://community.secop.gov.co/Public/Tendering/OpportunityDetail/Index?noticeUID=CO1.NTC.5465320</t>
  </si>
  <si>
    <t>LEIDY VANESA FUENTES TAVERA</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</si>
  <si>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3. APOYAR EN LA ACTIVACIÓN DE USUARIOS Y LA REVISIÓN EN LA PLATAFORMA DEL GEDOCO Y SIGEP II DE LOS DOCUMENTOS PRECONTRACTUALES NECESARIOS PARA LA ELABORACIÓN DE ÓRDENES DE SERVICIOS PROFESIONALES Y DE APOYO A LA GESTIÓN DE LA VICERRECTORÍA Y/O DIRECCIÓN ADMINISTRATIVA. 4. APOYAR CON LA REVISIÓN EN LA PLATAFORMA DEL GEDOCO DE LOS DOCUMENTOS PRECONTRACTUALES NECESARIOS PARA LA ELABORACIÓN DE ÓRDENES DE SERVICIOS PROFESIONALES Y DE APOYO A LA GESTIÓN DE LA VICERRECTORÍA Y/O DIRECCIÓN ADMINISTRATIVA. 5.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6.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7 APOYAR A LA VICERRECTORÍA ADMINISTRATIVA EN LA REVISIÓN DEL REPORTE DE COMPROMISOS PRESUPUESTALES. 8. APOYAR AL GRUPO INTERNO DE CONTRATACIÓN EN EL CARGUE DE LOS CONTRATOS, MODIFICACIONES, Y LIQUIDACIONES DE LAS ORDENES DE PRESTACIÓN DE SERVICIOS PROFESIONALES Y DE APOYO EN LA GESTIÓN EN LA PLATA FORMA SIGEP II. 9. APOYAR EN LA REVISIÓN DE LA INFORMACIÓN CONTRACTUAL CARGADA EN LAS PLATAFORMAS DEL SIA OBSERVA- AUDITORIA, SIGEP II SECOP I Y II. 10. APOYAR AL GRUPO INTERNO DE CONTRATACIÓN EN EL CARGUE DE INFORMACIÓN A LA PLATAFORMA DEL SECOP I Y II DE TODOS LOS PROCESOS DE CONTRATACIÓN QUE ADELANTE LA UNIVERSIDAD A TRAVÉS DE LA VICERRECTORÍA ADMINISTRATIVA Y/O DIRECCIÓN ADMINISTRATIVA. 11. APOYAR AL GRUPO INTERNO DE CONTRATACIÓN EN LA ELABORACIÓN DE LOS CERTIFICADOS CONTRACTUALES. 12. APOYAR AL GRUPO INTERNO DE CONTRATACIÓN EN LA ACTUALIZACIÓN, AJUSTE Y MODIFICACIÓN DE LOS PROCEDIMIENTOS, GUÍAS, INSTRUCTIVOS Y FORMATOS DE LA GESTIÓN CONTRACTUAL EN LA PLATAFORMA ISOLUTION (COGUI +). 13.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14. APOYAR LA GENERACIÓN DE INFORMES DEL ESTADO DE CARGUE DE DOCUMENTOS EN LAS PLATAFORMAS: SIA OBSERVA AUDITORIA, SECOP I Y II, POR PARTE DE CADA UNO DE LOS ORDENADORES DEL GASTO DELEGADOS.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</si>
  <si>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CO1.REQ.5571857</t>
  </si>
  <si>
    <t>OPSP-VAD-0002-2024</t>
  </si>
  <si>
    <t>https://community.secop.gov.co/Public/Tendering/OpportunityDetail/Index?noticeUID=CO1.NTC.5464999</t>
  </si>
  <si>
    <t>CRISTINA ISABEL VELASQUEZ ESCOBAR</t>
  </si>
  <si>
    <t>LA PRESENTE ORDEN TIENE POR OBJETO: 1. APOYAR CON EL RECIBO EN DIGITAL DE LOS ESTUDIOS DE CONVENIENCIA Y OPORTUNIDAD PARA CONTRATAR, ASÍ COMO DE LAS SOLICITUDES DE ADICIÓN, TERMINACIÓN, SUSPENSIÓN Y DEMÁS NOVEDADES DE LAS ÓRDENES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ÓRDENES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ÓRDENES DE SERVICIOS PROFESIONALES Y DE APOYO A LA GESTIÓN DE LA VICERRECTORÍA ADMINISTRATIVA. 13. APOYAR EN LA CAPACITACIÓN Y MESAS DE TRABAJO CON LOS ORDENADORES DE GASTO Y SUS EQUIPOS DE TRABAJO, RESPECTO AL CARGUE DE INFORMACIÓN EN LA PLATAFORMA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</si>
  <si>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CO1.REQ.5571569</t>
  </si>
  <si>
    <t>OPSP-VAD-0001-2024</t>
  </si>
  <si>
    <t>VICERRECTORIA ADMINISTRATIVA</t>
  </si>
  <si>
    <t xml:space="preserve">  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</si>
</sst>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_-&quot;$&quot;\ * #,##0.00_-;\-&quot;$&quot;\ * #,##0.00_-;_-&quot;$&quot;\ * &quot;-&quot;??_-;_-@_-"/>
    <numFmt numFmtId="165" formatCode="_(* #,##0_);_(* \(#,##0\);_(* &quot;-&quot;??_);_(@_)"/>
    <numFmt numFmtId="166" formatCode="yyyy\/mm\/dd"/>
    <numFmt numFmtId="167" formatCode="[$-F800]dddd\,\ mmmm\ dd\,\ yyyy"/>
    <numFmt numFmtId="168" formatCode="0.0"/>
    <numFmt numFmtId="169" formatCode="yyyy\-mm\-dd;@"/>
    <numFmt numFmtId="170" formatCode="_-&quot;$&quot;\ * #,##0_-;\-&quot;$&quot;\ * #,##0_-;_-&quot;$&quot;\ * &quot;-&quot;??_-;_-@_-"/>
    <numFmt numFmtId="171" formatCode="yyyy\-mm\-dd"/>
    <numFmt numFmtId="173" formatCode="_-&quot;$&quot;\ * #,##0_-;\-&quot;$&quot;\ * #,##0_-;_-&quot;$&quot;\ * &quot;-&quot;_-;_-@_-"/>
    <numFmt numFmtId="174" formatCode="yyyy/mm/dd;@"/>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sz val="10"/>
      <color theme="0" tint="-4.9989318521683403E-2"/>
      <name val="Calibri"/>
      <family val="2"/>
      <scheme val="minor"/>
    </font>
    <font>
      <sz val="10"/>
      <name val="Arial"/>
      <family val="2"/>
    </font>
    <font>
      <sz val="10"/>
      <color theme="0" tint="-4.9989318521683403E-2"/>
      <name val="Calibri"/>
      <family val="2"/>
      <scheme val="minor"/>
    </font>
    <font>
      <sz val="10"/>
      <name val="Calibri"/>
      <family val="2"/>
      <scheme val="minor"/>
    </font>
    <font>
      <b/>
      <sz val="10"/>
      <name val="Calibri"/>
      <family val="2"/>
      <scheme val="minor"/>
    </font>
    <font>
      <b/>
      <sz val="11"/>
      <color rgb="FFFF0000"/>
      <name val="Calibri"/>
      <family val="2"/>
      <scheme val="minor"/>
    </font>
    <font>
      <b/>
      <u val="double"/>
      <sz val="10"/>
      <color theme="0" tint="-4.9989318521683403E-2"/>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0"/>
      <name val="Calibri"/>
      <family val="2"/>
    </font>
    <font>
      <u/>
      <sz val="10"/>
      <name val="Calibri"/>
      <family val="2"/>
      <scheme val="minor"/>
    </font>
    <font>
      <b/>
      <sz val="10"/>
      <color theme="0"/>
      <name val="Calibri"/>
      <family val="2"/>
      <scheme val="minor"/>
    </font>
    <font>
      <b/>
      <sz val="11"/>
      <name val="Calibri"/>
      <family val="2"/>
      <scheme val="minor"/>
    </font>
    <font>
      <b/>
      <u val="double"/>
      <sz val="10"/>
      <color theme="0"/>
      <name val="Calibri"/>
      <family val="2"/>
      <scheme val="minor"/>
    </font>
    <font>
      <sz val="10"/>
      <color theme="0"/>
      <name val="Calibri"/>
      <family val="2"/>
      <scheme val="minor"/>
    </font>
    <font>
      <sz val="10"/>
      <name val="Aptos Narrow"/>
      <family val="2"/>
    </font>
    <font>
      <b/>
      <sz val="11"/>
      <color theme="0" tint="-4.9989318521683403E-2"/>
      <name val="Calibri"/>
      <family val="2"/>
      <scheme val="minor"/>
    </font>
    <font>
      <sz val="11"/>
      <color theme="0" tint="-4.9989318521683403E-2"/>
      <name val="Calibri"/>
      <family val="2"/>
      <scheme val="minor"/>
    </font>
    <font>
      <b/>
      <u val="double"/>
      <sz val="11"/>
      <color theme="0" tint="-4.9989318521683403E-2"/>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gray125">
        <bgColor theme="0" tint="-0.14993743705557422"/>
      </patternFill>
    </fill>
    <fill>
      <patternFill patternType="solid">
        <fgColor theme="0" tint="-4.9989318521683403E-2"/>
        <bgColor indexed="64"/>
      </patternFill>
    </fill>
    <fill>
      <patternFill patternType="solid">
        <fgColor rgb="FF1B55F9"/>
        <bgColor indexed="64"/>
      </patternFill>
    </fill>
    <fill>
      <patternFill patternType="solid">
        <fgColor theme="3" tint="0.79998168889431442"/>
        <bgColor indexed="64"/>
      </patternFill>
    </fill>
    <fill>
      <patternFill patternType="solid">
        <fgColor rgb="FFFFFF00"/>
        <bgColor indexed="64"/>
      </patternFill>
    </fill>
    <fill>
      <patternFill patternType="lightGrid">
        <fgColor theme="0" tint="-4.9989318521683403E-2"/>
        <bgColor theme="2" tint="-0.499984740745262"/>
      </patternFill>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rgb="FF000000"/>
      </top>
      <bottom style="thin">
        <color rgb="FF000000"/>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13" fillId="0" borderId="0" applyNumberFormat="0" applyFill="0" applyBorder="0" applyAlignment="0" applyProtection="0"/>
    <xf numFmtId="173" fontId="1" fillId="0" borderId="0" applyFont="0" applyFill="0" applyBorder="0" applyAlignment="0" applyProtection="0"/>
    <xf numFmtId="0" fontId="17" fillId="0" borderId="0"/>
    <xf numFmtId="0" fontId="17" fillId="0" borderId="0"/>
  </cellStyleXfs>
  <cellXfs count="588">
    <xf numFmtId="0" fontId="0" fillId="0" borderId="0" xfId="0"/>
    <xf numFmtId="9" fontId="0" fillId="0" borderId="0" xfId="3" applyFont="1" applyAlignment="1">
      <alignment horizontal="center"/>
    </xf>
    <xf numFmtId="0" fontId="3" fillId="0" borderId="0" xfId="0" applyFont="1" applyAlignment="1">
      <alignment vertical="center"/>
    </xf>
    <xf numFmtId="165" fontId="2" fillId="3" borderId="6" xfId="1" applyNumberFormat="1" applyFont="1" applyFill="1" applyBorder="1" applyAlignment="1">
      <alignment horizontal="center" vertical="center"/>
    </xf>
    <xf numFmtId="0" fontId="2" fillId="4" borderId="6" xfId="0" applyFont="1" applyFill="1" applyBorder="1" applyAlignment="1">
      <alignment horizontal="center" vertical="center"/>
    </xf>
    <xf numFmtId="0" fontId="0" fillId="5" borderId="0" xfId="0" applyFill="1"/>
    <xf numFmtId="9" fontId="0" fillId="5" borderId="0" xfId="3" applyFont="1" applyFill="1" applyAlignment="1">
      <alignment horizontal="center"/>
    </xf>
    <xf numFmtId="0" fontId="2" fillId="0" borderId="1" xfId="0" applyFont="1" applyBorder="1" applyAlignment="1">
      <alignment vertical="center"/>
    </xf>
    <xf numFmtId="0" fontId="2" fillId="0" borderId="9" xfId="0" applyFont="1" applyBorder="1" applyAlignment="1">
      <alignment vertical="center"/>
    </xf>
    <xf numFmtId="0" fontId="0" fillId="0" borderId="2" xfId="0" applyBorder="1"/>
    <xf numFmtId="165" fontId="4" fillId="3" borderId="12" xfId="1" applyNumberFormat="1" applyFont="1" applyFill="1" applyBorder="1" applyAlignment="1">
      <alignment vertical="center"/>
    </xf>
    <xf numFmtId="0" fontId="4" fillId="4" borderId="12" xfId="0" applyFont="1" applyFill="1" applyBorder="1" applyAlignment="1">
      <alignment horizontal="center" vertical="center"/>
    </xf>
    <xf numFmtId="0" fontId="5" fillId="0" borderId="0" xfId="0" applyFont="1"/>
    <xf numFmtId="0" fontId="2" fillId="0" borderId="10" xfId="0" applyFont="1" applyBorder="1" applyAlignment="1">
      <alignment vertical="center"/>
    </xf>
    <xf numFmtId="0" fontId="6" fillId="0" borderId="0" xfId="0" applyFont="1" applyAlignment="1">
      <alignment horizontal="center" vertical="center" wrapText="1"/>
    </xf>
    <xf numFmtId="0" fontId="6" fillId="7" borderId="6" xfId="4"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4" applyFont="1" applyFill="1" applyBorder="1" applyAlignment="1">
      <alignment horizontal="center" vertical="center" wrapText="1"/>
    </xf>
    <xf numFmtId="166" fontId="6" fillId="7" borderId="6" xfId="0" applyNumberFormat="1" applyFont="1" applyFill="1" applyBorder="1" applyAlignment="1">
      <alignment horizontal="center" vertical="center" wrapText="1"/>
    </xf>
    <xf numFmtId="5" fontId="6" fillId="7" borderId="6" xfId="2" applyNumberFormat="1" applyFont="1" applyFill="1" applyBorder="1" applyAlignment="1">
      <alignment horizontal="center" vertical="center" wrapText="1"/>
    </xf>
    <xf numFmtId="0" fontId="8" fillId="0" borderId="0" xfId="0" applyFont="1" applyAlignment="1">
      <alignment horizontal="center" vertical="center"/>
    </xf>
    <xf numFmtId="0" fontId="6" fillId="8" borderId="0" xfId="0" applyFont="1" applyFill="1" applyAlignment="1">
      <alignment horizontal="center" vertical="center" wrapText="1"/>
    </xf>
    <xf numFmtId="0" fontId="2" fillId="0" borderId="0" xfId="0" applyFont="1"/>
    <xf numFmtId="44" fontId="4" fillId="6" borderId="6" xfId="0" applyNumberFormat="1" applyFont="1" applyFill="1" applyBorder="1" applyAlignment="1">
      <alignment vertical="center"/>
    </xf>
    <xf numFmtId="0" fontId="2" fillId="6" borderId="3" xfId="0" applyFont="1" applyFill="1" applyBorder="1" applyAlignment="1">
      <alignment vertical="center"/>
    </xf>
    <xf numFmtId="0" fontId="2" fillId="6" borderId="4" xfId="0" applyFont="1" applyFill="1" applyBorder="1" applyAlignment="1">
      <alignment vertical="center"/>
    </xf>
    <xf numFmtId="0" fontId="2" fillId="6" borderId="5" xfId="0" applyFont="1" applyFill="1" applyBorder="1" applyAlignment="1">
      <alignment vertical="center"/>
    </xf>
    <xf numFmtId="0" fontId="12" fillId="7" borderId="6" xfId="4" applyFont="1" applyFill="1" applyBorder="1" applyAlignment="1">
      <alignment horizontal="center" vertical="center" wrapText="1"/>
    </xf>
    <xf numFmtId="5" fontId="12" fillId="7" borderId="6" xfId="2" applyNumberFormat="1" applyFont="1" applyFill="1" applyBorder="1" applyAlignment="1">
      <alignment horizontal="center" vertical="center" wrapText="1"/>
    </xf>
    <xf numFmtId="9" fontId="12" fillId="7" borderId="6" xfId="3" applyFont="1" applyFill="1" applyBorder="1" applyAlignment="1">
      <alignment horizontal="center" vertical="center" wrapText="1"/>
    </xf>
    <xf numFmtId="0" fontId="0" fillId="0" borderId="0" xfId="0" applyAlignment="1">
      <alignment horizontal="center"/>
    </xf>
    <xf numFmtId="0" fontId="2" fillId="9" borderId="14" xfId="0" applyFont="1" applyFill="1" applyBorder="1" applyAlignment="1">
      <alignment horizontal="center"/>
    </xf>
    <xf numFmtId="0" fontId="10" fillId="10" borderId="10" xfId="0" applyFont="1" applyFill="1" applyBorder="1" applyAlignment="1">
      <alignment vertical="center"/>
    </xf>
    <xf numFmtId="0" fontId="10" fillId="10" borderId="13" xfId="0" applyFont="1" applyFill="1" applyBorder="1" applyAlignment="1">
      <alignment vertical="center"/>
    </xf>
    <xf numFmtId="0" fontId="2" fillId="9" borderId="14" xfId="0" applyFont="1" applyFill="1" applyBorder="1"/>
    <xf numFmtId="0" fontId="2" fillId="9" borderId="16" xfId="0" applyFont="1" applyFill="1" applyBorder="1"/>
    <xf numFmtId="0" fontId="2" fillId="9" borderId="17" xfId="0" applyFont="1" applyFill="1" applyBorder="1"/>
    <xf numFmtId="0" fontId="10" fillId="10" borderId="11" xfId="0" applyFont="1" applyFill="1" applyBorder="1" applyAlignment="1">
      <alignment vertical="center"/>
    </xf>
    <xf numFmtId="0" fontId="2" fillId="9" borderId="18" xfId="0" applyFont="1" applyFill="1" applyBorder="1"/>
    <xf numFmtId="0" fontId="2" fillId="9" borderId="18" xfId="0" applyFont="1" applyFill="1" applyBorder="1" applyAlignment="1">
      <alignment horizontal="center"/>
    </xf>
    <xf numFmtId="0" fontId="2" fillId="9" borderId="10" xfId="0" applyFont="1" applyFill="1" applyBorder="1"/>
    <xf numFmtId="0" fontId="2" fillId="9" borderId="16" xfId="1" applyNumberFormat="1" applyFont="1" applyFill="1" applyBorder="1" applyAlignment="1">
      <alignment horizontal="right"/>
    </xf>
    <xf numFmtId="0" fontId="2" fillId="9" borderId="18" xfId="1" applyNumberFormat="1" applyFont="1" applyFill="1" applyBorder="1" applyAlignment="1">
      <alignment horizontal="right"/>
    </xf>
    <xf numFmtId="0" fontId="9" fillId="0" borderId="19" xfId="0" applyFont="1" applyBorder="1" applyAlignment="1" applyProtection="1">
      <alignment horizontal="center" vertical="center"/>
      <protection locked="0"/>
    </xf>
    <xf numFmtId="0" fontId="0" fillId="0" borderId="19" xfId="0" applyBorder="1" applyAlignment="1" applyProtection="1">
      <alignment horizontal="center"/>
      <protection locked="0"/>
    </xf>
    <xf numFmtId="0" fontId="9" fillId="0" borderId="19" xfId="0" applyFont="1" applyBorder="1" applyAlignment="1" applyProtection="1">
      <alignment vertical="center"/>
      <protection locked="0"/>
    </xf>
    <xf numFmtId="0" fontId="9" fillId="0" borderId="19" xfId="0" applyFont="1" applyBorder="1" applyProtection="1">
      <protection locked="0"/>
    </xf>
    <xf numFmtId="0" fontId="0" fillId="11" borderId="19" xfId="0" applyFill="1" applyBorder="1" applyAlignment="1" applyProtection="1">
      <alignment horizontal="center"/>
      <protection locked="0"/>
    </xf>
    <xf numFmtId="0" fontId="9" fillId="0" borderId="19" xfId="0" applyFont="1" applyBorder="1" applyAlignment="1" applyProtection="1">
      <alignment horizontal="center"/>
      <protection locked="0"/>
    </xf>
    <xf numFmtId="0" fontId="9" fillId="0" borderId="19" xfId="0" applyFont="1" applyBorder="1" applyAlignment="1" applyProtection="1">
      <alignment horizontal="left" vertical="center"/>
      <protection locked="0"/>
    </xf>
    <xf numFmtId="0" fontId="0" fillId="0" borderId="19" xfId="0" applyBorder="1" applyProtection="1">
      <protection locked="0"/>
    </xf>
    <xf numFmtId="0" fontId="9" fillId="0" borderId="19" xfId="0" applyFont="1" applyBorder="1" applyAlignment="1" applyProtection="1">
      <alignment horizontal="right" vertical="center"/>
      <protection locked="0"/>
    </xf>
    <xf numFmtId="0" fontId="5" fillId="0" borderId="19" xfId="0" applyFont="1" applyBorder="1" applyAlignment="1" applyProtection="1">
      <alignment horizontal="left"/>
      <protection locked="0"/>
    </xf>
    <xf numFmtId="0" fontId="5" fillId="0" borderId="19" xfId="0" applyFont="1" applyBorder="1" applyAlignment="1" applyProtection="1">
      <alignment horizontal="right"/>
      <protection locked="0"/>
    </xf>
    <xf numFmtId="0" fontId="9" fillId="0" borderId="19" xfId="0" applyFont="1" applyBorder="1" applyAlignment="1" applyProtection="1">
      <alignment horizontal="right"/>
      <protection locked="0"/>
    </xf>
    <xf numFmtId="14" fontId="9" fillId="0" borderId="19" xfId="0" applyNumberFormat="1" applyFont="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14" fontId="9" fillId="0" borderId="19" xfId="0" applyNumberFormat="1" applyFont="1" applyBorder="1" applyAlignment="1" applyProtection="1">
      <alignment horizontal="center"/>
      <protection locked="0"/>
    </xf>
    <xf numFmtId="14" fontId="0" fillId="0" borderId="19" xfId="0" applyNumberFormat="1" applyBorder="1" applyAlignment="1" applyProtection="1">
      <alignment horizontal="center"/>
      <protection locked="0"/>
    </xf>
    <xf numFmtId="0" fontId="5" fillId="0" borderId="19" xfId="0" applyFont="1" applyBorder="1"/>
    <xf numFmtId="166" fontId="9" fillId="0" borderId="19" xfId="0" applyNumberFormat="1" applyFont="1" applyBorder="1" applyAlignment="1" applyProtection="1">
      <alignment horizontal="center" vertical="center"/>
      <protection locked="0"/>
    </xf>
    <xf numFmtId="0" fontId="5" fillId="0" borderId="19" xfId="0" applyFont="1" applyBorder="1" applyAlignment="1" applyProtection="1">
      <alignment horizontal="center"/>
      <protection locked="0"/>
    </xf>
    <xf numFmtId="167" fontId="9" fillId="0" borderId="19" xfId="0" applyNumberFormat="1" applyFont="1" applyBorder="1" applyAlignment="1" applyProtection="1">
      <alignment horizontal="center" vertical="center"/>
      <protection locked="0"/>
    </xf>
    <xf numFmtId="0" fontId="0" fillId="11" borderId="19" xfId="1" applyNumberFormat="1" applyFont="1" applyFill="1" applyBorder="1" applyAlignment="1" applyProtection="1">
      <alignment horizontal="right"/>
      <protection locked="0"/>
    </xf>
    <xf numFmtId="0" fontId="5" fillId="0" borderId="19" xfId="1" applyNumberFormat="1" applyFont="1" applyFill="1" applyBorder="1" applyAlignment="1">
      <alignment horizontal="right" vertical="center"/>
    </xf>
    <xf numFmtId="9" fontId="5" fillId="0" borderId="19" xfId="3" applyFont="1" applyFill="1" applyBorder="1" applyAlignment="1">
      <alignment horizontal="center" vertical="center"/>
    </xf>
    <xf numFmtId="0" fontId="9" fillId="0" borderId="20" xfId="0" applyFont="1" applyBorder="1" applyAlignment="1" applyProtection="1">
      <alignment horizontal="center" vertical="center"/>
      <protection locked="0"/>
    </xf>
    <xf numFmtId="0" fontId="0" fillId="0" borderId="20" xfId="0" applyBorder="1" applyAlignment="1" applyProtection="1">
      <alignment horizontal="center"/>
      <protection locked="0"/>
    </xf>
    <xf numFmtId="0" fontId="9" fillId="0" borderId="20" xfId="0" applyFont="1" applyBorder="1" applyAlignment="1" applyProtection="1">
      <alignment vertical="center"/>
      <protection locked="0"/>
    </xf>
    <xf numFmtId="0" fontId="9" fillId="0" borderId="20" xfId="0" applyFont="1" applyBorder="1" applyProtection="1">
      <protection locked="0"/>
    </xf>
    <xf numFmtId="0" fontId="0" fillId="11" borderId="20" xfId="0" applyFill="1" applyBorder="1" applyAlignment="1" applyProtection="1">
      <alignment horizontal="center"/>
      <protection locked="0"/>
    </xf>
    <xf numFmtId="0" fontId="9" fillId="0" borderId="20" xfId="0" applyFont="1" applyBorder="1" applyAlignment="1" applyProtection="1">
      <alignment horizontal="center"/>
      <protection locked="0"/>
    </xf>
    <xf numFmtId="0" fontId="9" fillId="0" borderId="20" xfId="0" applyFont="1" applyBorder="1" applyAlignment="1" applyProtection="1">
      <alignment horizontal="left" vertical="center"/>
      <protection locked="0"/>
    </xf>
    <xf numFmtId="0" fontId="0" fillId="0" borderId="20" xfId="0" applyBorder="1" applyProtection="1">
      <protection locked="0"/>
    </xf>
    <xf numFmtId="0" fontId="9" fillId="0" borderId="20" xfId="0" applyFont="1" applyBorder="1" applyAlignment="1" applyProtection="1">
      <alignment horizontal="right" vertical="center"/>
      <protection locked="0"/>
    </xf>
    <xf numFmtId="0" fontId="5" fillId="0" borderId="20" xfId="0" applyFont="1" applyBorder="1" applyAlignment="1" applyProtection="1">
      <alignment horizontal="left"/>
      <protection locked="0"/>
    </xf>
    <xf numFmtId="0" fontId="5" fillId="0" borderId="20" xfId="0" applyFont="1" applyBorder="1" applyAlignment="1" applyProtection="1">
      <alignment horizontal="right"/>
      <protection locked="0"/>
    </xf>
    <xf numFmtId="0" fontId="9" fillId="11" borderId="20" xfId="0" applyFont="1" applyFill="1" applyBorder="1" applyAlignment="1" applyProtection="1">
      <alignment horizontal="right"/>
      <protection locked="0"/>
    </xf>
    <xf numFmtId="14" fontId="9" fillId="0" borderId="20" xfId="0" applyNumberFormat="1" applyFont="1" applyBorder="1" applyAlignment="1" applyProtection="1">
      <alignment horizontal="center" vertical="center"/>
      <protection locked="0"/>
    </xf>
    <xf numFmtId="0" fontId="5" fillId="0" borderId="20" xfId="0" applyFont="1" applyBorder="1" applyAlignment="1" applyProtection="1">
      <alignment horizontal="left" vertical="center"/>
      <protection locked="0"/>
    </xf>
    <xf numFmtId="14" fontId="9" fillId="0" borderId="20" xfId="0" applyNumberFormat="1" applyFont="1" applyBorder="1" applyAlignment="1" applyProtection="1">
      <alignment horizontal="center"/>
      <protection locked="0"/>
    </xf>
    <xf numFmtId="14" fontId="0" fillId="0" borderId="20" xfId="0" applyNumberFormat="1" applyBorder="1" applyAlignment="1" applyProtection="1">
      <alignment horizontal="center"/>
      <protection locked="0"/>
    </xf>
    <xf numFmtId="0" fontId="5" fillId="0" borderId="20" xfId="0" applyFont="1" applyBorder="1"/>
    <xf numFmtId="166" fontId="9" fillId="0" borderId="20" xfId="0" applyNumberFormat="1" applyFont="1" applyBorder="1" applyAlignment="1" applyProtection="1">
      <alignment horizontal="center" vertical="center"/>
      <protection locked="0"/>
    </xf>
    <xf numFmtId="0" fontId="5" fillId="0" borderId="20" xfId="0" applyFont="1" applyBorder="1" applyAlignment="1" applyProtection="1">
      <alignment horizontal="center"/>
      <protection locked="0"/>
    </xf>
    <xf numFmtId="167" fontId="9" fillId="0" borderId="20" xfId="0" applyNumberFormat="1" applyFont="1" applyBorder="1" applyAlignment="1" applyProtection="1">
      <alignment horizontal="center" vertical="center"/>
      <protection locked="0"/>
    </xf>
    <xf numFmtId="0" fontId="0" fillId="11" borderId="20" xfId="1" applyNumberFormat="1" applyFont="1" applyFill="1" applyBorder="1" applyAlignment="1" applyProtection="1">
      <alignment horizontal="right"/>
      <protection locked="0"/>
    </xf>
    <xf numFmtId="0" fontId="5" fillId="0" borderId="20" xfId="1" applyNumberFormat="1" applyFont="1" applyFill="1" applyBorder="1" applyAlignment="1">
      <alignment horizontal="right" vertical="center"/>
    </xf>
    <xf numFmtId="9" fontId="5" fillId="0" borderId="20" xfId="3" applyFont="1" applyFill="1" applyBorder="1" applyAlignment="1">
      <alignment horizontal="center" vertical="center"/>
    </xf>
    <xf numFmtId="0" fontId="0" fillId="11" borderId="20" xfId="0" applyFill="1" applyBorder="1" applyAlignment="1" applyProtection="1">
      <alignment horizontal="center" wrapText="1"/>
      <protection locked="0"/>
    </xf>
    <xf numFmtId="0" fontId="5" fillId="0" borderId="20" xfId="0" applyFont="1" applyBorder="1" applyAlignment="1" applyProtection="1">
      <alignment horizontal="right" vertical="center"/>
      <protection locked="0"/>
    </xf>
    <xf numFmtId="14" fontId="9" fillId="11" borderId="20" xfId="0" applyNumberFormat="1" applyFont="1" applyFill="1" applyBorder="1" applyAlignment="1" applyProtection="1">
      <alignment horizontal="center" vertical="center"/>
      <protection locked="0"/>
    </xf>
    <xf numFmtId="0" fontId="0" fillId="0" borderId="20" xfId="0" applyBorder="1"/>
    <xf numFmtId="0" fontId="0" fillId="11" borderId="20" xfId="0" applyFill="1" applyBorder="1" applyProtection="1">
      <protection locked="0"/>
    </xf>
    <xf numFmtId="0" fontId="9" fillId="0" borderId="21" xfId="0" applyFont="1" applyBorder="1" applyAlignment="1" applyProtection="1">
      <alignment horizontal="center" vertical="center"/>
      <protection locked="0"/>
    </xf>
    <xf numFmtId="0" fontId="0" fillId="0" borderId="21" xfId="0" applyBorder="1" applyAlignment="1" applyProtection="1">
      <alignment horizontal="center"/>
      <protection locked="0"/>
    </xf>
    <xf numFmtId="0" fontId="9" fillId="0" borderId="21" xfId="0" applyFont="1" applyBorder="1" applyAlignment="1" applyProtection="1">
      <alignment vertical="center"/>
      <protection locked="0"/>
    </xf>
    <xf numFmtId="0" fontId="9" fillId="0" borderId="21" xfId="0" applyFont="1" applyBorder="1" applyProtection="1">
      <protection locked="0"/>
    </xf>
    <xf numFmtId="0" fontId="0" fillId="11" borderId="21" xfId="0" applyFill="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vertical="center"/>
      <protection locked="0"/>
    </xf>
    <xf numFmtId="0" fontId="0" fillId="0" borderId="21" xfId="0" applyBorder="1" applyProtection="1">
      <protection locked="0"/>
    </xf>
    <xf numFmtId="0" fontId="5" fillId="0" borderId="21" xfId="0" applyFont="1" applyBorder="1" applyAlignment="1" applyProtection="1">
      <alignment horizontal="left" vertical="center"/>
      <protection locked="0"/>
    </xf>
    <xf numFmtId="0" fontId="5" fillId="0" borderId="21" xfId="0" applyFont="1" applyBorder="1" applyAlignment="1" applyProtection="1">
      <alignment horizontal="right" vertical="center"/>
      <protection locked="0"/>
    </xf>
    <xf numFmtId="0" fontId="5" fillId="0" borderId="21" xfId="0" applyFont="1" applyBorder="1" applyAlignment="1" applyProtection="1">
      <alignment horizontal="left"/>
      <protection locked="0"/>
    </xf>
    <xf numFmtId="14" fontId="0" fillId="0" borderId="21" xfId="0" applyNumberFormat="1" applyBorder="1" applyAlignment="1" applyProtection="1">
      <alignment horizontal="center"/>
      <protection locked="0"/>
    </xf>
    <xf numFmtId="14" fontId="9" fillId="11" borderId="21" xfId="0" applyNumberFormat="1" applyFont="1" applyFill="1" applyBorder="1" applyAlignment="1" applyProtection="1">
      <alignment horizontal="center" vertical="center"/>
      <protection locked="0"/>
    </xf>
    <xf numFmtId="0" fontId="5" fillId="0" borderId="21" xfId="0" applyFont="1" applyBorder="1" applyAlignment="1" applyProtection="1">
      <alignment horizontal="right"/>
      <protection locked="0"/>
    </xf>
    <xf numFmtId="0" fontId="5" fillId="0" borderId="21" xfId="0" applyFont="1" applyBorder="1"/>
    <xf numFmtId="0" fontId="5" fillId="0" borderId="21" xfId="0" applyFont="1" applyBorder="1" applyAlignment="1" applyProtection="1">
      <alignment horizontal="center"/>
      <protection locked="0"/>
    </xf>
    <xf numFmtId="0" fontId="0" fillId="11" borderId="21" xfId="1" applyNumberFormat="1" applyFont="1" applyFill="1" applyBorder="1" applyAlignment="1" applyProtection="1">
      <alignment horizontal="right"/>
      <protection locked="0"/>
    </xf>
    <xf numFmtId="0" fontId="5" fillId="0" borderId="21" xfId="1" applyNumberFormat="1" applyFont="1" applyFill="1" applyBorder="1" applyAlignment="1">
      <alignment horizontal="right" vertical="center"/>
    </xf>
    <xf numFmtId="9" fontId="5" fillId="0" borderId="21" xfId="3" applyFont="1" applyFill="1" applyBorder="1" applyAlignment="1">
      <alignment horizontal="center" vertical="center"/>
    </xf>
    <xf numFmtId="167" fontId="9" fillId="0" borderId="21" xfId="0" applyNumberFormat="1" applyFont="1" applyBorder="1" applyAlignment="1" applyProtection="1">
      <alignment horizontal="center" vertical="center"/>
      <protection locked="0"/>
    </xf>
    <xf numFmtId="0" fontId="9" fillId="0" borderId="19" xfId="0" applyFont="1" applyBorder="1"/>
    <xf numFmtId="0" fontId="9" fillId="0" borderId="19" xfId="1" applyNumberFormat="1" applyFont="1" applyFill="1" applyBorder="1" applyAlignment="1">
      <alignment horizontal="right" vertical="center"/>
    </xf>
    <xf numFmtId="9" fontId="9" fillId="0" borderId="19" xfId="3" applyFont="1" applyFill="1" applyBorder="1" applyAlignment="1">
      <alignment horizontal="center" vertical="center"/>
    </xf>
    <xf numFmtId="14" fontId="9" fillId="0" borderId="21" xfId="0" applyNumberFormat="1" applyFont="1" applyBorder="1" applyAlignment="1" applyProtection="1">
      <alignment horizontal="center"/>
      <protection locked="0"/>
    </xf>
    <xf numFmtId="166" fontId="9" fillId="0" borderId="21" xfId="0" applyNumberFormat="1" applyFont="1" applyBorder="1" applyAlignment="1" applyProtection="1">
      <alignment horizontal="center" vertical="center"/>
      <protection locked="0"/>
    </xf>
    <xf numFmtId="14" fontId="9" fillId="0" borderId="21" xfId="0" applyNumberFormat="1" applyFont="1" applyBorder="1" applyAlignment="1" applyProtection="1">
      <alignment horizontal="center" vertical="center"/>
      <protection locked="0"/>
    </xf>
    <xf numFmtId="0" fontId="14" fillId="0" borderId="19" xfId="0" applyFont="1" applyBorder="1" applyAlignment="1" applyProtection="1">
      <alignment horizontal="center"/>
      <protection locked="0"/>
    </xf>
    <xf numFmtId="0" fontId="14" fillId="0" borderId="19" xfId="0" applyFont="1" applyBorder="1"/>
    <xf numFmtId="0" fontId="14" fillId="0" borderId="19" xfId="0" applyFont="1" applyBorder="1" applyAlignment="1">
      <alignment vertical="center"/>
    </xf>
    <xf numFmtId="0" fontId="14" fillId="0" borderId="19" xfId="2" applyNumberFormat="1" applyFont="1" applyFill="1" applyBorder="1" applyAlignment="1">
      <alignment horizontal="right" vertical="center"/>
    </xf>
    <xf numFmtId="14" fontId="14" fillId="0" borderId="19" xfId="0" applyNumberFormat="1" applyFont="1" applyBorder="1" applyAlignment="1">
      <alignment horizontal="center"/>
    </xf>
    <xf numFmtId="14" fontId="9" fillId="0" borderId="19" xfId="0" applyNumberFormat="1" applyFont="1" applyBorder="1" applyAlignment="1">
      <alignment horizontal="center"/>
    </xf>
    <xf numFmtId="0" fontId="14" fillId="0" borderId="19" xfId="1" applyNumberFormat="1" applyFont="1" applyBorder="1" applyAlignment="1" applyProtection="1">
      <alignment horizontal="right"/>
      <protection locked="0"/>
    </xf>
    <xf numFmtId="0" fontId="15" fillId="0" borderId="19" xfId="5" applyFont="1" applyBorder="1"/>
    <xf numFmtId="0" fontId="14" fillId="0" borderId="20" xfId="0" applyFont="1" applyBorder="1" applyAlignment="1" applyProtection="1">
      <alignment horizontal="center"/>
      <protection locked="0"/>
    </xf>
    <xf numFmtId="0" fontId="14" fillId="0" borderId="20" xfId="0" applyFont="1" applyBorder="1"/>
    <xf numFmtId="0" fontId="14" fillId="0" borderId="20" xfId="0" applyFont="1" applyBorder="1" applyAlignment="1">
      <alignment vertical="center"/>
    </xf>
    <xf numFmtId="0" fontId="14" fillId="0" borderId="20" xfId="2" applyNumberFormat="1" applyFont="1" applyFill="1" applyBorder="1" applyAlignment="1">
      <alignment horizontal="right" vertical="center"/>
    </xf>
    <xf numFmtId="14" fontId="14" fillId="0" borderId="20" xfId="0" applyNumberFormat="1" applyFont="1" applyBorder="1" applyAlignment="1">
      <alignment horizontal="center"/>
    </xf>
    <xf numFmtId="14" fontId="14" fillId="0" borderId="20" xfId="0" applyNumberFormat="1" applyFont="1" applyBorder="1" applyAlignment="1" applyProtection="1">
      <alignment horizontal="center"/>
      <protection locked="0"/>
    </xf>
    <xf numFmtId="14" fontId="9" fillId="0" borderId="20" xfId="0" applyNumberFormat="1" applyFont="1" applyBorder="1" applyAlignment="1">
      <alignment horizontal="center"/>
    </xf>
    <xf numFmtId="0" fontId="9" fillId="0" borderId="20" xfId="0" applyFont="1" applyBorder="1"/>
    <xf numFmtId="0" fontId="14" fillId="0" borderId="20" xfId="0" applyFont="1" applyBorder="1" applyProtection="1">
      <protection locked="0"/>
    </xf>
    <xf numFmtId="0" fontId="14" fillId="0" borderId="20" xfId="1" applyNumberFormat="1" applyFont="1" applyBorder="1" applyAlignment="1" applyProtection="1">
      <alignment horizontal="right"/>
      <protection locked="0"/>
    </xf>
    <xf numFmtId="0" fontId="9" fillId="0" borderId="20" xfId="1" applyNumberFormat="1" applyFont="1" applyFill="1" applyBorder="1" applyAlignment="1">
      <alignment horizontal="right" vertical="center"/>
    </xf>
    <xf numFmtId="9" fontId="9" fillId="0" borderId="20" xfId="3" applyFont="1" applyFill="1" applyBorder="1" applyAlignment="1">
      <alignment horizontal="center" vertical="center"/>
    </xf>
    <xf numFmtId="0" fontId="15" fillId="0" borderId="20" xfId="5" applyFont="1" applyBorder="1"/>
    <xf numFmtId="0" fontId="7" fillId="0" borderId="20" xfId="0" applyFont="1" applyBorder="1"/>
    <xf numFmtId="0" fontId="15" fillId="0" borderId="20" xfId="5" applyFont="1" applyBorder="1" applyProtection="1">
      <protection locked="0"/>
    </xf>
    <xf numFmtId="0" fontId="14" fillId="0" borderId="21" xfId="0" applyFont="1" applyBorder="1" applyAlignment="1" applyProtection="1">
      <alignment horizontal="center"/>
      <protection locked="0"/>
    </xf>
    <xf numFmtId="0" fontId="14" fillId="0" borderId="21" xfId="0" applyFont="1" applyBorder="1" applyProtection="1">
      <protection locked="0"/>
    </xf>
    <xf numFmtId="14" fontId="14" fillId="0" borderId="21" xfId="0" applyNumberFormat="1" applyFont="1" applyBorder="1" applyAlignment="1" applyProtection="1">
      <alignment horizontal="center"/>
      <protection locked="0"/>
    </xf>
    <xf numFmtId="0" fontId="9" fillId="0" borderId="21" xfId="0" applyFont="1" applyBorder="1"/>
    <xf numFmtId="0" fontId="14" fillId="0" borderId="21" xfId="1" applyNumberFormat="1" applyFont="1" applyBorder="1" applyAlignment="1" applyProtection="1">
      <alignment horizontal="right"/>
      <protection locked="0"/>
    </xf>
    <xf numFmtId="0" fontId="9" fillId="0" borderId="21" xfId="1" applyNumberFormat="1" applyFont="1" applyFill="1" applyBorder="1" applyAlignment="1">
      <alignment horizontal="right" vertical="center"/>
    </xf>
    <xf numFmtId="9" fontId="9" fillId="0" borderId="21" xfId="3" applyFont="1" applyFill="1" applyBorder="1" applyAlignment="1">
      <alignment horizontal="center" vertical="center"/>
    </xf>
    <xf numFmtId="0" fontId="15" fillId="0" borderId="21" xfId="5" applyFont="1" applyBorder="1" applyProtection="1">
      <protection locked="0"/>
    </xf>
    <xf numFmtId="0" fontId="16" fillId="0" borderId="0" xfId="0" applyFont="1"/>
    <xf numFmtId="0" fontId="0" fillId="0" borderId="0" xfId="0" applyProtection="1">
      <protection locked="0"/>
    </xf>
    <xf numFmtId="0" fontId="9" fillId="0" borderId="20" xfId="0" applyFont="1" applyBorder="1" applyAlignment="1" applyProtection="1">
      <alignment horizontal="right"/>
      <protection locked="0"/>
    </xf>
    <xf numFmtId="0" fontId="6" fillId="7" borderId="12" xfId="4" applyFont="1" applyFill="1" applyBorder="1" applyAlignment="1">
      <alignment horizontal="center" vertical="center" wrapText="1"/>
    </xf>
    <xf numFmtId="0" fontId="6" fillId="7" borderId="12" xfId="0" applyFont="1" applyFill="1" applyBorder="1" applyAlignment="1">
      <alignment horizontal="center" vertical="center" wrapText="1"/>
    </xf>
    <xf numFmtId="9" fontId="12" fillId="7" borderId="12" xfId="3" applyFont="1" applyFill="1" applyBorder="1" applyAlignment="1">
      <alignment horizontal="center" vertical="center" wrapText="1"/>
    </xf>
    <xf numFmtId="5" fontId="12" fillId="7" borderId="12" xfId="2" applyNumberFormat="1" applyFont="1" applyFill="1" applyBorder="1" applyAlignment="1">
      <alignment horizontal="center" vertical="center" wrapText="1"/>
    </xf>
    <xf numFmtId="5" fontId="6" fillId="7" borderId="12" xfId="2" applyNumberFormat="1" applyFont="1" applyFill="1" applyBorder="1" applyAlignment="1">
      <alignment horizontal="center" vertical="center" wrapText="1"/>
    </xf>
    <xf numFmtId="0" fontId="12" fillId="7" borderId="12" xfId="4" applyFont="1" applyFill="1" applyBorder="1" applyAlignment="1">
      <alignment horizontal="center" vertical="center" wrapText="1"/>
    </xf>
    <xf numFmtId="166" fontId="6" fillId="7" borderId="12" xfId="0" applyNumberFormat="1"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7" borderId="22" xfId="4" applyFont="1" applyFill="1" applyBorder="1" applyAlignment="1">
      <alignment horizontal="center" vertical="center" wrapText="1"/>
    </xf>
    <xf numFmtId="0" fontId="2" fillId="9" borderId="15" xfId="0" applyFont="1" applyFill="1" applyBorder="1" applyAlignment="1">
      <alignment horizontal="center"/>
    </xf>
    <xf numFmtId="0" fontId="10" fillId="10" borderId="15" xfId="0" applyFont="1" applyFill="1" applyBorder="1" applyAlignment="1">
      <alignment vertical="center"/>
    </xf>
    <xf numFmtId="0" fontId="2" fillId="9" borderId="15" xfId="0" applyFont="1" applyFill="1" applyBorder="1"/>
    <xf numFmtId="0" fontId="2" fillId="9" borderId="15" xfId="1" applyNumberFormat="1" applyFont="1" applyFill="1" applyBorder="1" applyAlignment="1">
      <alignment horizontal="right"/>
    </xf>
    <xf numFmtId="0" fontId="9" fillId="0" borderId="19" xfId="1" applyNumberFormat="1" applyFont="1" applyFill="1" applyBorder="1" applyAlignment="1" applyProtection="1">
      <alignment horizontal="right" vertical="center"/>
      <protection locked="0"/>
    </xf>
    <xf numFmtId="0" fontId="9" fillId="0" borderId="20" xfId="1" applyNumberFormat="1" applyFont="1" applyFill="1" applyBorder="1" applyAlignment="1" applyProtection="1">
      <alignment horizontal="right" vertical="center"/>
      <protection locked="0"/>
    </xf>
    <xf numFmtId="0" fontId="9" fillId="0" borderId="21" xfId="1" applyNumberFormat="1" applyFont="1" applyFill="1" applyBorder="1" applyAlignment="1" applyProtection="1">
      <alignment horizontal="right" vertical="center"/>
      <protection locked="0"/>
    </xf>
    <xf numFmtId="169" fontId="9" fillId="11" borderId="19" xfId="0" applyNumberFormat="1" applyFont="1" applyFill="1" applyBorder="1" applyAlignment="1" applyProtection="1">
      <alignment horizontal="center" vertical="center"/>
      <protection locked="0"/>
    </xf>
    <xf numFmtId="0" fontId="9" fillId="11" borderId="19" xfId="0" applyFont="1" applyFill="1" applyBorder="1" applyProtection="1">
      <protection locked="0"/>
    </xf>
    <xf numFmtId="0" fontId="9" fillId="11" borderId="19" xfId="0" applyFont="1" applyFill="1" applyBorder="1" applyAlignment="1" applyProtection="1">
      <alignment horizontal="right"/>
      <protection locked="0"/>
    </xf>
    <xf numFmtId="169" fontId="9" fillId="11" borderId="20" xfId="0" applyNumberFormat="1" applyFont="1" applyFill="1" applyBorder="1" applyAlignment="1" applyProtection="1">
      <alignment horizontal="center" vertical="center"/>
      <protection locked="0"/>
    </xf>
    <xf numFmtId="0" fontId="9" fillId="11" borderId="20" xfId="0" applyFont="1" applyFill="1" applyBorder="1" applyProtection="1">
      <protection locked="0"/>
    </xf>
    <xf numFmtId="0" fontId="9" fillId="0" borderId="21" xfId="0" applyFont="1" applyBorder="1" applyAlignment="1" applyProtection="1">
      <alignment horizontal="right" vertical="center"/>
      <protection locked="0"/>
    </xf>
    <xf numFmtId="169" fontId="9" fillId="11" borderId="21" xfId="0" applyNumberFormat="1" applyFont="1" applyFill="1" applyBorder="1" applyAlignment="1" applyProtection="1">
      <alignment horizontal="center" vertical="center"/>
      <protection locked="0"/>
    </xf>
    <xf numFmtId="0" fontId="9" fillId="11" borderId="21" xfId="0" applyFont="1" applyFill="1" applyBorder="1" applyProtection="1">
      <protection locked="0"/>
    </xf>
    <xf numFmtId="0" fontId="9" fillId="11" borderId="21" xfId="0" applyFont="1" applyFill="1" applyBorder="1" applyAlignment="1" applyProtection="1">
      <alignment horizontal="right"/>
      <protection locked="0"/>
    </xf>
    <xf numFmtId="0" fontId="15" fillId="0" borderId="19" xfId="5" applyFont="1" applyBorder="1" applyAlignment="1"/>
    <xf numFmtId="0" fontId="15" fillId="0" borderId="20" xfId="5" applyFont="1" applyBorder="1" applyAlignment="1"/>
    <xf numFmtId="0" fontId="15" fillId="0" borderId="20" xfId="0" applyFont="1" applyBorder="1"/>
    <xf numFmtId="0" fontId="9" fillId="9" borderId="20" xfId="0" applyFont="1" applyFill="1" applyBorder="1"/>
    <xf numFmtId="0" fontId="9" fillId="9" borderId="20" xfId="1" applyNumberFormat="1" applyFont="1" applyFill="1" applyBorder="1" applyAlignment="1">
      <alignment horizontal="right" vertical="center"/>
    </xf>
    <xf numFmtId="9" fontId="9" fillId="9" borderId="20" xfId="3" applyFont="1" applyFill="1" applyBorder="1" applyAlignment="1">
      <alignment horizontal="center" vertical="center"/>
    </xf>
    <xf numFmtId="0" fontId="14" fillId="0" borderId="20" xfId="1" applyNumberFormat="1" applyFont="1" applyFill="1" applyBorder="1" applyAlignment="1" applyProtection="1">
      <alignment horizontal="right"/>
      <protection locked="0"/>
    </xf>
    <xf numFmtId="0" fontId="15" fillId="0" borderId="21" xfId="0" applyFont="1" applyBorder="1"/>
    <xf numFmtId="0" fontId="14" fillId="0" borderId="0" xfId="0" applyFont="1"/>
    <xf numFmtId="170" fontId="0" fillId="0" borderId="0" xfId="2" applyNumberFormat="1" applyFont="1"/>
    <xf numFmtId="171" fontId="14" fillId="0" borderId="0" xfId="0" applyNumberFormat="1" applyFont="1" applyAlignment="1">
      <alignment horizontal="center"/>
    </xf>
    <xf numFmtId="0" fontId="14" fillId="0" borderId="0" xfId="0" applyFont="1" applyAlignment="1">
      <alignment horizontal="center"/>
    </xf>
    <xf numFmtId="0" fontId="14" fillId="0" borderId="0" xfId="0" applyFont="1" applyAlignment="1">
      <alignment horizontal="left"/>
    </xf>
    <xf numFmtId="170" fontId="0" fillId="0" borderId="0" xfId="0" applyNumberFormat="1"/>
    <xf numFmtId="170" fontId="14" fillId="0" borderId="0" xfId="0" applyNumberFormat="1" applyFont="1"/>
    <xf numFmtId="0" fontId="4" fillId="0" borderId="0" xfId="0" applyFont="1"/>
    <xf numFmtId="0" fontId="9" fillId="0" borderId="0" xfId="0" applyFont="1"/>
    <xf numFmtId="0" fontId="20" fillId="7" borderId="22" xfId="4" applyFont="1" applyFill="1" applyBorder="1" applyAlignment="1">
      <alignment horizontal="center" vertical="center" wrapText="1"/>
    </xf>
    <xf numFmtId="170" fontId="0" fillId="5" borderId="0" xfId="2" applyNumberFormat="1" applyFont="1" applyFill="1"/>
    <xf numFmtId="0" fontId="14" fillId="5" borderId="0" xfId="0" applyFont="1" applyFill="1"/>
    <xf numFmtId="44" fontId="10" fillId="6" borderId="6" xfId="0" applyNumberFormat="1" applyFont="1" applyFill="1" applyBorder="1" applyAlignment="1">
      <alignment vertical="center"/>
    </xf>
    <xf numFmtId="0" fontId="21" fillId="6" borderId="5" xfId="0" applyFont="1" applyFill="1" applyBorder="1" applyAlignment="1">
      <alignment vertical="center"/>
    </xf>
    <xf numFmtId="0" fontId="2" fillId="6" borderId="4" xfId="0" applyFont="1" applyFill="1" applyBorder="1" applyAlignment="1">
      <alignment horizontal="center" vertical="center"/>
    </xf>
    <xf numFmtId="171" fontId="14" fillId="5" borderId="0" xfId="0" applyNumberFormat="1" applyFont="1" applyFill="1" applyAlignment="1">
      <alignment horizontal="center"/>
    </xf>
    <xf numFmtId="0" fontId="14" fillId="5" borderId="0" xfId="0" applyFont="1" applyFill="1" applyAlignment="1">
      <alignment horizontal="center"/>
    </xf>
    <xf numFmtId="0" fontId="14" fillId="5" borderId="0" xfId="0" applyFont="1" applyFill="1" applyAlignment="1">
      <alignment horizontal="left"/>
    </xf>
    <xf numFmtId="0" fontId="10" fillId="4" borderId="12" xfId="0" applyFont="1" applyFill="1" applyBorder="1" applyAlignment="1">
      <alignment horizontal="center" vertical="center"/>
    </xf>
    <xf numFmtId="165" fontId="10" fillId="3" borderId="12" xfId="1" applyNumberFormat="1" applyFont="1" applyFill="1" applyBorder="1" applyAlignment="1">
      <alignment vertical="center"/>
    </xf>
    <xf numFmtId="0" fontId="21" fillId="4" borderId="6" xfId="0" applyFont="1" applyFill="1" applyBorder="1" applyAlignment="1">
      <alignment horizontal="center" vertical="center"/>
    </xf>
    <xf numFmtId="165" fontId="21" fillId="3" borderId="6" xfId="1" applyNumberFormat="1" applyFont="1" applyFill="1" applyBorder="1" applyAlignment="1">
      <alignment horizontal="center" vertical="center"/>
    </xf>
    <xf numFmtId="0" fontId="14" fillId="0" borderId="2" xfId="0" applyFont="1" applyBorder="1"/>
    <xf numFmtId="0" fontId="2" fillId="9" borderId="6" xfId="0" applyFont="1" applyFill="1" applyBorder="1"/>
    <xf numFmtId="0" fontId="20" fillId="0" borderId="0" xfId="0" applyFont="1" applyAlignment="1">
      <alignment horizontal="center" vertical="center" wrapText="1"/>
    </xf>
    <xf numFmtId="0" fontId="20" fillId="7" borderId="12" xfId="4"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7" borderId="22" xfId="0" applyFont="1" applyFill="1" applyBorder="1" applyAlignment="1">
      <alignment horizontal="center" vertical="center" wrapText="1"/>
    </xf>
    <xf numFmtId="171" fontId="20" fillId="7" borderId="12" xfId="4" applyNumberFormat="1" applyFont="1" applyFill="1" applyBorder="1" applyAlignment="1">
      <alignment horizontal="center" vertical="center" wrapText="1"/>
    </xf>
    <xf numFmtId="166" fontId="20" fillId="7" borderId="12" xfId="0" applyNumberFormat="1" applyFont="1" applyFill="1" applyBorder="1" applyAlignment="1">
      <alignment horizontal="center" vertical="center" wrapText="1"/>
    </xf>
    <xf numFmtId="0" fontId="22" fillId="7" borderId="12" xfId="4" applyFont="1" applyFill="1" applyBorder="1" applyAlignment="1">
      <alignment horizontal="center" vertical="center" wrapText="1"/>
    </xf>
    <xf numFmtId="170" fontId="22" fillId="7" borderId="12" xfId="2" applyNumberFormat="1" applyFont="1" applyFill="1" applyBorder="1" applyAlignment="1">
      <alignment horizontal="center" vertical="center" wrapText="1"/>
    </xf>
    <xf numFmtId="170" fontId="20" fillId="7" borderId="12" xfId="2" applyNumberFormat="1" applyFont="1" applyFill="1" applyBorder="1" applyAlignment="1">
      <alignment horizontal="center" vertical="center" wrapText="1"/>
    </xf>
    <xf numFmtId="5" fontId="22" fillId="7" borderId="12" xfId="2" applyNumberFormat="1" applyFont="1" applyFill="1" applyBorder="1" applyAlignment="1">
      <alignment horizontal="center" vertical="center" wrapText="1"/>
    </xf>
    <xf numFmtId="5" fontId="20" fillId="7" borderId="12" xfId="2" applyNumberFormat="1" applyFont="1" applyFill="1" applyBorder="1" applyAlignment="1">
      <alignment horizontal="center" vertical="center" wrapText="1"/>
    </xf>
    <xf numFmtId="9" fontId="22" fillId="7" borderId="12" xfId="3" applyFont="1" applyFill="1" applyBorder="1" applyAlignment="1">
      <alignment horizontal="center" vertical="center" wrapText="1"/>
    </xf>
    <xf numFmtId="0" fontId="23" fillId="0" borderId="0" xfId="0" applyFont="1" applyAlignment="1">
      <alignment horizontal="center" vertical="center" wrapText="1"/>
    </xf>
    <xf numFmtId="0" fontId="20" fillId="8" borderId="0" xfId="0" applyFont="1" applyFill="1" applyAlignment="1">
      <alignment horizontal="center" vertical="center" wrapText="1"/>
    </xf>
    <xf numFmtId="0" fontId="9" fillId="0" borderId="20" xfId="0" applyFont="1" applyBorder="1" applyAlignment="1" applyProtection="1">
      <alignment horizontal="left"/>
      <protection locked="0"/>
    </xf>
    <xf numFmtId="0" fontId="9" fillId="0" borderId="21" xfId="0" applyFont="1" applyBorder="1" applyAlignment="1" applyProtection="1">
      <alignment horizontal="right"/>
      <protection locked="0"/>
    </xf>
    <xf numFmtId="0" fontId="15" fillId="0" borderId="21" xfId="5" applyFont="1" applyBorder="1" applyAlignment="1" applyProtection="1">
      <alignment horizontal="left" vertical="center"/>
      <protection locked="0"/>
    </xf>
    <xf numFmtId="0" fontId="0" fillId="0" borderId="0" xfId="0" applyAlignment="1">
      <alignment vertical="center"/>
    </xf>
    <xf numFmtId="0" fontId="9" fillId="0" borderId="19" xfId="1" applyNumberFormat="1" applyFont="1" applyFill="1" applyBorder="1" applyAlignment="1" applyProtection="1">
      <alignment horizontal="right"/>
      <protection locked="0"/>
    </xf>
    <xf numFmtId="0" fontId="19" fillId="0" borderId="19" xfId="5" applyFont="1" applyFill="1" applyBorder="1" applyProtection="1">
      <protection locked="0"/>
    </xf>
    <xf numFmtId="0" fontId="19" fillId="0" borderId="20" xfId="5" applyFont="1" applyFill="1" applyBorder="1" applyProtection="1">
      <protection locked="0"/>
    </xf>
    <xf numFmtId="0" fontId="9" fillId="0" borderId="21" xfId="1" applyNumberFormat="1" applyFont="1" applyFill="1" applyBorder="1" applyAlignment="1" applyProtection="1">
      <alignment horizontal="right"/>
      <protection locked="0"/>
    </xf>
    <xf numFmtId="0" fontId="19" fillId="0" borderId="21" xfId="5" applyFont="1" applyFill="1" applyBorder="1" applyProtection="1">
      <protection locked="0"/>
    </xf>
    <xf numFmtId="0" fontId="9" fillId="0" borderId="20" xfId="0" applyFont="1" applyBorder="1" applyAlignment="1">
      <alignment horizontal="right" vertical="center"/>
    </xf>
    <xf numFmtId="0" fontId="19" fillId="0" borderId="19" xfId="6" applyFont="1" applyFill="1" applyBorder="1"/>
    <xf numFmtId="0" fontId="19" fillId="0" borderId="20" xfId="6" applyFont="1" applyFill="1" applyBorder="1"/>
    <xf numFmtId="0" fontId="9" fillId="0" borderId="20" xfId="0" applyFont="1" applyBorder="1" applyAlignment="1">
      <alignment horizontal="left"/>
    </xf>
    <xf numFmtId="0" fontId="19" fillId="0" borderId="20" xfId="6" applyFont="1" applyFill="1" applyBorder="1" applyProtection="1">
      <protection locked="0"/>
    </xf>
    <xf numFmtId="0" fontId="19" fillId="0" borderId="20" xfId="5" applyFont="1" applyFill="1" applyBorder="1"/>
    <xf numFmtId="0" fontId="9" fillId="0" borderId="20" xfId="0" applyFont="1" applyBorder="1" applyAlignment="1">
      <alignment horizontal="right"/>
    </xf>
    <xf numFmtId="3" fontId="9" fillId="0" borderId="19" xfId="0" applyNumberFormat="1" applyFont="1" applyBorder="1" applyProtection="1">
      <protection locked="0"/>
    </xf>
    <xf numFmtId="0" fontId="9" fillId="0" borderId="19" xfId="5" applyFont="1" applyFill="1" applyBorder="1" applyAlignment="1" applyProtection="1">
      <alignment horizontal="left" vertical="center"/>
      <protection locked="0"/>
    </xf>
    <xf numFmtId="0" fontId="9" fillId="0" borderId="20" xfId="0" applyFont="1" applyBorder="1" applyAlignment="1">
      <alignment horizontal="left" vertical="center"/>
    </xf>
    <xf numFmtId="0" fontId="9" fillId="0" borderId="20" xfId="5" applyFont="1" applyFill="1" applyBorder="1" applyAlignment="1">
      <alignment horizontal="left" vertical="center"/>
    </xf>
    <xf numFmtId="3" fontId="9" fillId="0" borderId="20" xfId="0" applyNumberFormat="1" applyFont="1" applyBorder="1" applyProtection="1">
      <protection locked="0"/>
    </xf>
    <xf numFmtId="0" fontId="9" fillId="0" borderId="20" xfId="1" applyNumberFormat="1" applyFont="1" applyFill="1" applyBorder="1" applyAlignment="1" applyProtection="1">
      <alignment horizontal="right"/>
      <protection locked="0"/>
    </xf>
    <xf numFmtId="0" fontId="9" fillId="0" borderId="20" xfId="5" applyFont="1" applyFill="1" applyBorder="1" applyProtection="1">
      <protection locked="0"/>
    </xf>
    <xf numFmtId="0" fontId="9" fillId="0" borderId="21" xfId="0" applyFont="1" applyBorder="1" applyAlignment="1">
      <alignment horizontal="left" vertical="center"/>
    </xf>
    <xf numFmtId="3" fontId="9" fillId="0" borderId="21" xfId="0" applyNumberFormat="1" applyFont="1" applyBorder="1" applyProtection="1">
      <protection locked="0"/>
    </xf>
    <xf numFmtId="0" fontId="9" fillId="0" borderId="19" xfId="0" applyFont="1" applyBorder="1" applyAlignment="1">
      <alignment horizontal="left" vertical="center"/>
    </xf>
    <xf numFmtId="0" fontId="0" fillId="0" borderId="0" xfId="0" applyAlignment="1">
      <alignment horizontal="right"/>
    </xf>
    <xf numFmtId="0" fontId="21" fillId="10" borderId="11" xfId="0" applyFont="1" applyFill="1" applyBorder="1" applyAlignment="1">
      <alignment vertical="center"/>
    </xf>
    <xf numFmtId="0" fontId="2" fillId="0" borderId="17" xfId="0" applyFont="1" applyBorder="1"/>
    <xf numFmtId="0" fontId="21" fillId="10" borderId="13" xfId="0" applyFont="1" applyFill="1" applyBorder="1" applyAlignment="1">
      <alignment vertical="center"/>
    </xf>
    <xf numFmtId="0" fontId="21" fillId="10" borderId="10" xfId="0" applyFont="1" applyFill="1" applyBorder="1" applyAlignment="1">
      <alignment vertical="center"/>
    </xf>
    <xf numFmtId="0" fontId="6" fillId="7" borderId="12" xfId="4" applyFont="1" applyFill="1" applyBorder="1" applyAlignment="1">
      <alignment horizontal="right" vertical="center" wrapText="1"/>
    </xf>
    <xf numFmtId="0" fontId="6" fillId="7" borderId="12" xfId="0" applyFont="1" applyFill="1" applyBorder="1" applyAlignment="1">
      <alignment horizontal="right" vertical="center" wrapText="1"/>
    </xf>
    <xf numFmtId="0" fontId="0" fillId="5" borderId="0" xfId="0" applyFill="1" applyAlignment="1">
      <alignment horizontal="right"/>
    </xf>
    <xf numFmtId="0" fontId="10" fillId="10" borderId="13" xfId="0" applyFont="1" applyFill="1" applyBorder="1" applyAlignment="1">
      <alignment horizontal="center" vertical="center"/>
    </xf>
    <xf numFmtId="0" fontId="0" fillId="5" borderId="0" xfId="0" applyFill="1" applyAlignment="1">
      <alignment horizontal="center"/>
    </xf>
    <xf numFmtId="174" fontId="9" fillId="0" borderId="19" xfId="0" applyNumberFormat="1" applyFont="1" applyBorder="1" applyAlignment="1">
      <alignment horizontal="center"/>
    </xf>
    <xf numFmtId="0" fontId="9" fillId="0" borderId="19" xfId="0" applyFont="1" applyBorder="1" applyAlignment="1">
      <alignment vertical="center"/>
    </xf>
    <xf numFmtId="0" fontId="9" fillId="0" borderId="20" xfId="0" applyFont="1" applyBorder="1" applyAlignment="1">
      <alignment horizontal="left" wrapText="1"/>
    </xf>
    <xf numFmtId="0" fontId="9" fillId="0" borderId="20" xfId="0" applyFont="1" applyBorder="1" applyAlignment="1">
      <alignment wrapText="1"/>
    </xf>
    <xf numFmtId="174" fontId="9" fillId="0" borderId="20" xfId="0" applyNumberFormat="1" applyFont="1" applyBorder="1" applyAlignment="1">
      <alignment horizontal="center"/>
    </xf>
    <xf numFmtId="0" fontId="9" fillId="0" borderId="20" xfId="0" applyFont="1" applyBorder="1" applyAlignment="1">
      <alignment vertical="center"/>
    </xf>
    <xf numFmtId="174" fontId="9" fillId="0" borderId="21" xfId="0" applyNumberFormat="1" applyFont="1" applyBorder="1" applyAlignment="1">
      <alignment horizontal="center"/>
    </xf>
    <xf numFmtId="0" fontId="9" fillId="0" borderId="21" xfId="0" applyFont="1" applyBorder="1" applyAlignment="1">
      <alignment vertical="center"/>
    </xf>
    <xf numFmtId="0" fontId="9" fillId="0" borderId="20" xfId="5" applyFont="1" applyFill="1" applyBorder="1" applyAlignment="1">
      <alignment horizontal="right" wrapText="1"/>
    </xf>
    <xf numFmtId="1" fontId="9" fillId="0" borderId="19" xfId="0" applyNumberFormat="1" applyFont="1" applyBorder="1"/>
    <xf numFmtId="166" fontId="9" fillId="0" borderId="19" xfId="0" applyNumberFormat="1" applyFont="1" applyBorder="1" applyAlignment="1" applyProtection="1">
      <alignment horizontal="center"/>
      <protection locked="0"/>
    </xf>
    <xf numFmtId="1" fontId="9" fillId="0" borderId="20" xfId="0" applyNumberFormat="1" applyFont="1" applyBorder="1"/>
    <xf numFmtId="166" fontId="9" fillId="0" borderId="20" xfId="0" applyNumberFormat="1" applyFont="1" applyBorder="1" applyAlignment="1" applyProtection="1">
      <alignment horizontal="center"/>
      <protection locked="0"/>
    </xf>
    <xf numFmtId="1" fontId="9" fillId="0" borderId="20" xfId="8" applyNumberFormat="1" applyFont="1" applyBorder="1"/>
    <xf numFmtId="1" fontId="9" fillId="0" borderId="20" xfId="0" applyNumberFormat="1" applyFont="1" applyBorder="1" applyAlignment="1">
      <alignment horizontal="right"/>
    </xf>
    <xf numFmtId="0" fontId="9" fillId="0" borderId="21" xfId="0" applyFont="1" applyBorder="1" applyAlignment="1">
      <alignment horizontal="right"/>
    </xf>
    <xf numFmtId="0" fontId="10" fillId="10" borderId="6" xfId="0" applyFont="1" applyFill="1" applyBorder="1" applyAlignment="1">
      <alignment vertical="center"/>
    </xf>
    <xf numFmtId="0" fontId="9" fillId="0" borderId="24" xfId="0" applyFont="1" applyBorder="1" applyAlignment="1" applyProtection="1">
      <alignment horizontal="center" vertical="center"/>
      <protection locked="0"/>
    </xf>
    <xf numFmtId="0" fontId="9" fillId="0" borderId="24" xfId="0" applyFont="1" applyBorder="1"/>
    <xf numFmtId="1" fontId="9" fillId="0" borderId="24" xfId="0" applyNumberFormat="1" applyFont="1" applyBorder="1"/>
    <xf numFmtId="0" fontId="9" fillId="0" borderId="24" xfId="0" applyFont="1" applyBorder="1" applyProtection="1">
      <protection locked="0"/>
    </xf>
    <xf numFmtId="166" fontId="9" fillId="0" borderId="24" xfId="0" applyNumberFormat="1" applyFont="1" applyBorder="1" applyAlignment="1" applyProtection="1">
      <alignment horizontal="center" vertical="center"/>
      <protection locked="0"/>
    </xf>
    <xf numFmtId="0" fontId="9" fillId="0" borderId="24" xfId="0" applyFont="1" applyBorder="1" applyAlignment="1" applyProtection="1">
      <alignment horizontal="center"/>
      <protection locked="0"/>
    </xf>
    <xf numFmtId="166" fontId="9" fillId="0" borderId="24" xfId="0" applyNumberFormat="1" applyFont="1" applyBorder="1" applyAlignment="1" applyProtection="1">
      <alignment horizontal="center"/>
      <protection locked="0"/>
    </xf>
    <xf numFmtId="14" fontId="9" fillId="0" borderId="24" xfId="0" applyNumberFormat="1" applyFont="1" applyBorder="1" applyAlignment="1" applyProtection="1">
      <alignment horizontal="center"/>
      <protection locked="0"/>
    </xf>
    <xf numFmtId="0" fontId="19" fillId="0" borderId="20" xfId="5" applyFont="1" applyFill="1" applyBorder="1" applyAlignment="1" applyProtection="1">
      <alignment horizontal="left" vertical="center"/>
      <protection locked="0"/>
    </xf>
    <xf numFmtId="0" fontId="5" fillId="0" borderId="0" xfId="0" applyFont="1" applyAlignment="1">
      <alignment vertical="center"/>
    </xf>
    <xf numFmtId="169" fontId="9" fillId="0" borderId="19" xfId="0" applyNumberFormat="1" applyFont="1" applyBorder="1" applyAlignment="1" applyProtection="1">
      <alignment horizontal="center" vertical="center"/>
      <protection locked="0"/>
    </xf>
    <xf numFmtId="169" fontId="9" fillId="0" borderId="19" xfId="0" applyNumberFormat="1" applyFont="1" applyBorder="1" applyAlignment="1">
      <alignment horizontal="center" vertical="center" wrapText="1"/>
    </xf>
    <xf numFmtId="169" fontId="9" fillId="0" borderId="20" xfId="0" applyNumberFormat="1" applyFont="1" applyBorder="1" applyAlignment="1" applyProtection="1">
      <alignment horizontal="center"/>
      <protection locked="0"/>
    </xf>
    <xf numFmtId="169" fontId="9" fillId="0" borderId="20" xfId="0" applyNumberFormat="1" applyFont="1" applyBorder="1" applyAlignment="1">
      <alignment horizontal="center" vertical="center" wrapText="1"/>
    </xf>
    <xf numFmtId="0" fontId="9" fillId="0" borderId="20" xfId="0" applyFont="1" applyBorder="1" applyAlignment="1" applyProtection="1">
      <alignment horizontal="right" vertical="center" wrapText="1"/>
      <protection locked="0"/>
    </xf>
    <xf numFmtId="169" fontId="9" fillId="0" borderId="20" xfId="0" applyNumberFormat="1" applyFont="1" applyBorder="1" applyAlignment="1" applyProtection="1">
      <alignment horizontal="center" vertical="center"/>
      <protection locked="0"/>
    </xf>
    <xf numFmtId="0" fontId="9" fillId="0" borderId="20" xfId="0" applyFont="1" applyBorder="1" applyAlignment="1">
      <alignment horizontal="center"/>
    </xf>
    <xf numFmtId="169" fontId="9" fillId="0" borderId="21" xfId="0" applyNumberFormat="1" applyFont="1" applyBorder="1" applyAlignment="1" applyProtection="1">
      <alignment horizontal="center"/>
      <protection locked="0"/>
    </xf>
    <xf numFmtId="169" fontId="9" fillId="0" borderId="21" xfId="0" applyNumberFormat="1" applyFont="1" applyBorder="1" applyAlignment="1">
      <alignment horizontal="center" vertical="center" wrapText="1"/>
    </xf>
    <xf numFmtId="0" fontId="9" fillId="0" borderId="19" xfId="0" applyFont="1" applyBorder="1" applyAlignment="1">
      <alignment horizontal="right" vertical="center"/>
    </xf>
    <xf numFmtId="14" fontId="9" fillId="0" borderId="19" xfId="0" applyNumberFormat="1" applyFont="1" applyBorder="1" applyProtection="1">
      <protection locked="0"/>
    </xf>
    <xf numFmtId="0" fontId="15" fillId="0" borderId="19" xfId="5" applyFont="1" applyFill="1" applyBorder="1" applyAlignment="1" applyProtection="1">
      <alignment horizontal="left" vertical="center"/>
      <protection locked="0"/>
    </xf>
    <xf numFmtId="14" fontId="9" fillId="0" borderId="20" xfId="0" applyNumberFormat="1" applyFont="1" applyBorder="1" applyProtection="1">
      <protection locked="0"/>
    </xf>
    <xf numFmtId="0" fontId="15" fillId="0" borderId="20" xfId="5" applyFont="1" applyFill="1" applyBorder="1" applyProtection="1">
      <protection locked="0"/>
    </xf>
    <xf numFmtId="0" fontId="9" fillId="0" borderId="21" xfId="0" applyFont="1" applyBorder="1" applyAlignment="1">
      <alignment horizontal="right" vertical="center"/>
    </xf>
    <xf numFmtId="14" fontId="9" fillId="0" borderId="21" xfId="0" applyNumberFormat="1" applyFont="1" applyBorder="1" applyProtection="1">
      <protection locked="0"/>
    </xf>
    <xf numFmtId="0" fontId="15" fillId="0" borderId="21" xfId="5" applyFont="1" applyFill="1" applyBorder="1" applyProtection="1">
      <protection locked="0"/>
    </xf>
    <xf numFmtId="0" fontId="2" fillId="9" borderId="14" xfId="2" applyNumberFormat="1" applyFont="1" applyFill="1" applyBorder="1"/>
    <xf numFmtId="0" fontId="9" fillId="0" borderId="25" xfId="1" applyNumberFormat="1" applyFont="1" applyFill="1" applyBorder="1" applyAlignment="1" applyProtection="1">
      <alignment horizontal="right" vertical="center"/>
      <protection locked="0"/>
    </xf>
    <xf numFmtId="0" fontId="9" fillId="0" borderId="25" xfId="1" applyNumberFormat="1" applyFont="1" applyFill="1" applyBorder="1" applyAlignment="1">
      <alignment horizontal="right" vertical="center"/>
    </xf>
    <xf numFmtId="9" fontId="9" fillId="0" borderId="25" xfId="3" applyFont="1" applyFill="1" applyBorder="1" applyAlignment="1">
      <alignment horizontal="center" vertical="center"/>
    </xf>
    <xf numFmtId="0" fontId="9" fillId="0" borderId="23" xfId="1" applyNumberFormat="1" applyFont="1" applyFill="1" applyBorder="1" applyAlignment="1">
      <alignment horizontal="right" vertical="center"/>
    </xf>
    <xf numFmtId="9" fontId="9" fillId="0" borderId="23" xfId="3" applyFont="1" applyFill="1" applyBorder="1" applyAlignment="1">
      <alignment horizontal="center" vertical="center"/>
    </xf>
    <xf numFmtId="0" fontId="9" fillId="0" borderId="23" xfId="1" applyNumberFormat="1" applyFont="1" applyFill="1" applyBorder="1" applyAlignment="1" applyProtection="1">
      <alignment horizontal="right"/>
      <protection locked="0"/>
    </xf>
    <xf numFmtId="0" fontId="9" fillId="0" borderId="23" xfId="1" applyNumberFormat="1" applyFont="1" applyFill="1" applyBorder="1" applyAlignment="1" applyProtection="1">
      <alignment horizontal="right" vertical="center"/>
      <protection locked="0"/>
    </xf>
    <xf numFmtId="0" fontId="9" fillId="0" borderId="26" xfId="1" applyNumberFormat="1" applyFont="1" applyFill="1" applyBorder="1" applyAlignment="1" applyProtection="1">
      <alignment horizontal="right"/>
      <protection locked="0"/>
    </xf>
    <xf numFmtId="0" fontId="9" fillId="0" borderId="26" xfId="1" applyNumberFormat="1" applyFont="1" applyFill="1" applyBorder="1" applyAlignment="1">
      <alignment horizontal="right" vertical="center"/>
    </xf>
    <xf numFmtId="9" fontId="9" fillId="0" borderId="26" xfId="3" applyFont="1" applyFill="1" applyBorder="1" applyAlignment="1">
      <alignment horizontal="center" vertical="center"/>
    </xf>
    <xf numFmtId="0" fontId="9" fillId="0" borderId="25" xfId="0" applyFont="1" applyBorder="1" applyAlignment="1" applyProtection="1">
      <alignment horizontal="center" vertical="center"/>
      <protection locked="0"/>
    </xf>
    <xf numFmtId="0" fontId="9" fillId="0" borderId="25" xfId="0" applyFont="1" applyBorder="1" applyAlignment="1" applyProtection="1">
      <alignment vertical="center"/>
      <protection locked="0"/>
    </xf>
    <xf numFmtId="0" fontId="9" fillId="0" borderId="25" xfId="0" applyFont="1" applyBorder="1"/>
    <xf numFmtId="0" fontId="9" fillId="0" borderId="25" xfId="0" applyFont="1" applyBorder="1" applyProtection="1">
      <protection locked="0"/>
    </xf>
    <xf numFmtId="0" fontId="9" fillId="0" borderId="25" xfId="0" applyFont="1" applyBorder="1" applyAlignment="1" applyProtection="1">
      <alignment horizontal="center"/>
      <protection locked="0"/>
    </xf>
    <xf numFmtId="0" fontId="9" fillId="0" borderId="25" xfId="0" applyFont="1" applyBorder="1" applyAlignment="1">
      <alignment vertical="center"/>
    </xf>
    <xf numFmtId="1" fontId="9" fillId="0" borderId="25" xfId="0" applyNumberFormat="1" applyFont="1" applyBorder="1"/>
    <xf numFmtId="0" fontId="9" fillId="0" borderId="25" xfId="0" applyFont="1" applyBorder="1" applyAlignment="1" applyProtection="1">
      <alignment horizontal="right"/>
      <protection locked="0"/>
    </xf>
    <xf numFmtId="169" fontId="9" fillId="0" borderId="25" xfId="0" applyNumberFormat="1" applyFont="1" applyBorder="1" applyAlignment="1" applyProtection="1">
      <alignment horizontal="center" vertical="center"/>
      <protection locked="0"/>
    </xf>
    <xf numFmtId="0" fontId="9" fillId="0" borderId="25" xfId="0" applyFont="1" applyBorder="1" applyAlignment="1">
      <alignment horizontal="left"/>
    </xf>
    <xf numFmtId="169" fontId="9" fillId="0" borderId="25" xfId="0" applyNumberFormat="1" applyFont="1" applyBorder="1" applyAlignment="1">
      <alignment horizontal="center"/>
    </xf>
    <xf numFmtId="169" fontId="9" fillId="0" borderId="25" xfId="0" applyNumberFormat="1" applyFont="1" applyBorder="1" applyAlignment="1" applyProtection="1">
      <alignment horizontal="center"/>
      <protection locked="0"/>
    </xf>
    <xf numFmtId="166" fontId="9" fillId="0" borderId="25" xfId="0" applyNumberFormat="1" applyFont="1" applyBorder="1" applyAlignment="1" applyProtection="1">
      <alignment horizontal="center" vertical="center"/>
      <protection locked="0"/>
    </xf>
    <xf numFmtId="14" fontId="9" fillId="0" borderId="25" xfId="0" applyNumberFormat="1" applyFont="1" applyBorder="1" applyAlignment="1" applyProtection="1">
      <alignment horizontal="center" vertical="center"/>
      <protection locked="0"/>
    </xf>
    <xf numFmtId="167" fontId="9" fillId="0" borderId="25" xfId="0" applyNumberFormat="1"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23" xfId="0" applyFont="1" applyBorder="1" applyAlignment="1" applyProtection="1">
      <alignment vertical="center"/>
      <protection locked="0"/>
    </xf>
    <xf numFmtId="0" fontId="9" fillId="0" borderId="23" xfId="0" applyFont="1" applyBorder="1"/>
    <xf numFmtId="0" fontId="9" fillId="0" borderId="23" xfId="0" applyFont="1" applyBorder="1" applyProtection="1">
      <protection locked="0"/>
    </xf>
    <xf numFmtId="0" fontId="9" fillId="0" borderId="23" xfId="0" applyFont="1" applyBorder="1" applyAlignment="1" applyProtection="1">
      <alignment horizontal="center"/>
      <protection locked="0"/>
    </xf>
    <xf numFmtId="0" fontId="9" fillId="0" borderId="23" xfId="0" applyFont="1" applyBorder="1" applyAlignment="1">
      <alignment vertical="center"/>
    </xf>
    <xf numFmtId="1" fontId="9" fillId="0" borderId="23" xfId="0" applyNumberFormat="1" applyFont="1" applyBorder="1"/>
    <xf numFmtId="0" fontId="9" fillId="0" borderId="23" xfId="0" applyFont="1" applyBorder="1" applyAlignment="1" applyProtection="1">
      <alignment horizontal="right"/>
      <protection locked="0"/>
    </xf>
    <xf numFmtId="169" fontId="9" fillId="0" borderId="23" xfId="0" applyNumberFormat="1" applyFont="1" applyBorder="1" applyAlignment="1" applyProtection="1">
      <alignment horizontal="center"/>
      <protection locked="0"/>
    </xf>
    <xf numFmtId="169" fontId="9" fillId="0" borderId="23" xfId="0" applyNumberFormat="1" applyFont="1" applyBorder="1" applyAlignment="1">
      <alignment horizontal="center"/>
    </xf>
    <xf numFmtId="169" fontId="9" fillId="0" borderId="23" xfId="0" applyNumberFormat="1" applyFont="1" applyBorder="1" applyAlignment="1" applyProtection="1">
      <alignment horizontal="center" vertical="center"/>
      <protection locked="0"/>
    </xf>
    <xf numFmtId="166" fontId="9" fillId="0" borderId="23" xfId="0" applyNumberFormat="1" applyFont="1" applyBorder="1" applyAlignment="1" applyProtection="1">
      <alignment horizontal="center" vertical="center"/>
      <protection locked="0"/>
    </xf>
    <xf numFmtId="14" fontId="9" fillId="0" borderId="23" xfId="0" applyNumberFormat="1" applyFont="1" applyBorder="1" applyAlignment="1" applyProtection="1">
      <alignment horizontal="center" vertical="center"/>
      <protection locked="0"/>
    </xf>
    <xf numFmtId="167" fontId="9" fillId="0" borderId="23" xfId="0" applyNumberFormat="1" applyFont="1" applyBorder="1" applyAlignment="1" applyProtection="1">
      <alignment horizontal="center" vertical="center"/>
      <protection locked="0"/>
    </xf>
    <xf numFmtId="1" fontId="9" fillId="0" borderId="23" xfId="9" applyNumberFormat="1" applyFont="1" applyBorder="1"/>
    <xf numFmtId="0" fontId="9" fillId="0" borderId="23" xfId="0" applyFont="1" applyBorder="1" applyAlignment="1" applyProtection="1">
      <alignment horizontal="center" vertical="center" wrapText="1"/>
      <protection locked="0"/>
    </xf>
    <xf numFmtId="0" fontId="9" fillId="0" borderId="23" xfId="0" applyFont="1" applyBorder="1" applyAlignment="1" applyProtection="1">
      <alignment horizontal="right" vertical="center"/>
      <protection locked="0"/>
    </xf>
    <xf numFmtId="0" fontId="9" fillId="0" borderId="23" xfId="0" applyFont="1" applyBorder="1" applyAlignment="1">
      <alignment horizontal="left" vertical="center"/>
    </xf>
    <xf numFmtId="0" fontId="9" fillId="0" borderId="23" xfId="0" applyFont="1" applyBorder="1" applyAlignment="1">
      <alignment horizontal="left"/>
    </xf>
    <xf numFmtId="1" fontId="9" fillId="0" borderId="23" xfId="0" applyNumberFormat="1" applyFont="1" applyBorder="1" applyAlignment="1">
      <alignment vertical="center"/>
    </xf>
    <xf numFmtId="0" fontId="9" fillId="0" borderId="23" xfId="0" applyFont="1" applyBorder="1" applyAlignment="1" applyProtection="1">
      <alignment horizontal="right" vertical="center" wrapText="1"/>
      <protection locked="0"/>
    </xf>
    <xf numFmtId="169" fontId="9" fillId="0" borderId="23" xfId="0" applyNumberFormat="1" applyFont="1" applyBorder="1" applyAlignment="1" applyProtection="1">
      <alignment horizontal="center" vertical="center" wrapText="1"/>
      <protection locked="0"/>
    </xf>
    <xf numFmtId="0" fontId="9" fillId="0" borderId="23" xfId="0" applyFont="1" applyBorder="1" applyAlignment="1">
      <alignment horizontal="center" vertical="center"/>
    </xf>
    <xf numFmtId="171" fontId="9" fillId="0" borderId="23" xfId="0" applyNumberFormat="1" applyFont="1" applyBorder="1" applyAlignment="1" applyProtection="1">
      <alignment horizontal="center" vertical="center"/>
      <protection locked="0"/>
    </xf>
    <xf numFmtId="1" fontId="9" fillId="0" borderId="23" xfId="0" applyNumberFormat="1" applyFont="1" applyBorder="1" applyAlignment="1" applyProtection="1">
      <alignment horizontal="center" vertical="center"/>
      <protection locked="0"/>
    </xf>
    <xf numFmtId="14" fontId="18" fillId="0" borderId="23" xfId="0" applyNumberFormat="1" applyFont="1" applyBorder="1" applyAlignment="1">
      <alignment horizontal="center" vertical="center"/>
    </xf>
    <xf numFmtId="0" fontId="9" fillId="0" borderId="23" xfId="0" applyFont="1" applyBorder="1" applyAlignment="1">
      <alignment horizontal="right" vertical="center" wrapText="1"/>
    </xf>
    <xf numFmtId="1" fontId="9" fillId="0" borderId="23" xfId="0" applyNumberFormat="1" applyFont="1" applyBorder="1" applyAlignment="1" applyProtection="1">
      <alignment horizontal="center"/>
      <protection locked="0"/>
    </xf>
    <xf numFmtId="0" fontId="24" fillId="0" borderId="23" xfId="0" applyFont="1" applyBorder="1"/>
    <xf numFmtId="171" fontId="9" fillId="0" borderId="23" xfId="0" applyNumberFormat="1" applyFont="1" applyBorder="1" applyAlignment="1">
      <alignment horizontal="center"/>
    </xf>
    <xf numFmtId="14" fontId="9" fillId="0" borderId="23" xfId="0" applyNumberFormat="1" applyFont="1" applyBorder="1" applyAlignment="1">
      <alignment horizontal="center"/>
    </xf>
    <xf numFmtId="171" fontId="9" fillId="0" borderId="23" xfId="0" applyNumberFormat="1" applyFont="1" applyBorder="1" applyAlignment="1" applyProtection="1">
      <alignment horizontal="center"/>
      <protection locked="0"/>
    </xf>
    <xf numFmtId="169" fontId="9" fillId="0" borderId="23" xfId="0" applyNumberFormat="1" applyFont="1" applyBorder="1" applyAlignment="1">
      <alignment horizontal="center" vertical="center"/>
    </xf>
    <xf numFmtId="14" fontId="9" fillId="0" borderId="23" xfId="0" applyNumberFormat="1" applyFont="1" applyBorder="1" applyAlignment="1" applyProtection="1">
      <alignment horizontal="center"/>
      <protection locked="0"/>
    </xf>
    <xf numFmtId="0" fontId="9" fillId="0" borderId="26" xfId="0" applyFont="1" applyBorder="1" applyAlignment="1" applyProtection="1">
      <alignment horizontal="center" vertical="center"/>
      <protection locked="0"/>
    </xf>
    <xf numFmtId="0" fontId="9" fillId="0" borderId="26" xfId="0" applyFont="1" applyBorder="1" applyAlignment="1" applyProtection="1">
      <alignment vertical="center"/>
      <protection locked="0"/>
    </xf>
    <xf numFmtId="0" fontId="9" fillId="0" borderId="26" xfId="0" applyFont="1" applyBorder="1"/>
    <xf numFmtId="1" fontId="9" fillId="0" borderId="26" xfId="0" applyNumberFormat="1" applyFont="1" applyBorder="1" applyAlignment="1" applyProtection="1">
      <alignment horizontal="center"/>
      <protection locked="0"/>
    </xf>
    <xf numFmtId="0" fontId="9" fillId="0" borderId="26" xfId="0" applyFont="1" applyBorder="1" applyAlignment="1" applyProtection="1">
      <alignment horizontal="center"/>
      <protection locked="0"/>
    </xf>
    <xf numFmtId="0" fontId="9" fillId="0" borderId="26" xfId="0" applyFont="1" applyBorder="1" applyProtection="1">
      <protection locked="0"/>
    </xf>
    <xf numFmtId="0" fontId="9" fillId="0" borderId="26" xfId="0" applyFont="1" applyBorder="1" applyAlignment="1">
      <alignment vertical="center"/>
    </xf>
    <xf numFmtId="1" fontId="9" fillId="0" borderId="26" xfId="0" applyNumberFormat="1" applyFont="1" applyBorder="1"/>
    <xf numFmtId="0" fontId="9" fillId="0" borderId="26" xfId="0" applyFont="1" applyBorder="1" applyAlignment="1" applyProtection="1">
      <alignment horizontal="right"/>
      <protection locked="0"/>
    </xf>
    <xf numFmtId="169" fontId="9" fillId="0" borderId="26" xfId="0" applyNumberFormat="1" applyFont="1" applyBorder="1" applyAlignment="1" applyProtection="1">
      <alignment horizontal="center"/>
      <protection locked="0"/>
    </xf>
    <xf numFmtId="171" fontId="9" fillId="0" borderId="26" xfId="0" applyNumberFormat="1" applyFont="1" applyBorder="1" applyAlignment="1">
      <alignment horizontal="center"/>
    </xf>
    <xf numFmtId="169" fontId="9" fillId="0" borderId="26" xfId="0" applyNumberFormat="1" applyFont="1" applyBorder="1" applyAlignment="1">
      <alignment horizontal="center"/>
    </xf>
    <xf numFmtId="166" fontId="9" fillId="0" borderId="26" xfId="0" applyNumberFormat="1" applyFont="1" applyBorder="1" applyAlignment="1" applyProtection="1">
      <alignment horizontal="center" vertical="center"/>
      <protection locked="0"/>
    </xf>
    <xf numFmtId="167" fontId="9" fillId="0" borderId="26" xfId="0" applyNumberFormat="1" applyFont="1" applyBorder="1" applyAlignment="1" applyProtection="1">
      <alignment horizontal="center" vertical="center"/>
      <protection locked="0"/>
    </xf>
    <xf numFmtId="0" fontId="7" fillId="0" borderId="23" xfId="0" applyFont="1" applyBorder="1"/>
    <xf numFmtId="0" fontId="9" fillId="0" borderId="19" xfId="0" applyFont="1" applyBorder="1" applyAlignment="1">
      <alignment horizontal="center"/>
    </xf>
    <xf numFmtId="14" fontId="9" fillId="0" borderId="19" xfId="0" applyNumberFormat="1" applyFont="1" applyBorder="1" applyAlignment="1">
      <alignment horizontal="right"/>
    </xf>
    <xf numFmtId="14" fontId="9" fillId="0" borderId="20" xfId="0" applyNumberFormat="1" applyFont="1" applyBorder="1" applyAlignment="1">
      <alignment horizontal="right"/>
    </xf>
    <xf numFmtId="14" fontId="9" fillId="0" borderId="20" xfId="0" applyNumberFormat="1" applyFont="1" applyBorder="1"/>
    <xf numFmtId="0" fontId="18" fillId="0" borderId="20" xfId="0" applyFont="1" applyBorder="1"/>
    <xf numFmtId="14" fontId="9" fillId="0" borderId="20" xfId="0" applyNumberFormat="1" applyFont="1" applyBorder="1" applyAlignment="1" applyProtection="1">
      <alignment horizontal="right"/>
      <protection locked="0"/>
    </xf>
    <xf numFmtId="1" fontId="9" fillId="0" borderId="20" xfId="0" applyNumberFormat="1" applyFont="1" applyBorder="1" applyAlignment="1">
      <alignment horizontal="center"/>
    </xf>
    <xf numFmtId="0" fontId="9" fillId="0" borderId="20" xfId="0" applyFont="1" applyBorder="1" applyAlignment="1">
      <alignment horizontal="justify" vertical="center"/>
    </xf>
    <xf numFmtId="168" fontId="9" fillId="0" borderId="20" xfId="0" applyNumberFormat="1" applyFont="1" applyBorder="1" applyAlignment="1" applyProtection="1">
      <alignment horizontal="right"/>
      <protection locked="0"/>
    </xf>
    <xf numFmtId="0" fontId="9" fillId="0" borderId="21" xfId="0" applyFont="1" applyBorder="1" applyAlignment="1">
      <alignment horizontal="center"/>
    </xf>
    <xf numFmtId="14" fontId="9" fillId="0" borderId="21" xfId="0" applyNumberFormat="1" applyFont="1" applyBorder="1" applyAlignment="1" applyProtection="1">
      <alignment horizontal="right"/>
      <protection locked="0"/>
    </xf>
    <xf numFmtId="0" fontId="4" fillId="9" borderId="14" xfId="0" applyFont="1" applyFill="1" applyBorder="1" applyAlignment="1">
      <alignment horizontal="center"/>
    </xf>
    <xf numFmtId="0" fontId="10" fillId="10" borderId="13" xfId="0" applyFont="1" applyFill="1" applyBorder="1" applyAlignment="1">
      <alignment horizontal="left" vertical="center"/>
    </xf>
    <xf numFmtId="171" fontId="10" fillId="10" borderId="13" xfId="0" applyNumberFormat="1" applyFont="1" applyFill="1" applyBorder="1" applyAlignment="1">
      <alignment horizontal="center" vertical="center"/>
    </xf>
    <xf numFmtId="0" fontId="4" fillId="9" borderId="16" xfId="0" applyFont="1" applyFill="1" applyBorder="1"/>
    <xf numFmtId="164" fontId="4" fillId="9" borderId="17" xfId="2" applyFont="1" applyFill="1" applyBorder="1"/>
    <xf numFmtId="0" fontId="4" fillId="9" borderId="17" xfId="0" applyFont="1" applyFill="1" applyBorder="1"/>
    <xf numFmtId="0" fontId="4" fillId="9" borderId="18" xfId="0" applyFont="1" applyFill="1" applyBorder="1"/>
    <xf numFmtId="0" fontId="4" fillId="9" borderId="18" xfId="0" applyFont="1" applyFill="1" applyBorder="1" applyAlignment="1">
      <alignment horizontal="center"/>
    </xf>
    <xf numFmtId="0" fontId="19" fillId="0" borderId="19" xfId="5" applyFont="1" applyFill="1" applyBorder="1" applyAlignment="1">
      <alignment vertical="center"/>
    </xf>
    <xf numFmtId="170" fontId="9" fillId="0" borderId="20" xfId="2" applyNumberFormat="1" applyFont="1" applyFill="1" applyBorder="1" applyAlignment="1">
      <alignment horizontal="center" vertical="center"/>
    </xf>
    <xf numFmtId="0" fontId="19" fillId="0" borderId="20" xfId="5" applyFont="1" applyFill="1" applyBorder="1" applyAlignment="1">
      <alignment vertical="center"/>
    </xf>
    <xf numFmtId="0" fontId="19" fillId="0" borderId="20" xfId="5" applyFont="1" applyFill="1" applyBorder="1" applyAlignment="1">
      <alignment horizontal="left" vertical="center"/>
    </xf>
    <xf numFmtId="0" fontId="9" fillId="0" borderId="20" xfId="5" applyFont="1" applyFill="1" applyBorder="1" applyAlignment="1">
      <alignment vertical="center"/>
    </xf>
    <xf numFmtId="0" fontId="9" fillId="0" borderId="20" xfId="5" applyFont="1" applyFill="1" applyBorder="1" applyAlignment="1">
      <alignment horizontal="center" vertical="center"/>
    </xf>
    <xf numFmtId="0" fontId="19" fillId="0" borderId="20" xfId="5" applyFont="1" applyFill="1" applyBorder="1" applyAlignment="1"/>
    <xf numFmtId="0" fontId="9" fillId="0" borderId="19" xfId="0" applyFont="1" applyBorder="1" applyAlignment="1">
      <alignment horizontal="center" vertical="center"/>
    </xf>
    <xf numFmtId="171" fontId="9" fillId="0" borderId="19" xfId="0" applyNumberFormat="1" applyFont="1" applyBorder="1" applyAlignment="1">
      <alignment horizontal="center" vertical="center"/>
    </xf>
    <xf numFmtId="171" fontId="9" fillId="0" borderId="19" xfId="0" applyNumberFormat="1" applyFont="1" applyBorder="1" applyAlignment="1" applyProtection="1">
      <alignment horizontal="center"/>
      <protection locked="0"/>
    </xf>
    <xf numFmtId="171" fontId="9" fillId="0" borderId="19" xfId="0" applyNumberFormat="1" applyFont="1" applyBorder="1" applyAlignment="1" applyProtection="1">
      <alignment horizontal="center" vertical="center"/>
      <protection locked="0"/>
    </xf>
    <xf numFmtId="49" fontId="9" fillId="0" borderId="20" xfId="0" applyNumberFormat="1" applyFont="1" applyBorder="1" applyAlignment="1">
      <alignment horizontal="left" vertical="center"/>
    </xf>
    <xf numFmtId="0" fontId="9" fillId="0" borderId="20" xfId="0" applyFont="1" applyBorder="1" applyAlignment="1">
      <alignment horizontal="center" vertical="center"/>
    </xf>
    <xf numFmtId="171" fontId="9" fillId="0" borderId="20" xfId="0" applyNumberFormat="1" applyFont="1" applyBorder="1" applyAlignment="1">
      <alignment horizontal="center" vertical="center"/>
    </xf>
    <xf numFmtId="171" fontId="9" fillId="0" borderId="20" xfId="0" applyNumberFormat="1" applyFont="1" applyBorder="1" applyAlignment="1" applyProtection="1">
      <alignment horizontal="center"/>
      <protection locked="0"/>
    </xf>
    <xf numFmtId="171" fontId="9" fillId="0" borderId="20" xfId="0" applyNumberFormat="1" applyFont="1" applyBorder="1" applyAlignment="1" applyProtection="1">
      <alignment horizontal="center" vertical="center"/>
      <protection locked="0"/>
    </xf>
    <xf numFmtId="1" fontId="9" fillId="0" borderId="20" xfId="0" applyNumberFormat="1" applyFont="1" applyBorder="1" applyAlignment="1">
      <alignment horizontal="left" vertical="center"/>
    </xf>
    <xf numFmtId="49" fontId="9" fillId="0" borderId="20" xfId="0" applyNumberFormat="1" applyFont="1" applyBorder="1" applyAlignment="1">
      <alignment vertical="center"/>
    </xf>
    <xf numFmtId="1" fontId="9" fillId="0" borderId="20" xfId="0" applyNumberFormat="1" applyFont="1" applyBorder="1" applyAlignment="1" applyProtection="1">
      <alignment horizontal="center"/>
      <protection locked="0"/>
    </xf>
    <xf numFmtId="0" fontId="19" fillId="0" borderId="20" xfId="6" applyFont="1" applyFill="1" applyBorder="1" applyAlignment="1">
      <alignment horizontal="left" vertical="center"/>
    </xf>
    <xf numFmtId="0" fontId="9" fillId="0" borderId="20" xfId="0" applyFont="1" applyBorder="1" applyAlignment="1">
      <alignment horizontal="left" vertical="center" wrapText="1"/>
    </xf>
    <xf numFmtId="0" fontId="9" fillId="0" borderId="20" xfId="0" applyFont="1" applyBorder="1" applyAlignment="1">
      <alignment horizontal="center" vertical="center" wrapText="1"/>
    </xf>
    <xf numFmtId="171" fontId="9" fillId="0" borderId="20" xfId="0" applyNumberFormat="1" applyFont="1" applyBorder="1" applyAlignment="1">
      <alignment horizontal="center" vertical="center" wrapText="1"/>
    </xf>
    <xf numFmtId="171" fontId="9" fillId="0" borderId="20" xfId="0" applyNumberFormat="1" applyFont="1" applyBorder="1" applyAlignment="1">
      <alignment horizontal="center"/>
    </xf>
    <xf numFmtId="49" fontId="9" fillId="0" borderId="20" xfId="0" applyNumberFormat="1" applyFont="1" applyBorder="1" applyAlignment="1">
      <alignment vertical="center" wrapText="1"/>
    </xf>
    <xf numFmtId="49" fontId="9" fillId="0" borderId="20" xfId="0" applyNumberFormat="1" applyFont="1" applyBorder="1" applyAlignment="1">
      <alignment horizontal="left" vertical="center" wrapText="1"/>
    </xf>
    <xf numFmtId="0" fontId="9" fillId="0" borderId="20" xfId="0" applyFont="1" applyBorder="1" applyAlignment="1" applyProtection="1">
      <alignment wrapText="1"/>
      <protection locked="0"/>
    </xf>
    <xf numFmtId="0" fontId="19" fillId="0" borderId="20" xfId="6" applyFont="1" applyFill="1" applyBorder="1" applyAlignment="1">
      <alignment vertical="center"/>
    </xf>
    <xf numFmtId="49" fontId="9" fillId="0" borderId="21" xfId="0" applyNumberFormat="1" applyFont="1" applyBorder="1" applyAlignment="1">
      <alignment vertical="center"/>
    </xf>
    <xf numFmtId="0" fontId="9" fillId="0" borderId="21" xfId="0" applyFont="1" applyBorder="1" applyAlignment="1">
      <alignment horizontal="center" vertical="center"/>
    </xf>
    <xf numFmtId="171" fontId="9" fillId="0" borderId="21" xfId="0" applyNumberFormat="1" applyFont="1" applyBorder="1" applyAlignment="1">
      <alignment horizontal="center" vertical="center"/>
    </xf>
    <xf numFmtId="171" fontId="9" fillId="0" borderId="21" xfId="0" applyNumberFormat="1" applyFont="1" applyBorder="1" applyAlignment="1" applyProtection="1">
      <alignment horizontal="center"/>
      <protection locked="0"/>
    </xf>
    <xf numFmtId="171" fontId="9" fillId="0" borderId="21" xfId="0" applyNumberFormat="1" applyFont="1" applyBorder="1" applyAlignment="1" applyProtection="1">
      <alignment horizontal="center" vertical="center"/>
      <protection locked="0"/>
    </xf>
    <xf numFmtId="0" fontId="19" fillId="0" borderId="21" xfId="5" applyFont="1" applyFill="1" applyBorder="1" applyAlignment="1"/>
    <xf numFmtId="0" fontId="9" fillId="0" borderId="19" xfId="2" applyNumberFormat="1" applyFont="1" applyFill="1" applyBorder="1" applyAlignment="1" applyProtection="1">
      <protection locked="0"/>
    </xf>
    <xf numFmtId="0" fontId="9" fillId="0" borderId="20" xfId="2" applyNumberFormat="1" applyFont="1" applyFill="1" applyBorder="1" applyAlignment="1" applyProtection="1">
      <protection locked="0"/>
    </xf>
    <xf numFmtId="0" fontId="9" fillId="0" borderId="20" xfId="2" applyNumberFormat="1" applyFont="1" applyFill="1" applyBorder="1" applyAlignment="1">
      <alignment horizontal="right" vertical="center"/>
    </xf>
    <xf numFmtId="0" fontId="9" fillId="0" borderId="20" xfId="2" applyNumberFormat="1" applyFont="1" applyFill="1" applyBorder="1" applyAlignment="1">
      <alignment horizontal="left" vertical="center"/>
    </xf>
    <xf numFmtId="0" fontId="9" fillId="0" borderId="20" xfId="2" applyNumberFormat="1" applyFont="1" applyFill="1" applyBorder="1" applyAlignment="1">
      <alignment horizontal="right" vertical="center" wrapText="1"/>
    </xf>
    <xf numFmtId="0" fontId="9" fillId="0" borderId="21" xfId="2" applyNumberFormat="1" applyFont="1" applyFill="1" applyBorder="1" applyAlignment="1">
      <alignment horizontal="right" vertical="center"/>
    </xf>
    <xf numFmtId="0" fontId="10" fillId="9" borderId="14" xfId="2" applyNumberFormat="1" applyFont="1" applyFill="1" applyBorder="1" applyAlignment="1"/>
    <xf numFmtId="0" fontId="9" fillId="0" borderId="19" xfId="2" applyNumberFormat="1" applyFont="1" applyFill="1" applyBorder="1" applyAlignment="1">
      <alignment horizontal="right" vertical="center"/>
    </xf>
    <xf numFmtId="0" fontId="9" fillId="0" borderId="19" xfId="2" applyNumberFormat="1" applyFont="1" applyFill="1" applyBorder="1" applyProtection="1">
      <protection locked="0"/>
    </xf>
    <xf numFmtId="0" fontId="9" fillId="0" borderId="20" xfId="2" applyNumberFormat="1" applyFont="1" applyFill="1" applyBorder="1" applyProtection="1">
      <protection locked="0"/>
    </xf>
    <xf numFmtId="0" fontId="9" fillId="0" borderId="20" xfId="2" applyNumberFormat="1" applyFont="1" applyFill="1" applyBorder="1" applyAlignment="1">
      <alignment horizontal="center" vertical="center" wrapText="1"/>
    </xf>
    <xf numFmtId="0" fontId="9" fillId="0" borderId="21" xfId="2" applyNumberFormat="1" applyFont="1" applyFill="1" applyBorder="1" applyAlignment="1">
      <alignment horizontal="right" vertical="center" wrapText="1"/>
    </xf>
    <xf numFmtId="0" fontId="9" fillId="0" borderId="19" xfId="2" applyNumberFormat="1" applyFont="1" applyFill="1" applyBorder="1"/>
    <xf numFmtId="0" fontId="9" fillId="0" borderId="20" xfId="2" applyNumberFormat="1" applyFont="1" applyFill="1" applyBorder="1"/>
    <xf numFmtId="0" fontId="9" fillId="0" borderId="21" xfId="2" applyNumberFormat="1" applyFont="1" applyFill="1" applyBorder="1"/>
    <xf numFmtId="0" fontId="4" fillId="9" borderId="16" xfId="2" applyNumberFormat="1" applyFont="1" applyFill="1" applyBorder="1"/>
    <xf numFmtId="0" fontId="4" fillId="9" borderId="10" xfId="2" applyNumberFormat="1" applyFont="1" applyFill="1" applyBorder="1"/>
    <xf numFmtId="0" fontId="9" fillId="0" borderId="19" xfId="2" applyNumberFormat="1" applyFont="1" applyFill="1" applyBorder="1" applyAlignment="1" applyProtection="1">
      <alignment horizontal="right" vertical="center"/>
      <protection locked="0"/>
    </xf>
    <xf numFmtId="0" fontId="9" fillId="0" borderId="19" xfId="2" applyNumberFormat="1" applyFont="1" applyFill="1" applyBorder="1" applyAlignment="1">
      <alignment horizontal="right" vertical="center" wrapText="1"/>
    </xf>
    <xf numFmtId="0" fontId="9" fillId="0" borderId="20" xfId="2" applyNumberFormat="1" applyFont="1" applyFill="1" applyBorder="1" applyAlignment="1" applyProtection="1">
      <alignment horizontal="right" vertical="center"/>
      <protection locked="0"/>
    </xf>
    <xf numFmtId="0" fontId="9" fillId="0" borderId="21" xfId="2" applyNumberFormat="1" applyFont="1" applyFill="1" applyBorder="1" applyAlignment="1" applyProtection="1">
      <alignment horizontal="right" vertical="center"/>
      <protection locked="0"/>
    </xf>
    <xf numFmtId="0" fontId="4" fillId="9" borderId="16" xfId="2" applyNumberFormat="1" applyFont="1" applyFill="1" applyBorder="1" applyAlignment="1">
      <alignment horizontal="right"/>
    </xf>
    <xf numFmtId="0" fontId="4" fillId="9" borderId="18" xfId="2" applyNumberFormat="1" applyFont="1" applyFill="1" applyBorder="1" applyAlignment="1">
      <alignment horizontal="right"/>
    </xf>
    <xf numFmtId="169" fontId="0" fillId="0" borderId="0" xfId="0" applyNumberFormat="1"/>
    <xf numFmtId="0" fontId="0" fillId="0" borderId="0" xfId="2" applyNumberFormat="1" applyFont="1"/>
    <xf numFmtId="169" fontId="0" fillId="0" borderId="0" xfId="0" applyNumberFormat="1" applyAlignment="1">
      <alignment horizontal="center" vertical="center"/>
    </xf>
    <xf numFmtId="1" fontId="0" fillId="0" borderId="0" xfId="0" applyNumberFormat="1"/>
    <xf numFmtId="0" fontId="2" fillId="9" borderId="27" xfId="2" applyNumberFormat="1" applyFont="1" applyFill="1" applyBorder="1" applyAlignment="1">
      <alignment horizontal="right"/>
    </xf>
    <xf numFmtId="0" fontId="2" fillId="9" borderId="28" xfId="2" applyNumberFormat="1" applyFont="1" applyFill="1" applyBorder="1" applyAlignment="1">
      <alignment horizontal="right"/>
    </xf>
    <xf numFmtId="0" fontId="21" fillId="10" borderId="5" xfId="0" applyFont="1" applyFill="1" applyBorder="1" applyAlignment="1">
      <alignment vertical="center"/>
    </xf>
    <xf numFmtId="0" fontId="2" fillId="9" borderId="29" xfId="0" applyFont="1" applyFill="1" applyBorder="1"/>
    <xf numFmtId="0" fontId="2" fillId="9" borderId="3" xfId="0" applyFont="1" applyFill="1" applyBorder="1"/>
    <xf numFmtId="0" fontId="2" fillId="9" borderId="28" xfId="0" applyFont="1" applyFill="1" applyBorder="1"/>
    <xf numFmtId="0" fontId="2" fillId="9" borderId="27" xfId="0" applyFont="1" applyFill="1" applyBorder="1" applyAlignment="1">
      <alignment horizontal="center"/>
    </xf>
    <xf numFmtId="169" fontId="21" fillId="10" borderId="5" xfId="0" applyNumberFormat="1" applyFont="1" applyFill="1" applyBorder="1" applyAlignment="1">
      <alignment vertical="center"/>
    </xf>
    <xf numFmtId="0" fontId="2" fillId="9" borderId="27" xfId="0" applyFont="1" applyFill="1" applyBorder="1"/>
    <xf numFmtId="169" fontId="21" fillId="10" borderId="5" xfId="0" applyNumberFormat="1" applyFont="1" applyFill="1" applyBorder="1" applyAlignment="1">
      <alignment horizontal="center" vertical="center"/>
    </xf>
    <xf numFmtId="0" fontId="2" fillId="9" borderId="29" xfId="2" applyNumberFormat="1" applyFont="1" applyFill="1" applyBorder="1"/>
    <xf numFmtId="0" fontId="21" fillId="10" borderId="4" xfId="0" applyFont="1" applyFill="1" applyBorder="1" applyAlignment="1">
      <alignment vertical="center"/>
    </xf>
    <xf numFmtId="1" fontId="21" fillId="10" borderId="4" xfId="0" applyNumberFormat="1" applyFont="1" applyFill="1" applyBorder="1" applyAlignment="1">
      <alignment vertical="center"/>
    </xf>
    <xf numFmtId="0" fontId="21" fillId="10" borderId="3" xfId="0" applyFont="1" applyFill="1" applyBorder="1" applyAlignment="1">
      <alignment vertical="center"/>
    </xf>
    <xf numFmtId="0" fontId="2" fillId="9" borderId="6" xfId="0" applyFont="1" applyFill="1" applyBorder="1" applyAlignment="1">
      <alignment horizontal="center"/>
    </xf>
    <xf numFmtId="0" fontId="0" fillId="9" borderId="0" xfId="0" applyFill="1"/>
    <xf numFmtId="0" fontId="25" fillId="8" borderId="0" xfId="0" applyFont="1" applyFill="1" applyAlignment="1">
      <alignment horizontal="center" vertical="center" wrapText="1"/>
    </xf>
    <xf numFmtId="0" fontId="26" fillId="0" borderId="0" xfId="0" applyFont="1" applyAlignment="1">
      <alignment horizontal="center" vertical="center"/>
    </xf>
    <xf numFmtId="0" fontId="25" fillId="7" borderId="6" xfId="4" applyFont="1" applyFill="1" applyBorder="1" applyAlignment="1">
      <alignment horizontal="center" vertical="center" wrapText="1"/>
    </xf>
    <xf numFmtId="0" fontId="25" fillId="7" borderId="6" xfId="0" applyFont="1" applyFill="1" applyBorder="1" applyAlignment="1">
      <alignment horizontal="center" vertical="center" wrapText="1"/>
    </xf>
    <xf numFmtId="169" fontId="25" fillId="7" borderId="6" xfId="4" applyNumberFormat="1" applyFont="1" applyFill="1" applyBorder="1" applyAlignment="1">
      <alignment horizontal="center" vertical="center" wrapText="1"/>
    </xf>
    <xf numFmtId="9" fontId="27" fillId="7" borderId="6" xfId="3" applyFont="1" applyFill="1" applyBorder="1" applyAlignment="1">
      <alignment horizontal="center" vertical="center" wrapText="1"/>
    </xf>
    <xf numFmtId="0" fontId="27" fillId="7" borderId="6" xfId="2" applyNumberFormat="1" applyFont="1" applyFill="1" applyBorder="1" applyAlignment="1">
      <alignment horizontal="center" vertical="center" wrapText="1"/>
    </xf>
    <xf numFmtId="0" fontId="25" fillId="7" borderId="6" xfId="2" applyNumberFormat="1" applyFont="1" applyFill="1" applyBorder="1" applyAlignment="1">
      <alignment horizontal="center" vertical="center" wrapText="1"/>
    </xf>
    <xf numFmtId="0" fontId="27" fillId="7" borderId="6" xfId="4" applyFont="1" applyFill="1" applyBorder="1" applyAlignment="1">
      <alignment horizontal="center" vertical="center" wrapText="1"/>
    </xf>
    <xf numFmtId="166" fontId="25" fillId="7" borderId="6" xfId="0" applyNumberFormat="1" applyFont="1" applyFill="1" applyBorder="1" applyAlignment="1">
      <alignment horizontal="center" vertical="center" wrapText="1"/>
    </xf>
    <xf numFmtId="169" fontId="25" fillId="7" borderId="6" xfId="0" applyNumberFormat="1" applyFont="1" applyFill="1" applyBorder="1" applyAlignment="1">
      <alignment horizontal="center" vertical="center" wrapText="1"/>
    </xf>
    <xf numFmtId="1" fontId="25" fillId="7" borderId="14" xfId="0" applyNumberFormat="1" applyFont="1" applyFill="1" applyBorder="1" applyAlignment="1">
      <alignment horizontal="center" vertical="center" wrapText="1"/>
    </xf>
    <xf numFmtId="0" fontId="25" fillId="7" borderId="14" xfId="4" applyFont="1" applyFill="1" applyBorder="1" applyAlignment="1">
      <alignment horizontal="center" vertical="center" wrapText="1"/>
    </xf>
    <xf numFmtId="0" fontId="25" fillId="7" borderId="14" xfId="0" applyFont="1" applyFill="1" applyBorder="1" applyAlignment="1">
      <alignment horizontal="center" vertical="center" wrapText="1"/>
    </xf>
    <xf numFmtId="0" fontId="25" fillId="0" borderId="0" xfId="0" applyFont="1" applyAlignment="1">
      <alignment horizontal="center" vertical="center" wrapText="1"/>
    </xf>
    <xf numFmtId="44" fontId="2" fillId="6" borderId="6" xfId="0" applyNumberFormat="1" applyFont="1" applyFill="1" applyBorder="1" applyAlignment="1">
      <alignment vertical="center"/>
    </xf>
    <xf numFmtId="169" fontId="0" fillId="5" borderId="0" xfId="0" applyNumberFormat="1" applyFill="1"/>
    <xf numFmtId="0" fontId="0" fillId="5" borderId="0" xfId="2" applyNumberFormat="1" applyFont="1" applyFill="1"/>
    <xf numFmtId="169" fontId="0" fillId="5" borderId="0" xfId="3" applyNumberFormat="1" applyFont="1" applyFill="1" applyAlignment="1">
      <alignment horizontal="center"/>
    </xf>
    <xf numFmtId="0" fontId="2" fillId="4" borderId="12" xfId="0" applyFont="1" applyFill="1" applyBorder="1" applyAlignment="1">
      <alignment horizontal="center" vertical="center"/>
    </xf>
    <xf numFmtId="165" fontId="2" fillId="3" borderId="12" xfId="1" applyNumberFormat="1" applyFont="1" applyFill="1" applyBorder="1" applyAlignment="1">
      <alignment vertical="center"/>
    </xf>
    <xf numFmtId="0" fontId="2" fillId="0" borderId="9" xfId="0" applyFont="1" applyBorder="1" applyAlignment="1">
      <alignment horizontal="center" vertical="center"/>
    </xf>
    <xf numFmtId="0" fontId="0" fillId="5" borderId="0" xfId="2" applyNumberFormat="1" applyFont="1" applyFill="1" applyAlignment="1">
      <alignment horizontal="center"/>
    </xf>
    <xf numFmtId="169" fontId="0" fillId="5" borderId="0" xfId="3" applyNumberFormat="1" applyFont="1" applyFill="1" applyAlignment="1">
      <alignment horizontal="center" vertical="center"/>
    </xf>
    <xf numFmtId="0" fontId="2" fillId="0" borderId="0" xfId="0" applyFont="1" applyAlignment="1">
      <alignment vertical="center"/>
    </xf>
    <xf numFmtId="1" fontId="9" fillId="0" borderId="19" xfId="0" applyNumberFormat="1" applyFont="1" applyBorder="1" applyAlignment="1" applyProtection="1">
      <alignment horizontal="center"/>
      <protection locked="0"/>
    </xf>
    <xf numFmtId="169" fontId="9" fillId="0" borderId="19" xfId="0" applyNumberFormat="1" applyFont="1" applyBorder="1" applyAlignment="1" applyProtection="1">
      <alignment horizontal="center"/>
      <protection locked="0"/>
    </xf>
    <xf numFmtId="169" fontId="9" fillId="0" borderId="19" xfId="0" applyNumberFormat="1" applyFont="1" applyBorder="1" applyAlignment="1">
      <alignment horizontal="center" vertical="center"/>
    </xf>
    <xf numFmtId="0" fontId="9" fillId="0" borderId="19" xfId="2" applyNumberFormat="1" applyFont="1" applyFill="1" applyBorder="1" applyAlignment="1" applyProtection="1">
      <alignment horizontal="right" vertical="center"/>
    </xf>
    <xf numFmtId="0" fontId="9" fillId="0" borderId="20" xfId="2" applyNumberFormat="1" applyFont="1" applyFill="1" applyBorder="1" applyProtection="1"/>
    <xf numFmtId="169" fontId="9" fillId="0" borderId="20" xfId="0" applyNumberFormat="1" applyFont="1" applyBorder="1" applyAlignment="1">
      <alignment horizontal="center" vertical="center"/>
    </xf>
    <xf numFmtId="0" fontId="9" fillId="0" borderId="20" xfId="2" applyNumberFormat="1" applyFont="1" applyFill="1" applyBorder="1" applyAlignment="1" applyProtection="1">
      <alignment horizontal="right" vertical="center"/>
    </xf>
    <xf numFmtId="1" fontId="9" fillId="0" borderId="20" xfId="0" applyNumberFormat="1" applyFont="1" applyBorder="1" applyAlignment="1" applyProtection="1">
      <alignment horizontal="center" vertical="center"/>
      <protection locked="0"/>
    </xf>
    <xf numFmtId="0" fontId="19" fillId="0" borderId="20" xfId="5" applyFont="1" applyFill="1" applyBorder="1" applyProtection="1"/>
    <xf numFmtId="1" fontId="9" fillId="0" borderId="21" xfId="0" applyNumberFormat="1" applyFont="1" applyBorder="1" applyAlignment="1" applyProtection="1">
      <alignment horizontal="center"/>
      <protection locked="0"/>
    </xf>
    <xf numFmtId="169" fontId="9" fillId="0" borderId="21" xfId="0" applyNumberFormat="1" applyFont="1" applyBorder="1" applyAlignment="1" applyProtection="1">
      <alignment horizontal="center" vertical="center"/>
      <protection locked="0"/>
    </xf>
    <xf numFmtId="0" fontId="9" fillId="0" borderId="21" xfId="2" applyNumberFormat="1" applyFont="1" applyFill="1" applyBorder="1" applyProtection="1"/>
    <xf numFmtId="0" fontId="9" fillId="0" borderId="21" xfId="2" applyNumberFormat="1" applyFont="1" applyFill="1" applyBorder="1" applyAlignment="1" applyProtection="1">
      <alignment horizontal="right" vertical="center"/>
    </xf>
    <xf numFmtId="0" fontId="9" fillId="0" borderId="19" xfId="2" applyNumberFormat="1" applyFont="1" applyFill="1" applyBorder="1" applyProtection="1"/>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9" borderId="10" xfId="0" applyFont="1" applyFill="1" applyBorder="1" applyAlignment="1">
      <alignment horizontal="center"/>
    </xf>
    <xf numFmtId="0" fontId="2" fillId="9" borderId="13" xfId="0" applyFont="1" applyFill="1" applyBorder="1" applyAlignment="1">
      <alignment horizontal="center"/>
    </xf>
    <xf numFmtId="0" fontId="2" fillId="9" borderId="11" xfId="0" applyFont="1" applyFill="1" applyBorder="1" applyAlignment="1">
      <alignment horizontal="center"/>
    </xf>
    <xf numFmtId="0" fontId="10" fillId="10" borderId="10" xfId="0" applyFont="1" applyFill="1" applyBorder="1" applyAlignment="1">
      <alignment horizontal="center" vertical="center"/>
    </xf>
    <xf numFmtId="0" fontId="10" fillId="10" borderId="13" xfId="0" applyFont="1" applyFill="1" applyBorder="1" applyAlignment="1">
      <alignment horizontal="center" vertical="center"/>
    </xf>
    <xf numFmtId="0" fontId="10" fillId="10" borderId="11" xfId="0" applyFont="1" applyFill="1" applyBorder="1" applyAlignment="1">
      <alignment horizontal="center" vertical="center"/>
    </xf>
    <xf numFmtId="9" fontId="2" fillId="5" borderId="3" xfId="3" applyFont="1" applyFill="1" applyBorder="1" applyAlignment="1">
      <alignment horizontal="center" vertical="center"/>
    </xf>
    <xf numFmtId="9" fontId="2" fillId="5" borderId="4" xfId="3" applyFont="1" applyFill="1" applyBorder="1" applyAlignment="1">
      <alignment horizontal="center" vertical="center"/>
    </xf>
    <xf numFmtId="9" fontId="2" fillId="5" borderId="5" xfId="3" applyFont="1" applyFill="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3" xfId="0" applyBorder="1" applyAlignment="1">
      <alignment horizont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9" xfId="0" applyBorder="1" applyAlignment="1">
      <alignment horizontal="left" vertical="center"/>
    </xf>
    <xf numFmtId="0" fontId="2" fillId="0" borderId="9" xfId="0" applyFont="1" applyBorder="1" applyAlignment="1">
      <alignment horizontal="left" vertical="center"/>
    </xf>
    <xf numFmtId="0" fontId="10" fillId="10" borderId="3"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5"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1" fillId="10" borderId="10" xfId="0" applyFont="1" applyFill="1" applyBorder="1" applyAlignment="1">
      <alignment horizontal="center" vertical="center"/>
    </xf>
    <xf numFmtId="0" fontId="21" fillId="10" borderId="13" xfId="0" applyFont="1" applyFill="1" applyBorder="1" applyAlignment="1">
      <alignment horizontal="center" vertical="center"/>
    </xf>
    <xf numFmtId="0" fontId="21" fillId="10" borderId="11" xfId="0" applyFont="1" applyFill="1" applyBorder="1" applyAlignment="1">
      <alignment horizontal="center" vertical="center"/>
    </xf>
    <xf numFmtId="170" fontId="2" fillId="5" borderId="4" xfId="2" applyNumberFormat="1" applyFont="1" applyFill="1" applyBorder="1" applyAlignment="1">
      <alignment horizontal="center" vertical="center"/>
    </xf>
    <xf numFmtId="169" fontId="2" fillId="5" borderId="4" xfId="3" applyNumberFormat="1" applyFont="1" applyFill="1" applyBorder="1" applyAlignment="1">
      <alignment horizontal="center" vertical="center"/>
    </xf>
    <xf numFmtId="169" fontId="2" fillId="5"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0" fontId="21" fillId="10" borderId="4" xfId="0" applyFont="1" applyFill="1" applyBorder="1" applyAlignment="1">
      <alignment horizontal="center" vertical="center"/>
    </xf>
    <xf numFmtId="0" fontId="21" fillId="10" borderId="5" xfId="0" applyFont="1" applyFill="1" applyBorder="1" applyAlignment="1">
      <alignment horizontal="center" vertic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5" xfId="0" applyFont="1" applyFill="1" applyBorder="1" applyAlignment="1">
      <alignment horizontal="center"/>
    </xf>
    <xf numFmtId="0" fontId="21" fillId="10" borderId="3"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10" fillId="10" borderId="15" xfId="0" applyFont="1" applyFill="1" applyBorder="1" applyAlignment="1">
      <alignment horizontal="center" vertical="center"/>
    </xf>
    <xf numFmtId="0" fontId="2" fillId="9" borderId="15" xfId="0" applyFont="1" applyFill="1" applyBorder="1" applyAlignment="1">
      <alignment horizontal="center"/>
    </xf>
    <xf numFmtId="0" fontId="4" fillId="9" borderId="10" xfId="0" applyFont="1" applyFill="1" applyBorder="1" applyAlignment="1">
      <alignment horizontal="center"/>
    </xf>
    <xf numFmtId="0" fontId="4" fillId="9" borderId="13" xfId="0" applyFont="1" applyFill="1" applyBorder="1" applyAlignment="1">
      <alignment horizontal="center"/>
    </xf>
    <xf numFmtId="0" fontId="4" fillId="9" borderId="11" xfId="0" applyFont="1" applyFill="1" applyBorder="1" applyAlignment="1">
      <alignment horizontal="center"/>
    </xf>
    <xf numFmtId="0" fontId="21" fillId="5" borderId="3"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171" fontId="10" fillId="5" borderId="3" xfId="0" applyNumberFormat="1" applyFont="1" applyFill="1" applyBorder="1" applyAlignment="1">
      <alignment horizontal="center" vertical="center" wrapText="1"/>
    </xf>
    <xf numFmtId="171" fontId="10" fillId="5" borderId="5" xfId="0" applyNumberFormat="1" applyFont="1" applyFill="1" applyBorder="1" applyAlignment="1">
      <alignment horizontal="center" vertical="center" wrapText="1"/>
    </xf>
  </cellXfs>
  <cellStyles count="10">
    <cellStyle name="Hipervínculo" xfId="5" builtinId="8"/>
    <cellStyle name="Hyperlink" xfId="6" xr:uid="{00CC8F49-8F36-43AA-802A-8FE2A065157B}"/>
    <cellStyle name="Millares" xfId="1" builtinId="3"/>
    <cellStyle name="Moneda" xfId="2" builtinId="4"/>
    <cellStyle name="Moneda [0] 2" xfId="7" xr:uid="{01E4F8B0-EC53-4629-9737-8C782B25ED52}"/>
    <cellStyle name="Normal" xfId="0" builtinId="0"/>
    <cellStyle name="Normal 2" xfId="4" xr:uid="{FCA5098E-2001-46BC-9389-FC2AD0A2B754}"/>
    <cellStyle name="Normal 3" xfId="9" xr:uid="{5D716DCA-A760-498A-A5E6-9B019A7ABAD2}"/>
    <cellStyle name="Normal 4" xfId="8" xr:uid="{135C2F25-CD40-4AF7-ABCE-A6EBB3900704}"/>
    <cellStyle name="Porcentaje" xfId="3" builtinId="5"/>
  </cellStyles>
  <dxfs count="51">
    <dxf>
      <font>
        <b/>
        <i val="0"/>
      </font>
      <fill>
        <patternFill>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76466" cy="928384"/>
    <xdr:pic>
      <xdr:nvPicPr>
        <xdr:cNvPr id="2" name="Imagen 1">
          <a:extLst>
            <a:ext uri="{FF2B5EF4-FFF2-40B4-BE49-F238E27FC236}">
              <a16:creationId xmlns:a16="http://schemas.microsoft.com/office/drawing/2014/main" id="{D9006199-D783-4B23-8A61-178A2941A995}"/>
            </a:ext>
          </a:extLst>
        </xdr:cNvPr>
        <xdr:cNvPicPr>
          <a:picLocks noChangeAspect="1"/>
        </xdr:cNvPicPr>
      </xdr:nvPicPr>
      <xdr:blipFill>
        <a:blip xmlns:r="http://schemas.openxmlformats.org/officeDocument/2006/relationships" r:embed="rId1"/>
        <a:stretch>
          <a:fillRect/>
        </a:stretch>
      </xdr:blipFill>
      <xdr:spPr>
        <a:xfrm>
          <a:off x="1085850" y="571500"/>
          <a:ext cx="976466" cy="92838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F4893619-306B-4F5D-9B2E-915B8336045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6D9F7C94-A279-4C90-8AF2-1C291DC528A7}"/>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145" cy="935298"/>
    <xdr:pic>
      <xdr:nvPicPr>
        <xdr:cNvPr id="2" name="Imagen 1">
          <a:extLst>
            <a:ext uri="{FF2B5EF4-FFF2-40B4-BE49-F238E27FC236}">
              <a16:creationId xmlns:a16="http://schemas.microsoft.com/office/drawing/2014/main" id="{5E1CD046-03E4-452C-8167-144A48ED2DEE}"/>
            </a:ext>
          </a:extLst>
        </xdr:cNvPr>
        <xdr:cNvPicPr>
          <a:picLocks noChangeAspect="1"/>
        </xdr:cNvPicPr>
      </xdr:nvPicPr>
      <xdr:blipFill>
        <a:blip xmlns:r="http://schemas.openxmlformats.org/officeDocument/2006/relationships" r:embed="rId1"/>
        <a:stretch>
          <a:fillRect/>
        </a:stretch>
      </xdr:blipFill>
      <xdr:spPr>
        <a:xfrm>
          <a:off x="1085850" y="571500"/>
          <a:ext cx="983145" cy="93529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1C2AD99F-9EF2-476B-AF48-51734F23151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582" cy="929031"/>
    <xdr:pic>
      <xdr:nvPicPr>
        <xdr:cNvPr id="2" name="Imagen 1">
          <a:extLst>
            <a:ext uri="{FF2B5EF4-FFF2-40B4-BE49-F238E27FC236}">
              <a16:creationId xmlns:a16="http://schemas.microsoft.com/office/drawing/2014/main" id="{3007BCC6-DF65-4510-9EA8-CF9CCC86C623}"/>
            </a:ext>
          </a:extLst>
        </xdr:cNvPr>
        <xdr:cNvPicPr>
          <a:picLocks noChangeAspect="1"/>
        </xdr:cNvPicPr>
      </xdr:nvPicPr>
      <xdr:blipFill>
        <a:blip xmlns:r="http://schemas.openxmlformats.org/officeDocument/2006/relationships" r:embed="rId1"/>
        <a:stretch>
          <a:fillRect/>
        </a:stretch>
      </xdr:blipFill>
      <xdr:spPr>
        <a:xfrm>
          <a:off x="1085850" y="571500"/>
          <a:ext cx="983582" cy="9290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8521260C-B514-467A-8EFF-00861E9C990E}"/>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23391"/>
    <xdr:pic>
      <xdr:nvPicPr>
        <xdr:cNvPr id="2" name="Imagen 1">
          <a:extLst>
            <a:ext uri="{FF2B5EF4-FFF2-40B4-BE49-F238E27FC236}">
              <a16:creationId xmlns:a16="http://schemas.microsoft.com/office/drawing/2014/main" id="{33AE9187-6D43-4A3B-9194-1B31DC7A1A76}"/>
            </a:ext>
          </a:extLst>
        </xdr:cNvPr>
        <xdr:cNvPicPr>
          <a:picLocks noChangeAspect="1"/>
        </xdr:cNvPicPr>
      </xdr:nvPicPr>
      <xdr:blipFill>
        <a:blip xmlns:r="http://schemas.openxmlformats.org/officeDocument/2006/relationships" r:embed="rId1"/>
        <a:stretch>
          <a:fillRect/>
        </a:stretch>
      </xdr:blipFill>
      <xdr:spPr>
        <a:xfrm>
          <a:off x="1085850" y="571500"/>
          <a:ext cx="981075" cy="9233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145" cy="934262"/>
    <xdr:pic>
      <xdr:nvPicPr>
        <xdr:cNvPr id="2" name="Imagen 1">
          <a:extLst>
            <a:ext uri="{FF2B5EF4-FFF2-40B4-BE49-F238E27FC236}">
              <a16:creationId xmlns:a16="http://schemas.microsoft.com/office/drawing/2014/main" id="{28F111C1-1F8A-44E7-83F3-0D9369799F88}"/>
            </a:ext>
          </a:extLst>
        </xdr:cNvPr>
        <xdr:cNvPicPr>
          <a:picLocks noChangeAspect="1"/>
        </xdr:cNvPicPr>
      </xdr:nvPicPr>
      <xdr:blipFill>
        <a:blip xmlns:r="http://schemas.openxmlformats.org/officeDocument/2006/relationships" r:embed="rId1"/>
        <a:stretch>
          <a:fillRect/>
        </a:stretch>
      </xdr:blipFill>
      <xdr:spPr>
        <a:xfrm>
          <a:off x="1085850" y="571500"/>
          <a:ext cx="983145" cy="93426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612785E4-8688-4436-96CC-04D08903F71C}"/>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7A7B0F42-18C3-458A-8C76-C54D9C177148}"/>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F62440C2-7A72-403C-B0D6-FC4D7BB0720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5404" cy="933132"/>
    <xdr:pic>
      <xdr:nvPicPr>
        <xdr:cNvPr id="2" name="Imagen 1">
          <a:extLst>
            <a:ext uri="{FF2B5EF4-FFF2-40B4-BE49-F238E27FC236}">
              <a16:creationId xmlns:a16="http://schemas.microsoft.com/office/drawing/2014/main" id="{B66C061C-1DBD-42B3-871B-532050B9E1DD}"/>
            </a:ext>
          </a:extLst>
        </xdr:cNvPr>
        <xdr:cNvPicPr>
          <a:picLocks noChangeAspect="1"/>
        </xdr:cNvPicPr>
      </xdr:nvPicPr>
      <xdr:blipFill>
        <a:blip xmlns:r="http://schemas.openxmlformats.org/officeDocument/2006/relationships" r:embed="rId1"/>
        <a:stretch>
          <a:fillRect/>
        </a:stretch>
      </xdr:blipFill>
      <xdr:spPr>
        <a:xfrm>
          <a:off x="1085850" y="571500"/>
          <a:ext cx="985404" cy="93313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8E179A96-E607-4E12-9E1F-3CF8E432A913}"/>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sharepoint.com/sites/MJMM/Documentos%20compartidos/VICE%20ACAD&#201;MICA/CONTRATACI&#211;N/2024/Informes%20Contrataci&#243;n/Formato%20procesos%20contractuales/FORMATO-PROCESOS%20DE%20CONTRATACION%20ACTUALIZADO%20DIARI%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Users/HOGAR/Pictures/PLATAFORMAS/1.%20PROCESOS%20CONTRACTUALES/FORMATO-PROCESOS%20DE%20CONTRATACION%20ACTUALIZADO%20DIARI%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personal/vexplataformas_unimagdalena_edu_co/Documents/CONTRATACI&#211;N%20VEX%202024/FORMATO%20PROCESOS%20CONTRACTUALES%20VEX/FORMATO-PROCESOS%20DE%20CONTRATACION%20ACTUALIZADO%20DIARI%20202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C:\Users\HOGAR\Pictures\PLATAFORMAS\1.%20PROCESOS%20CONTRACTUALES\FORMATO-PROCESOS%20DE%20CONTRATACION%20ACTUALIZADO%20DIARI%202023.xlsx" TargetMode="External"/><Relationship Id="rId2" Type="http://schemas.microsoft.com/office/2019/04/relationships/externalLinkLongPath" Target="https://universidadmag-my.sharepoint.com/personal/aruiz_unimagdalena_edu_co/Documents/Escritorio/SIA%20OBSERVA/SIA%20OBSERVA%202024/FORMATOS%20PROCESO%20CONTRACTUALES%20QUE%20SE%20ENVIAN%20MWNSUALMENTE%20A%20PLATAFORMAS/FORMATO-PROCESOS%20DE%20CONTRATACION%20ACTUALIZADO%20DIARI%202023.xlsx?4078AD72" TargetMode="External"/><Relationship Id="rId1" Type="http://schemas.openxmlformats.org/officeDocument/2006/relationships/externalLinkPath" Target="file:///\\4078AD72\FORMATO-PROCESOS%20DE%20CONTRATACION%20ACTUALIZADO%20DIARI%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Users/HOGAR/Pictures/PLATAFORMAS/1.%20PROCESOS%20CONTRACTUALES/FORMATO-PROCESOS%20DE%20CONTRATACION%20ACTUALIZADO%20DIARI%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honatanbuenaverjw/Downloads/SECOP_II_-_Procesos_de_Contrataci_n_20240409.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SECOP_II_-_Procesos_de_Contrata"/>
    </sheetNames>
    <sheetDataSet>
      <sheetData sheetId="0">
        <row r="1">
          <cell r="C1" t="str">
            <v>Referencia del Proceso</v>
          </cell>
          <cell r="D1" t="str">
            <v>ID del Proceso</v>
          </cell>
        </row>
        <row r="2">
          <cell r="C2" t="str">
            <v>OPSP-VAD-0131-2024</v>
          </cell>
          <cell r="D2" t="str">
            <v>CO1.REQ.5600878</v>
          </cell>
        </row>
        <row r="3">
          <cell r="C3" t="str">
            <v>OPSP-VEX-0037-2024</v>
          </cell>
          <cell r="D3" t="str">
            <v>CO1.REQ.5850627</v>
          </cell>
        </row>
        <row r="4">
          <cell r="C4" t="str">
            <v>OPSP-VAD-0696-2024</v>
          </cell>
          <cell r="D4" t="str">
            <v>CO1.REQ.5956731</v>
          </cell>
        </row>
        <row r="5">
          <cell r="C5" t="str">
            <v>OPSP-VAD-0019-2024</v>
          </cell>
          <cell r="D5" t="str">
            <v>CO1.REQ.5571871</v>
          </cell>
        </row>
        <row r="6">
          <cell r="C6" t="str">
            <v>OPS-DAD-0057-2024</v>
          </cell>
          <cell r="D6" t="str">
            <v>CO1.REQ.5947026</v>
          </cell>
        </row>
        <row r="7">
          <cell r="C7" t="str">
            <v>OPSP-VAD-0161-2024</v>
          </cell>
          <cell r="D7" t="str">
            <v>CO1.REQ.5613836</v>
          </cell>
        </row>
        <row r="8">
          <cell r="C8" t="str">
            <v>OAG-VAD-0151-2024</v>
          </cell>
          <cell r="D8" t="str">
            <v>CO1.REQ.5599690</v>
          </cell>
        </row>
        <row r="9">
          <cell r="C9" t="str">
            <v>OPS-DAD-0056-2024</v>
          </cell>
          <cell r="D9" t="str">
            <v>CO1.REQ.5946732</v>
          </cell>
        </row>
        <row r="10">
          <cell r="C10" t="str">
            <v>OPSP-VAD-0077-2024</v>
          </cell>
          <cell r="D10" t="str">
            <v>CO1.REQ.5593073</v>
          </cell>
        </row>
        <row r="11">
          <cell r="C11" t="str">
            <v>VAD-033-2024</v>
          </cell>
          <cell r="D11" t="str">
            <v>CO1.REQ.5849872</v>
          </cell>
        </row>
        <row r="12">
          <cell r="C12" t="str">
            <v>OPSP-VAD-0316-2024</v>
          </cell>
          <cell r="D12" t="str">
            <v>CO1.REQ.5718307</v>
          </cell>
        </row>
        <row r="13">
          <cell r="C13" t="str">
            <v>OAG-VAD-0033-2024</v>
          </cell>
          <cell r="D13" t="str">
            <v>CO1.REQ.5572736</v>
          </cell>
        </row>
        <row r="14">
          <cell r="C14" t="str">
            <v>OPSP-VAD-0591-2024</v>
          </cell>
          <cell r="D14" t="str">
            <v>CO1.REQ.5806677</v>
          </cell>
        </row>
        <row r="15">
          <cell r="C15" t="str">
            <v>OAG-CPF-0019-2024</v>
          </cell>
          <cell r="D15" t="str">
            <v>CO1.REQ.5633767</v>
          </cell>
        </row>
        <row r="16">
          <cell r="C16" t="str">
            <v>OAG-VAD-0582-2024</v>
          </cell>
          <cell r="D16" t="str">
            <v>CO1.REQ.5820530</v>
          </cell>
        </row>
        <row r="17">
          <cell r="C17" t="str">
            <v>OPSP-VAD-0700-2024</v>
          </cell>
          <cell r="D17" t="str">
            <v>CO1.REQ.5986572</v>
          </cell>
        </row>
        <row r="18">
          <cell r="C18" t="str">
            <v>OPSP-VEX-0002-2024</v>
          </cell>
          <cell r="D18" t="str">
            <v>CO1.REQ.5719240</v>
          </cell>
        </row>
        <row r="19">
          <cell r="C19" t="str">
            <v>OPSP-VAD-0213-2024</v>
          </cell>
          <cell r="D19" t="str">
            <v>CO1.REQ.5623319</v>
          </cell>
        </row>
        <row r="20">
          <cell r="C20" t="str">
            <v>OPSP-VEX-0034-2024</v>
          </cell>
          <cell r="D20" t="str">
            <v>CO1.REQ.5819723</v>
          </cell>
        </row>
        <row r="21">
          <cell r="C21" t="str">
            <v>OPSP-VAD-0585-2024</v>
          </cell>
          <cell r="D21" t="str">
            <v>CO1.REQ.5820927</v>
          </cell>
        </row>
        <row r="22">
          <cell r="C22" t="str">
            <v>OPSP-VAD-0148-2024</v>
          </cell>
          <cell r="D22" t="str">
            <v>CO1.REQ.5599465</v>
          </cell>
        </row>
        <row r="23">
          <cell r="C23" t="str">
            <v>OPSP-VAD-0197-2024</v>
          </cell>
          <cell r="D23" t="str">
            <v>CO1.REQ.5620866</v>
          </cell>
        </row>
        <row r="24">
          <cell r="C24" t="str">
            <v>OPSP-VAD-0106-2024</v>
          </cell>
          <cell r="D24" t="str">
            <v>CO1.REQ.5593459</v>
          </cell>
        </row>
        <row r="25">
          <cell r="C25" t="str">
            <v>OAG-VAD-0404-2024</v>
          </cell>
          <cell r="D25" t="str">
            <v>CO1.REQ.5768477</v>
          </cell>
        </row>
        <row r="26">
          <cell r="C26" t="str">
            <v>OPSP-VAD-0034-2024</v>
          </cell>
          <cell r="D26" t="str">
            <v>CO1.REQ.5572624</v>
          </cell>
        </row>
        <row r="27">
          <cell r="C27" t="str">
            <v>OAG-VAD-0445-2024</v>
          </cell>
          <cell r="D27" t="str">
            <v>CO1.REQ.5783023</v>
          </cell>
        </row>
        <row r="28">
          <cell r="C28" t="str">
            <v>OPSP-VAD-0167-2024</v>
          </cell>
          <cell r="D28" t="str">
            <v>CO1.REQ.5612331</v>
          </cell>
        </row>
        <row r="29">
          <cell r="C29" t="str">
            <v>OPSP-VEX-0059-2024</v>
          </cell>
          <cell r="D29" t="str">
            <v>CO1.REQ.5925735</v>
          </cell>
        </row>
        <row r="30">
          <cell r="C30" t="str">
            <v>OPSP-VAD-0031-2024</v>
          </cell>
          <cell r="D30" t="str">
            <v>CO1.REQ.5572380</v>
          </cell>
        </row>
        <row r="31">
          <cell r="C31" t="str">
            <v>OPSP-VAD-0337-2024</v>
          </cell>
          <cell r="D31" t="str">
            <v>CO1.REQ.5730476</v>
          </cell>
        </row>
        <row r="32">
          <cell r="C32" t="str">
            <v>OPSP-VAD-0394-2024</v>
          </cell>
          <cell r="D32" t="str">
            <v>CO1.REQ.5768722</v>
          </cell>
        </row>
        <row r="33">
          <cell r="C33" t="str">
            <v>OAG-VAD-0497-2024</v>
          </cell>
          <cell r="D33" t="str">
            <v>CO1.REQ.5802246</v>
          </cell>
        </row>
        <row r="34">
          <cell r="C34" t="str">
            <v>OPS-DAD-0042-2024</v>
          </cell>
          <cell r="D34" t="str">
            <v>CO1.REQ.5895187</v>
          </cell>
        </row>
        <row r="35">
          <cell r="C35" t="str">
            <v>OPSP-VAD-0588-2024</v>
          </cell>
          <cell r="D35" t="str">
            <v>CO1.REQ.5806514</v>
          </cell>
        </row>
        <row r="36">
          <cell r="C36" t="str">
            <v>OPS-DAD-0001-2024</v>
          </cell>
          <cell r="D36" t="str">
            <v>CO1.REQ.5611925</v>
          </cell>
        </row>
        <row r="37">
          <cell r="C37" t="str">
            <v>OPSP-VIN-0132-2024</v>
          </cell>
          <cell r="D37" t="str">
            <v>CO1.REQ.6001568</v>
          </cell>
        </row>
        <row r="38">
          <cell r="C38" t="str">
            <v>OPSP-VEX-0062-2024</v>
          </cell>
          <cell r="D38" t="str">
            <v>CO1.REQ.5913722</v>
          </cell>
        </row>
        <row r="39">
          <cell r="C39" t="str">
            <v>OPSP-VAD-0186-2024</v>
          </cell>
          <cell r="D39" t="str">
            <v>CO1.REQ.5609445</v>
          </cell>
        </row>
        <row r="40">
          <cell r="C40" t="str">
            <v>OPSP-VAD-0327-2024</v>
          </cell>
          <cell r="D40" t="str">
            <v>CO1.REQ.5730157</v>
          </cell>
        </row>
        <row r="41">
          <cell r="C41" t="str">
            <v>OPSP-VAD-0707-2024</v>
          </cell>
          <cell r="D41" t="str">
            <v>CO1.REQ.5993157</v>
          </cell>
        </row>
        <row r="42">
          <cell r="C42" t="str">
            <v>OPSP-VAD-0259-2024</v>
          </cell>
          <cell r="D42" t="str">
            <v>CO1.REQ.5647742</v>
          </cell>
        </row>
        <row r="43">
          <cell r="C43" t="str">
            <v>OPSP-VEX-0031-2024</v>
          </cell>
          <cell r="D43" t="str">
            <v>CO1.REQ.5814226</v>
          </cell>
        </row>
        <row r="44">
          <cell r="C44" t="str">
            <v>OPSP-VAD-0669-2024</v>
          </cell>
          <cell r="D44" t="str">
            <v>CO1.REQ.5862520</v>
          </cell>
        </row>
        <row r="45">
          <cell r="C45" t="str">
            <v>OAG-VAD-0545-2024</v>
          </cell>
          <cell r="D45" t="str">
            <v>CO1.REQ.5799143</v>
          </cell>
        </row>
        <row r="46">
          <cell r="C46" t="str">
            <v>ODC-VIN-0002-2024</v>
          </cell>
          <cell r="D46" t="str">
            <v>CO1.REQ.5915509</v>
          </cell>
        </row>
        <row r="47">
          <cell r="C47" t="str">
            <v>OAG-CREO-0003-2024</v>
          </cell>
          <cell r="D47" t="str">
            <v>CO1.REQ.5593209</v>
          </cell>
        </row>
        <row r="48">
          <cell r="C48" t="str">
            <v>OPSP-CPF-0013-2024</v>
          </cell>
          <cell r="D48" t="str">
            <v>CO1.REQ.5622124</v>
          </cell>
        </row>
        <row r="49">
          <cell r="C49" t="str">
            <v>OPS-DAD-0035-2024</v>
          </cell>
          <cell r="D49" t="str">
            <v>CO1.REQ.5871827</v>
          </cell>
        </row>
        <row r="50">
          <cell r="C50" t="str">
            <v>OAG-VAD-0383-2024</v>
          </cell>
          <cell r="D50" t="str">
            <v>CO1.REQ.5751930</v>
          </cell>
        </row>
        <row r="51">
          <cell r="C51" t="str">
            <v>OPSP-VAD-0136-2024</v>
          </cell>
          <cell r="D51" t="str">
            <v>CO1.REQ.5603869</v>
          </cell>
        </row>
        <row r="52">
          <cell r="C52" t="str">
            <v>OPSP-VIN-0028-2024</v>
          </cell>
          <cell r="D52" t="str">
            <v>CO1.REQ.5588432</v>
          </cell>
        </row>
        <row r="53">
          <cell r="C53" t="str">
            <v>OPSP-VAD-0234-2024</v>
          </cell>
          <cell r="D53" t="str">
            <v>CO1.REQ.5632220</v>
          </cell>
        </row>
        <row r="54">
          <cell r="C54" t="str">
            <v>OPSP-CREO-0007-2024</v>
          </cell>
          <cell r="D54" t="str">
            <v>CO1.REQ.5598549</v>
          </cell>
        </row>
        <row r="55">
          <cell r="C55" t="str">
            <v>OPS-DAD-0009-2024</v>
          </cell>
          <cell r="D55" t="str">
            <v>CO1.REQ.5754374</v>
          </cell>
        </row>
        <row r="56">
          <cell r="C56" t="str">
            <v>OPSP-VAD-0610-2024</v>
          </cell>
          <cell r="D56" t="str">
            <v>CO1.REQ.5810938</v>
          </cell>
        </row>
        <row r="57">
          <cell r="C57" t="str">
            <v>OPSP-FCE-0015-2024</v>
          </cell>
          <cell r="D57" t="str">
            <v>CO1.REQ.5660741</v>
          </cell>
        </row>
        <row r="58">
          <cell r="C58" t="str">
            <v>OAG-CREO-0004-2024</v>
          </cell>
          <cell r="D58" t="str">
            <v>CO1.REQ.5593294</v>
          </cell>
        </row>
        <row r="59">
          <cell r="C59" t="str">
            <v>OAG-VAD-0537-2024</v>
          </cell>
          <cell r="D59" t="str">
            <v>CO1.REQ.5797095</v>
          </cell>
        </row>
        <row r="60">
          <cell r="C60" t="str">
            <v>OAG-VAD-0169-2024</v>
          </cell>
          <cell r="D60" t="str">
            <v>CO1.REQ.5612837</v>
          </cell>
        </row>
        <row r="61">
          <cell r="C61" t="str">
            <v>OPSP-VAD-0687-2024</v>
          </cell>
          <cell r="D61" t="str">
            <v>CO1.REQ.5952806</v>
          </cell>
        </row>
        <row r="62">
          <cell r="C62" t="str">
            <v>OPSP-VAD-0184-2024</v>
          </cell>
          <cell r="D62" t="str">
            <v>CO1.REQ.5609200</v>
          </cell>
        </row>
        <row r="63">
          <cell r="C63" t="str">
            <v>CA-VAD-0001-2024</v>
          </cell>
          <cell r="D63" t="str">
            <v>CO1.REQ.5592172</v>
          </cell>
        </row>
        <row r="64">
          <cell r="C64" t="str">
            <v>OPSP-VAD-0046-2024</v>
          </cell>
          <cell r="D64" t="str">
            <v>CO1.REQ.5577492</v>
          </cell>
        </row>
        <row r="65">
          <cell r="C65" t="str">
            <v>OAG-VAD-0436-2024</v>
          </cell>
          <cell r="D65" t="str">
            <v>CO1.REQ.5781385</v>
          </cell>
        </row>
        <row r="66">
          <cell r="C66" t="str">
            <v>OPS-DAD-0041-2024</v>
          </cell>
          <cell r="D66" t="str">
            <v>CO1.REQ.5895245</v>
          </cell>
        </row>
        <row r="67">
          <cell r="C67" t="str">
            <v>OPSP-VEX-0051-2024</v>
          </cell>
          <cell r="D67" t="str">
            <v>CO1.REQ.5893261</v>
          </cell>
        </row>
        <row r="68">
          <cell r="C68" t="str">
            <v>OPSP-VAD-0144-2024</v>
          </cell>
          <cell r="D68" t="str">
            <v>CO1.REQ.5604161</v>
          </cell>
        </row>
        <row r="69">
          <cell r="C69" t="str">
            <v>OPSP-VIN-0112-2024</v>
          </cell>
          <cell r="D69" t="str">
            <v>CO1.REQ.5894066</v>
          </cell>
        </row>
        <row r="70">
          <cell r="C70" t="str">
            <v>OPSP-VEX-2122-2023</v>
          </cell>
          <cell r="D70" t="str">
            <v>CO1.REQ.5482767</v>
          </cell>
        </row>
        <row r="71">
          <cell r="C71" t="str">
            <v>OAG-FEE-0002-2024</v>
          </cell>
          <cell r="D71" t="str">
            <v>CO1.REQ.5726056</v>
          </cell>
        </row>
        <row r="72">
          <cell r="C72" t="str">
            <v>OAG-VAD-0123-2024</v>
          </cell>
          <cell r="D72" t="str">
            <v>CO1.REQ.5602305</v>
          </cell>
        </row>
        <row r="73">
          <cell r="C73" t="str">
            <v>OPSP-VAD-0624-2024</v>
          </cell>
          <cell r="D73" t="str">
            <v>CO1.REQ.5842605</v>
          </cell>
        </row>
        <row r="74">
          <cell r="C74" t="str">
            <v>OAG-VAD-0063-2024</v>
          </cell>
          <cell r="D74" t="str">
            <v>CO1.REQ.5593454</v>
          </cell>
        </row>
        <row r="75">
          <cell r="C75" t="str">
            <v>OPSP-VAD-0387-2024</v>
          </cell>
          <cell r="D75" t="str">
            <v>CO1.REQ.5749445</v>
          </cell>
        </row>
        <row r="76">
          <cell r="C76" t="str">
            <v>OPSP-VEX-2168-2023</v>
          </cell>
          <cell r="D76" t="str">
            <v>CO1.REQ.5500070</v>
          </cell>
        </row>
        <row r="77">
          <cell r="C77" t="str">
            <v>OAG-VAD-0692-2024</v>
          </cell>
          <cell r="D77" t="str">
            <v>CO1.REQ.5959478</v>
          </cell>
        </row>
        <row r="78">
          <cell r="C78" t="str">
            <v>OAG-VAD-0480-2024</v>
          </cell>
          <cell r="D78" t="str">
            <v>CO1.REQ.5785657</v>
          </cell>
        </row>
        <row r="79">
          <cell r="C79" t="str">
            <v>OPSP-VAD-0304-2024</v>
          </cell>
          <cell r="D79" t="str">
            <v>CO1.REQ.5712924</v>
          </cell>
        </row>
        <row r="80">
          <cell r="C80" t="str">
            <v>OPSP-VAD-0399-2024</v>
          </cell>
          <cell r="D80" t="str">
            <v>CO1.REQ.5769466</v>
          </cell>
        </row>
        <row r="81">
          <cell r="C81" t="str">
            <v>OPSP-VAD-0134-2024</v>
          </cell>
          <cell r="D81" t="str">
            <v>CO1.REQ.5603159</v>
          </cell>
        </row>
        <row r="82">
          <cell r="C82" t="str">
            <v>OAG-VAD-0242-2024</v>
          </cell>
          <cell r="D82" t="str">
            <v>CO1.REQ.5630733</v>
          </cell>
        </row>
        <row r="83">
          <cell r="C83" t="str">
            <v>OSM-DAD-0006-2024</v>
          </cell>
          <cell r="D83" t="str">
            <v>CO1.REQ.5928810</v>
          </cell>
        </row>
        <row r="84">
          <cell r="C84" t="str">
            <v>OPSP-VAD-0717-2024</v>
          </cell>
          <cell r="D84" t="str">
            <v>CO1.REQ.5992912</v>
          </cell>
        </row>
        <row r="85">
          <cell r="C85" t="str">
            <v>OAG-CREO-0011-2024</v>
          </cell>
          <cell r="D85" t="str">
            <v>CO1.REQ.5612477</v>
          </cell>
        </row>
        <row r="86">
          <cell r="C86" t="str">
            <v>OPSP-VAD-0517-2024</v>
          </cell>
          <cell r="D86" t="str">
            <v>CO1.REQ.5807349</v>
          </cell>
        </row>
        <row r="87">
          <cell r="C87" t="str">
            <v>OAG-VAD-0458-2024</v>
          </cell>
          <cell r="D87" t="str">
            <v>CO1.REQ.5782418</v>
          </cell>
        </row>
        <row r="88">
          <cell r="C88" t="str">
            <v>OPSP-VAD-0262-2024</v>
          </cell>
          <cell r="D88" t="str">
            <v>CO1.REQ.5647182</v>
          </cell>
        </row>
        <row r="89">
          <cell r="C89" t="str">
            <v>OAG-VAD-0544-2024</v>
          </cell>
          <cell r="D89" t="str">
            <v>CO1.REQ.5798765</v>
          </cell>
        </row>
        <row r="90">
          <cell r="C90" t="str">
            <v>OAG-VAD-0093-2024</v>
          </cell>
          <cell r="D90" t="str">
            <v>CO1.REQ.5592357</v>
          </cell>
        </row>
        <row r="91">
          <cell r="C91" t="str">
            <v>OPSP-VAD-0532-2024</v>
          </cell>
          <cell r="D91" t="str">
            <v>CO1.REQ.5817037</v>
          </cell>
        </row>
        <row r="92">
          <cell r="C92" t="str">
            <v>OPSP-VAD-0110-2024</v>
          </cell>
          <cell r="D92" t="str">
            <v>CO1.REQ.5600703</v>
          </cell>
        </row>
        <row r="93">
          <cell r="C93" t="str">
            <v>OPSP-VEX-0017-2024</v>
          </cell>
          <cell r="D93" t="str">
            <v>CO1.REQ.5760174</v>
          </cell>
        </row>
        <row r="94">
          <cell r="C94" t="str">
            <v>OPSP-VAD-0020-2024</v>
          </cell>
          <cell r="D94" t="str">
            <v>CO1.REQ.5572109</v>
          </cell>
        </row>
        <row r="95">
          <cell r="C95" t="str">
            <v>OPSP-FHU-0011-2024</v>
          </cell>
          <cell r="D95" t="str">
            <v>CO1.REQ.5992011</v>
          </cell>
        </row>
        <row r="96">
          <cell r="C96" t="str">
            <v>OPSP-VAD-0598-2024</v>
          </cell>
          <cell r="D96" t="str">
            <v>CO1.REQ.5829274</v>
          </cell>
        </row>
        <row r="97">
          <cell r="C97" t="str">
            <v>OPSP-VAD-0674-2024</v>
          </cell>
          <cell r="D97" t="str">
            <v>CO1.REQ.5910011</v>
          </cell>
        </row>
        <row r="98">
          <cell r="C98" t="str">
            <v>OPSP-VAD-0113-2024</v>
          </cell>
          <cell r="D98" t="str">
            <v>CO1.REQ.5601722</v>
          </cell>
        </row>
        <row r="99">
          <cell r="C99" t="str">
            <v>OPSP-FCE-0013-2024</v>
          </cell>
          <cell r="D99" t="str">
            <v>CO1.REQ.5650489</v>
          </cell>
        </row>
        <row r="100">
          <cell r="C100" t="str">
            <v>OAG-VAD-0143-2024</v>
          </cell>
          <cell r="D100" t="str">
            <v>CO1.REQ.5604616</v>
          </cell>
        </row>
        <row r="101">
          <cell r="C101" t="str">
            <v>OPSP-VAD-0105-2024</v>
          </cell>
          <cell r="D101" t="str">
            <v>CO1.REQ.5593423</v>
          </cell>
        </row>
        <row r="102">
          <cell r="C102" t="str">
            <v>OPSP-VEX-0013-2024</v>
          </cell>
          <cell r="D102" t="str">
            <v>CO1.REQ.5739005</v>
          </cell>
        </row>
        <row r="103">
          <cell r="C103" t="str">
            <v>OPS-VAD-0595-2024</v>
          </cell>
          <cell r="D103" t="str">
            <v>CO1.REQ.5812198</v>
          </cell>
        </row>
        <row r="104">
          <cell r="C104" t="str">
            <v>OPSP-VAD-0008-2024</v>
          </cell>
          <cell r="D104" t="str">
            <v>CO1.REQ.5572423</v>
          </cell>
        </row>
        <row r="105">
          <cell r="C105" t="str">
            <v>OPSP-VIN-0064-2024</v>
          </cell>
          <cell r="D105" t="str">
            <v>CO1.REQ.5674418</v>
          </cell>
        </row>
        <row r="106">
          <cell r="C106" t="str">
            <v>OAG-VAD-0450-2024</v>
          </cell>
          <cell r="D106" t="str">
            <v>CO1.REQ.5782620</v>
          </cell>
        </row>
        <row r="107">
          <cell r="C107" t="str">
            <v>OPSP-VIN-0080-2024</v>
          </cell>
          <cell r="D107" t="str">
            <v>CO1.REQ.5717017</v>
          </cell>
        </row>
        <row r="108">
          <cell r="C108" t="str">
            <v>OSM-VAD-0002-2024</v>
          </cell>
          <cell r="D108" t="str">
            <v>CO1.REQ.5735088</v>
          </cell>
        </row>
        <row r="109">
          <cell r="C109" t="str">
            <v>OAG-VAD-0081-2024</v>
          </cell>
          <cell r="D109" t="str">
            <v>CO1.REQ.5594901</v>
          </cell>
        </row>
        <row r="110">
          <cell r="C110" t="str">
            <v>ODC-DAD-0006-2024</v>
          </cell>
          <cell r="D110" t="str">
            <v>CO1.REQ.5906099</v>
          </cell>
        </row>
        <row r="111">
          <cell r="C111" t="str">
            <v>OPSP-VAD-0334-2024</v>
          </cell>
          <cell r="D111" t="str">
            <v>CO1.REQ.5732333</v>
          </cell>
        </row>
        <row r="112">
          <cell r="C112" t="str">
            <v>OPSP-VAD-0390-2024</v>
          </cell>
          <cell r="D112" t="str">
            <v>CO1.REQ.5750646</v>
          </cell>
        </row>
        <row r="113">
          <cell r="C113" t="str">
            <v>OPSP-VAD-0057-2024</v>
          </cell>
          <cell r="D113" t="str">
            <v>CO1.REQ.5594243</v>
          </cell>
        </row>
        <row r="114">
          <cell r="C114" t="str">
            <v>OPSP-VAD-0606-2024</v>
          </cell>
          <cell r="D114" t="str">
            <v>CO1.REQ.5829030</v>
          </cell>
        </row>
        <row r="115">
          <cell r="C115" t="str">
            <v>OPSP-VAD-0195-2024</v>
          </cell>
          <cell r="D115" t="str">
            <v>CO1.REQ.5620873</v>
          </cell>
        </row>
        <row r="116">
          <cell r="C116" t="str">
            <v>OAG-VAD-0440-2024</v>
          </cell>
          <cell r="D116" t="str">
            <v>CO1.REQ.5786060</v>
          </cell>
        </row>
        <row r="117">
          <cell r="C117" t="str">
            <v>OPSP-VEX-0052-2024</v>
          </cell>
          <cell r="D117" t="str">
            <v>CO1.REQ.5893582</v>
          </cell>
        </row>
        <row r="118">
          <cell r="C118" t="str">
            <v>OAG-VAD-0292-2024</v>
          </cell>
          <cell r="D118" t="str">
            <v>CO1.REQ.5711119</v>
          </cell>
        </row>
        <row r="119">
          <cell r="C119" t="str">
            <v>OPSP-VAD-0111-2024</v>
          </cell>
          <cell r="D119" t="str">
            <v>CO1.REQ.5600778</v>
          </cell>
        </row>
        <row r="120">
          <cell r="C120" t="str">
            <v>OPS-DAD-0055-2024</v>
          </cell>
          <cell r="D120" t="str">
            <v>CO1.REQ.5946706</v>
          </cell>
        </row>
        <row r="121">
          <cell r="C121" t="str">
            <v>OPSP-VAD-0681-2024</v>
          </cell>
          <cell r="D121" t="str">
            <v>CO1.REQ.5934998</v>
          </cell>
        </row>
        <row r="122">
          <cell r="C122" t="str">
            <v>OAG-VAD-0371-2024</v>
          </cell>
          <cell r="D122" t="str">
            <v>CO1.REQ.5747922</v>
          </cell>
        </row>
        <row r="123">
          <cell r="C123" t="str">
            <v>OPSP-VAD-0331-2024</v>
          </cell>
          <cell r="D123" t="str">
            <v>CO1.REQ.5731647</v>
          </cell>
        </row>
        <row r="124">
          <cell r="C124" t="str">
            <v>OPSP-VAD-0280-2024</v>
          </cell>
          <cell r="D124" t="str">
            <v>CO1.REQ.5645895</v>
          </cell>
        </row>
        <row r="125">
          <cell r="C125" t="str">
            <v>OPS-DAD-0049-2024</v>
          </cell>
          <cell r="D125" t="str">
            <v>CO1.REQ.5924060</v>
          </cell>
        </row>
        <row r="126">
          <cell r="C126" t="str">
            <v>OPSP-FCS-0005-2024</v>
          </cell>
          <cell r="D126" t="str">
            <v>CO1.REQ.5673680</v>
          </cell>
        </row>
        <row r="127">
          <cell r="C127" t="str">
            <v>OPSP-VAD-0071-2024</v>
          </cell>
          <cell r="D127" t="str">
            <v>CO1.REQ.5594431</v>
          </cell>
        </row>
        <row r="128">
          <cell r="C128" t="str">
            <v>OPSP-VIN-0133-2024</v>
          </cell>
          <cell r="D128" t="str">
            <v>CO1.REQ.5999663</v>
          </cell>
        </row>
        <row r="129">
          <cell r="C129" t="str">
            <v>OPSP-VAD-0277-2024</v>
          </cell>
          <cell r="D129" t="str">
            <v>CO1.REQ.5655647</v>
          </cell>
        </row>
        <row r="130">
          <cell r="C130" t="str">
            <v>OPSP-VAD-0244-2024</v>
          </cell>
          <cell r="D130" t="str">
            <v>CO1.REQ.5631361</v>
          </cell>
        </row>
        <row r="131">
          <cell r="C131" t="str">
            <v>OPSP-VEX-0040-2024</v>
          </cell>
          <cell r="D131" t="str">
            <v>CO1.REQ.5862725</v>
          </cell>
        </row>
        <row r="132">
          <cell r="C132" t="str">
            <v>OPSP-VAD-0095-2024</v>
          </cell>
          <cell r="D132" t="str">
            <v>CO1.REQ.5592399</v>
          </cell>
        </row>
        <row r="133">
          <cell r="C133" t="str">
            <v>OPS-DAD-0027-2024</v>
          </cell>
          <cell r="D133" t="str">
            <v>CO1.REQ.5863262</v>
          </cell>
        </row>
        <row r="134">
          <cell r="C134" t="str">
            <v>OPSP-VAD-0424-2024</v>
          </cell>
          <cell r="D134" t="str">
            <v>CO1.REQ.5769316</v>
          </cell>
        </row>
        <row r="135">
          <cell r="C135" t="str">
            <v>OPSP-VAD-0471-2024</v>
          </cell>
          <cell r="D135" t="str">
            <v>CO1.REQ.5785465</v>
          </cell>
        </row>
        <row r="136">
          <cell r="C136" t="str">
            <v>OAG-VAD-0062-2024</v>
          </cell>
          <cell r="D136" t="str">
            <v>CO1.REQ.5592593</v>
          </cell>
        </row>
        <row r="137">
          <cell r="C137" t="str">
            <v>OAG-VAD-0402-2024</v>
          </cell>
          <cell r="D137" t="str">
            <v>CO1.REQ.5767800</v>
          </cell>
        </row>
        <row r="138">
          <cell r="C138" t="str">
            <v>OPSP-VIN-0068-2024</v>
          </cell>
          <cell r="D138" t="str">
            <v>CO1.REQ.5671468</v>
          </cell>
        </row>
        <row r="139">
          <cell r="C139" t="str">
            <v>OPSP-VAD-0235-2024</v>
          </cell>
          <cell r="D139" t="str">
            <v>CO1.REQ.5630595</v>
          </cell>
        </row>
        <row r="140">
          <cell r="C140" t="str">
            <v>OAG-VAD-0353-2024</v>
          </cell>
          <cell r="D140" t="str">
            <v>CO1.REQ.5739164</v>
          </cell>
        </row>
        <row r="141">
          <cell r="C141" t="str">
            <v>OPSP-VAD-0508-2024</v>
          </cell>
          <cell r="D141" t="str">
            <v>CO1.REQ.5807085</v>
          </cell>
        </row>
        <row r="142">
          <cell r="C142" t="str">
            <v>OPSP-VAD-0183-2024</v>
          </cell>
          <cell r="D142" t="str">
            <v>CO1.REQ.5610110</v>
          </cell>
        </row>
        <row r="143">
          <cell r="C143" t="str">
            <v>OPS-VAD-0309-2024</v>
          </cell>
          <cell r="D143" t="str">
            <v>CO1.REQ.5700778</v>
          </cell>
        </row>
        <row r="144">
          <cell r="C144" t="str">
            <v>OPSP-VEX-0077-2024</v>
          </cell>
          <cell r="D144" t="str">
            <v>CO1.REQ.5947488</v>
          </cell>
        </row>
        <row r="145">
          <cell r="C145" t="str">
            <v>OPSP-VIN-0105-2024</v>
          </cell>
          <cell r="D145" t="str">
            <v>CO1.REQ.5866290</v>
          </cell>
        </row>
        <row r="146">
          <cell r="C146" t="str">
            <v>OAG-VAD-0343-2024</v>
          </cell>
          <cell r="D146" t="str">
            <v>CO1.REQ.5731884</v>
          </cell>
        </row>
        <row r="147">
          <cell r="C147" t="str">
            <v>OPSP-VEX-0016-2024</v>
          </cell>
          <cell r="D147" t="str">
            <v>CO1.REQ.5760144</v>
          </cell>
        </row>
        <row r="148">
          <cell r="C148" t="str">
            <v>OPSP-VAD-0025-2024</v>
          </cell>
          <cell r="D148" t="str">
            <v>CO1.REQ.5572402</v>
          </cell>
        </row>
        <row r="149">
          <cell r="C149" t="str">
            <v>OSM-DAD-0002-2024</v>
          </cell>
          <cell r="D149" t="str">
            <v>CO1.REQ.5721369</v>
          </cell>
        </row>
        <row r="150">
          <cell r="C150" t="str">
            <v>OPSP-VAD-0376-2024</v>
          </cell>
          <cell r="D150" t="str">
            <v>CO1.REQ.5746250</v>
          </cell>
        </row>
        <row r="151">
          <cell r="C151" t="str">
            <v>OPSP-VAD-0575-2024</v>
          </cell>
          <cell r="D151" t="str">
            <v>CO1.REQ.5824265</v>
          </cell>
        </row>
        <row r="152">
          <cell r="C152" t="str">
            <v>OPSP-VAD-0712-2024</v>
          </cell>
          <cell r="D152" t="str">
            <v>CO1.REQ.5993932</v>
          </cell>
        </row>
        <row r="153">
          <cell r="C153" t="str">
            <v>ODC-VAD-0001-2024</v>
          </cell>
          <cell r="D153" t="str">
            <v>CO1.REQ.5819320</v>
          </cell>
        </row>
        <row r="154">
          <cell r="C154" t="str">
            <v>OPSP-VAD-0568-2024</v>
          </cell>
          <cell r="D154" t="str">
            <v>CO1.REQ.5804893</v>
          </cell>
        </row>
        <row r="155">
          <cell r="C155" t="str">
            <v>OPSP-VEX-0039-2024</v>
          </cell>
          <cell r="D155" t="str">
            <v>CO1.REQ.5862274</v>
          </cell>
        </row>
        <row r="156">
          <cell r="C156" t="str">
            <v>OPSP-VAD-0142-2024</v>
          </cell>
          <cell r="D156" t="str">
            <v>CO1.REQ.5604148</v>
          </cell>
        </row>
        <row r="157">
          <cell r="C157" t="str">
            <v>OPS-DAD-0043-2024</v>
          </cell>
          <cell r="D157" t="str">
            <v>CO1.REQ.5895475</v>
          </cell>
        </row>
        <row r="158">
          <cell r="C158" t="str">
            <v>OAG-VAD-0380-2024</v>
          </cell>
          <cell r="D158" t="str">
            <v>CO1.REQ.5751632</v>
          </cell>
        </row>
        <row r="159">
          <cell r="C159" t="str">
            <v>OPSP-VIN-0074-2024</v>
          </cell>
          <cell r="D159" t="str">
            <v>CO1.REQ.5684995</v>
          </cell>
        </row>
        <row r="160">
          <cell r="C160" t="str">
            <v>OPSP-VAD-0364-2024</v>
          </cell>
          <cell r="D160" t="str">
            <v>CO1.REQ.5740235</v>
          </cell>
        </row>
        <row r="161">
          <cell r="C161" t="str">
            <v>OPSP-VAD-0713-2024</v>
          </cell>
          <cell r="D161" t="str">
            <v>CO1.REQ.5991112</v>
          </cell>
        </row>
        <row r="162">
          <cell r="C162" t="str">
            <v>OPSP-FIN-0002-2024</v>
          </cell>
          <cell r="D162" t="str">
            <v>CO1.REQ.5704079</v>
          </cell>
        </row>
        <row r="163">
          <cell r="C163" t="str">
            <v>OPSP-VIN-0037-2024</v>
          </cell>
          <cell r="D163" t="str">
            <v>CO1.REQ.5591195</v>
          </cell>
        </row>
        <row r="164">
          <cell r="C164" t="str">
            <v>OPSP-VAD-0017-2024</v>
          </cell>
          <cell r="D164" t="str">
            <v>CO1.REQ.5572549</v>
          </cell>
        </row>
        <row r="165">
          <cell r="C165" t="str">
            <v>OAG-FIN-0007-2024</v>
          </cell>
          <cell r="D165" t="str">
            <v>CO1.REQ.5704707</v>
          </cell>
        </row>
        <row r="166">
          <cell r="C166" t="str">
            <v>OPSP-VAD-0121-2024</v>
          </cell>
          <cell r="D166" t="str">
            <v>CO1.REQ.5600782</v>
          </cell>
        </row>
        <row r="167">
          <cell r="C167" t="str">
            <v>OPS-DAD-0006-2024</v>
          </cell>
          <cell r="D167" t="str">
            <v>CO1.REQ.5739940</v>
          </cell>
        </row>
        <row r="168">
          <cell r="C168" t="str">
            <v>OPSP-VAD-0529-2024</v>
          </cell>
          <cell r="D168" t="str">
            <v>CO1.REQ.5815881</v>
          </cell>
        </row>
        <row r="169">
          <cell r="C169" t="str">
            <v>OPSP-VAD-0290-2024</v>
          </cell>
          <cell r="D169" t="str">
            <v>CO1.REQ.5712877</v>
          </cell>
        </row>
        <row r="170">
          <cell r="C170" t="str">
            <v>OPSP-VAD-0558-2024</v>
          </cell>
          <cell r="D170" t="str">
            <v>CO1.REQ.5802579</v>
          </cell>
        </row>
        <row r="171">
          <cell r="C171" t="str">
            <v>OPSP-VAD-0421-2024</v>
          </cell>
          <cell r="D171" t="str">
            <v>CO1.REQ.5769476</v>
          </cell>
        </row>
        <row r="172">
          <cell r="C172" t="str">
            <v>OPS-DAD-0008-2024</v>
          </cell>
          <cell r="D172" t="str">
            <v>CO1.REQ.5740936</v>
          </cell>
        </row>
        <row r="173">
          <cell r="C173" t="str">
            <v>OPS-VIN-0006-2024</v>
          </cell>
          <cell r="D173" t="str">
            <v>CO1.REQ.5941783</v>
          </cell>
        </row>
        <row r="174">
          <cell r="C174" t="str">
            <v>OPS-VEX-0027-2024</v>
          </cell>
          <cell r="D174" t="str">
            <v>CO1.REQ.5786177</v>
          </cell>
        </row>
        <row r="175">
          <cell r="C175" t="str">
            <v>OPSP-VEX-0067-2024</v>
          </cell>
          <cell r="D175" t="str">
            <v>CO1.REQ.5934104</v>
          </cell>
        </row>
        <row r="176">
          <cell r="C176" t="str">
            <v>OAG-VAD-0112-2024</v>
          </cell>
          <cell r="D176" t="str">
            <v>CO1.REQ.5600942</v>
          </cell>
        </row>
        <row r="177">
          <cell r="C177" t="str">
            <v>OPSP-VAD-0332-2024</v>
          </cell>
          <cell r="D177" t="str">
            <v>CO1.REQ.5731575</v>
          </cell>
        </row>
        <row r="178">
          <cell r="C178" t="str">
            <v>OPSP-VEX-0007-2024</v>
          </cell>
          <cell r="D178" t="str">
            <v>CO1.REQ.5735662</v>
          </cell>
        </row>
        <row r="179">
          <cell r="C179" t="str">
            <v>ODC-VIN-0001-2024</v>
          </cell>
          <cell r="D179" t="str">
            <v>CO1.REQ.5915291</v>
          </cell>
        </row>
        <row r="180">
          <cell r="C180" t="str">
            <v>OPSP-VAD-0549-2024</v>
          </cell>
          <cell r="D180" t="str">
            <v>CO1.REQ.5801227</v>
          </cell>
        </row>
        <row r="181">
          <cell r="C181" t="str">
            <v>OAG-VAD-0351-2024</v>
          </cell>
          <cell r="D181" t="str">
            <v>CO1.REQ.5740537</v>
          </cell>
        </row>
        <row r="182">
          <cell r="C182" t="str">
            <v>ODC-DAD-0004-2024</v>
          </cell>
          <cell r="D182" t="str">
            <v>CO1.REQ.5862271</v>
          </cell>
        </row>
        <row r="183">
          <cell r="C183" t="str">
            <v>OPSP-VAD-0232-2024</v>
          </cell>
          <cell r="D183" t="str">
            <v>CO1.REQ.5622657</v>
          </cell>
        </row>
        <row r="184">
          <cell r="C184" t="str">
            <v>OAG-VAD-0512-2024</v>
          </cell>
          <cell r="D184" t="str">
            <v>CO1.REQ.5807832</v>
          </cell>
        </row>
        <row r="185">
          <cell r="C185" t="str">
            <v>OPSP-VAD-0361-2024</v>
          </cell>
          <cell r="D185" t="str">
            <v>CO1.REQ.5739598</v>
          </cell>
        </row>
        <row r="186">
          <cell r="C186" t="str">
            <v>OPSP-VEX-0047-2024</v>
          </cell>
          <cell r="D186" t="str">
            <v>CO1.REQ.5890364</v>
          </cell>
        </row>
        <row r="187">
          <cell r="C187" t="str">
            <v>OPSP-FEE-0005-2024</v>
          </cell>
          <cell r="D187" t="str">
            <v>CO1.REQ.5682210</v>
          </cell>
        </row>
        <row r="188">
          <cell r="C188" t="str">
            <v>OPSP-VIN-0044-2024</v>
          </cell>
          <cell r="D188" t="str">
            <v>CO1.REQ.5602784</v>
          </cell>
        </row>
        <row r="189">
          <cell r="C189" t="str">
            <v>OPSP-VAD-0265-2024</v>
          </cell>
          <cell r="D189" t="str">
            <v>CO1.REQ.5646540</v>
          </cell>
        </row>
        <row r="190">
          <cell r="C190" t="str">
            <v>OPSP-VAD-0206-2024</v>
          </cell>
          <cell r="D190" t="str">
            <v>CO1.REQ.5620641</v>
          </cell>
        </row>
        <row r="191">
          <cell r="C191" t="str">
            <v>OAG-VAD-0051-2024</v>
          </cell>
          <cell r="D191" t="str">
            <v>CO1.REQ.5592772</v>
          </cell>
        </row>
        <row r="192">
          <cell r="C192" t="str">
            <v>OAG-VAD-0401-2024</v>
          </cell>
          <cell r="D192" t="str">
            <v>CO1.REQ.5769832</v>
          </cell>
        </row>
        <row r="193">
          <cell r="C193" t="str">
            <v>OAG-VAD-0317-2024</v>
          </cell>
          <cell r="D193" t="str">
            <v>CO1.REQ.5718946</v>
          </cell>
        </row>
        <row r="194">
          <cell r="C194" t="str">
            <v>OPSP-VAD-0132-2024</v>
          </cell>
          <cell r="D194" t="str">
            <v>CO1.REQ.5602233</v>
          </cell>
        </row>
        <row r="195">
          <cell r="C195" t="str">
            <v>OAG-VAD-0080-2024</v>
          </cell>
          <cell r="D195" t="str">
            <v>CO1.REQ.5594091</v>
          </cell>
        </row>
        <row r="196">
          <cell r="C196" t="str">
            <v>OAG-VAD-0434-2024</v>
          </cell>
          <cell r="D196" t="str">
            <v>CO1.REQ.5780555</v>
          </cell>
        </row>
        <row r="197">
          <cell r="C197" t="str">
            <v>OPSP-VAD-0240-2024</v>
          </cell>
          <cell r="D197" t="str">
            <v>CO1.REQ.5631836</v>
          </cell>
        </row>
        <row r="198">
          <cell r="C198" t="str">
            <v>OAG-VAD-0098-2024</v>
          </cell>
          <cell r="D198" t="str">
            <v>CO1.REQ.5593179</v>
          </cell>
        </row>
        <row r="199">
          <cell r="C199" t="str">
            <v>OPSP-VAD-0329-2024</v>
          </cell>
          <cell r="D199" t="str">
            <v>CO1.REQ.5730991</v>
          </cell>
        </row>
        <row r="200">
          <cell r="C200" t="str">
            <v>OAG-VAD-0381-2024</v>
          </cell>
          <cell r="D200" t="str">
            <v>CO1.REQ.5751865</v>
          </cell>
        </row>
        <row r="201">
          <cell r="C201" t="str">
            <v>OPSP-VAD-0408-2024</v>
          </cell>
          <cell r="D201" t="str">
            <v>CO1.REQ.5769487</v>
          </cell>
        </row>
        <row r="202">
          <cell r="C202" t="str">
            <v>OAG-VAD-0538-2024</v>
          </cell>
          <cell r="D202" t="str">
            <v>CO1.REQ.5797493</v>
          </cell>
        </row>
        <row r="203">
          <cell r="C203" t="str">
            <v>OPSP-CPF-0017-2024</v>
          </cell>
          <cell r="D203" t="str">
            <v>CO1.REQ.5633811</v>
          </cell>
        </row>
        <row r="204">
          <cell r="C204" t="str">
            <v>OPSP-VAD-0461-2024</v>
          </cell>
          <cell r="D204" t="str">
            <v>CO1.REQ.5783829</v>
          </cell>
        </row>
        <row r="205">
          <cell r="C205" t="str">
            <v>OAG-VAD-0439-2024</v>
          </cell>
          <cell r="D205" t="str">
            <v>CO1.REQ.5782054</v>
          </cell>
        </row>
        <row r="206">
          <cell r="C206" t="str">
            <v>OPSP-VAD-0564-2024</v>
          </cell>
          <cell r="D206" t="str">
            <v>CO1.REQ.5804735</v>
          </cell>
        </row>
        <row r="207">
          <cell r="C207" t="str">
            <v>OPSP-VAD-0699-2024</v>
          </cell>
          <cell r="D207" t="str">
            <v>CO1.REQ.5984654</v>
          </cell>
        </row>
        <row r="208">
          <cell r="C208" t="str">
            <v>OPSP-VEX-0022-2024</v>
          </cell>
          <cell r="D208" t="str">
            <v>CO1.REQ.5775741</v>
          </cell>
        </row>
        <row r="209">
          <cell r="C209" t="str">
            <v>OPSP-VAD-0103-2024</v>
          </cell>
          <cell r="D209" t="str">
            <v>CO1.REQ.5592587</v>
          </cell>
        </row>
        <row r="210">
          <cell r="C210" t="str">
            <v>OAG-VAD-0266-2024</v>
          </cell>
          <cell r="D210" t="str">
            <v>CO1.REQ.5646822</v>
          </cell>
        </row>
        <row r="211">
          <cell r="C211" t="str">
            <v>OPSP-VAD-0246-2024</v>
          </cell>
          <cell r="D211" t="str">
            <v>CO1.REQ.5631814</v>
          </cell>
        </row>
        <row r="212">
          <cell r="C212" t="str">
            <v>OPSP-VAD-0456-2024</v>
          </cell>
          <cell r="D212" t="str">
            <v>CO1.REQ.5786336</v>
          </cell>
        </row>
        <row r="213">
          <cell r="C213" t="str">
            <v>OAG-VAD-0357-2024</v>
          </cell>
          <cell r="D213" t="str">
            <v>CO1.REQ.5740143</v>
          </cell>
        </row>
        <row r="214">
          <cell r="C214" t="str">
            <v>OPS-FCE-0019-2024</v>
          </cell>
          <cell r="D214" t="str">
            <v>CO1.REQ.5987532</v>
          </cell>
        </row>
        <row r="215">
          <cell r="C215" t="str">
            <v>OAG-VAD-0175-2024</v>
          </cell>
          <cell r="D215" t="str">
            <v>CO1.REQ.5610184</v>
          </cell>
        </row>
        <row r="216">
          <cell r="C216" t="str">
            <v>OAG-VAD-0257-2024</v>
          </cell>
          <cell r="D216" t="str">
            <v>CO1.REQ.5647633</v>
          </cell>
        </row>
        <row r="217">
          <cell r="C217" t="str">
            <v>OPSP-VAD-0576-2024</v>
          </cell>
          <cell r="D217" t="str">
            <v>CO1.REQ.5824619</v>
          </cell>
        </row>
        <row r="218">
          <cell r="C218" t="str">
            <v>OPSP-VAD-0146-2024</v>
          </cell>
          <cell r="D218" t="str">
            <v>CO1.REQ.5599244</v>
          </cell>
        </row>
        <row r="219">
          <cell r="C219" t="str">
            <v>OAG-VAD-0540-2024</v>
          </cell>
          <cell r="D219" t="str">
            <v>CO1.REQ.5798210</v>
          </cell>
        </row>
        <row r="220">
          <cell r="C220" t="str">
            <v>OPSP-VAD-0037-2024</v>
          </cell>
          <cell r="D220" t="str">
            <v>CO1.REQ.5577702</v>
          </cell>
        </row>
        <row r="221">
          <cell r="C221" t="str">
            <v>OAG-CREO-0013-2024</v>
          </cell>
          <cell r="D221" t="str">
            <v>CO1.REQ.5612995</v>
          </cell>
        </row>
        <row r="222">
          <cell r="C222" t="str">
            <v>OAG-VAD-0547-2024</v>
          </cell>
          <cell r="D222" t="str">
            <v>CO1.REQ.5799173</v>
          </cell>
        </row>
        <row r="223">
          <cell r="C223" t="str">
            <v>OPSP-VEX-0050-2024</v>
          </cell>
          <cell r="D223" t="str">
            <v>CO1.REQ.5892848</v>
          </cell>
        </row>
        <row r="224">
          <cell r="C224" t="str">
            <v>OAG-CREO-0027-2024</v>
          </cell>
          <cell r="D224" t="str">
            <v>CO1.REQ.5702511</v>
          </cell>
        </row>
        <row r="225">
          <cell r="C225" t="str">
            <v>OPSP-VAD-0593-2024</v>
          </cell>
          <cell r="D225" t="str">
            <v>CO1.REQ.5807337</v>
          </cell>
        </row>
        <row r="226">
          <cell r="C226" t="str">
            <v>CPS-VAD-0008-2024</v>
          </cell>
          <cell r="D226" t="str">
            <v>CO1.REQ.5988941</v>
          </cell>
        </row>
        <row r="227">
          <cell r="C227" t="str">
            <v>OSM-FEE-0002-2024</v>
          </cell>
          <cell r="D227" t="str">
            <v>CO1.REQ.5774903</v>
          </cell>
        </row>
        <row r="228">
          <cell r="C228" t="str">
            <v>OAG-VAD-0173-2024</v>
          </cell>
          <cell r="D228" t="str">
            <v>CO1.REQ.5609781</v>
          </cell>
        </row>
        <row r="229">
          <cell r="C229" t="str">
            <v>OSM-DAD-0010-2024</v>
          </cell>
          <cell r="D229" t="str">
            <v>CO1.REQ.5997746</v>
          </cell>
        </row>
        <row r="230">
          <cell r="C230" t="str">
            <v>OPSP-VIN-0092-2024</v>
          </cell>
          <cell r="D230" t="str">
            <v>CO1.REQ.5771636</v>
          </cell>
        </row>
        <row r="231">
          <cell r="C231" t="str">
            <v>OAG-CPF-0021.2024</v>
          </cell>
          <cell r="D231" t="str">
            <v>CO1.REQ.5687769</v>
          </cell>
        </row>
        <row r="232">
          <cell r="C232" t="str">
            <v>OPSP-VAD-0014-2024</v>
          </cell>
          <cell r="D232" t="str">
            <v>CO1.REQ.5572283</v>
          </cell>
        </row>
        <row r="233">
          <cell r="C233" t="str">
            <v>OAG-VAD-0335-2024</v>
          </cell>
          <cell r="D233" t="str">
            <v>CO1.REQ.5729688</v>
          </cell>
        </row>
        <row r="234">
          <cell r="C234" t="str">
            <v>OPSP-FIN-0004-2024</v>
          </cell>
          <cell r="D234" t="str">
            <v>CO1.REQ.5704383</v>
          </cell>
        </row>
        <row r="235">
          <cell r="C235" t="str">
            <v>OPSP-VIN-0048-2024</v>
          </cell>
          <cell r="D235" t="str">
            <v>CO1.REQ.5608553</v>
          </cell>
        </row>
        <row r="236">
          <cell r="C236" t="str">
            <v>OAG-VAD-0411-2024</v>
          </cell>
          <cell r="D236" t="str">
            <v>CO1.REQ.5769874</v>
          </cell>
        </row>
        <row r="237">
          <cell r="C237" t="str">
            <v>OPSP-FCE-0014-2024</v>
          </cell>
          <cell r="D237" t="str">
            <v>CO1.REQ.5656878</v>
          </cell>
        </row>
        <row r="238">
          <cell r="C238" t="str">
            <v>OPSP-VAD-0256-2024</v>
          </cell>
          <cell r="D238" t="str">
            <v>CO1.REQ.5647330</v>
          </cell>
        </row>
        <row r="239">
          <cell r="C239" t="str">
            <v>OPSP-VAD-0177-2024</v>
          </cell>
          <cell r="D239" t="str">
            <v>CO1.REQ.5611211</v>
          </cell>
        </row>
        <row r="240">
          <cell r="C240" t="str">
            <v>ODO-DAD-0001-2024</v>
          </cell>
          <cell r="D240" t="str">
            <v>CO1.REQ.5944879</v>
          </cell>
        </row>
        <row r="241">
          <cell r="C241" t="str">
            <v>OAG-VAD-0422-2024</v>
          </cell>
          <cell r="D241" t="str">
            <v>CO1.REQ.5768654</v>
          </cell>
        </row>
        <row r="242">
          <cell r="C242" t="str">
            <v>OPSP-CPF-0018-2024</v>
          </cell>
          <cell r="D242" t="str">
            <v>CO1.REQ.5633824</v>
          </cell>
        </row>
        <row r="243">
          <cell r="C243" t="str">
            <v>OPS-DAD-0031-2024</v>
          </cell>
          <cell r="D243" t="str">
            <v>CO1.REQ.5865654</v>
          </cell>
        </row>
        <row r="244">
          <cell r="C244" t="str">
            <v>OPSP-VAD-0006-2024</v>
          </cell>
          <cell r="D244" t="str">
            <v>CO1.REQ.5572075</v>
          </cell>
        </row>
        <row r="245">
          <cell r="C245" t="str">
            <v>OPSP-VAD-0431-2024</v>
          </cell>
          <cell r="D245" t="str">
            <v>CO1.REQ.5769732</v>
          </cell>
        </row>
        <row r="246">
          <cell r="C246" t="str">
            <v>OPSP-VAD-0510-2024</v>
          </cell>
          <cell r="D246" t="str">
            <v>CO1.REQ.5807901</v>
          </cell>
        </row>
        <row r="247">
          <cell r="C247" t="str">
            <v>OPSP-VAD-0474-2024</v>
          </cell>
          <cell r="D247" t="str">
            <v>CO1.REQ.5783571</v>
          </cell>
        </row>
        <row r="248">
          <cell r="C248" t="str">
            <v>OPSP-VAD-0502-2024</v>
          </cell>
          <cell r="D248" t="str">
            <v>CO1.REQ.5805319</v>
          </cell>
        </row>
        <row r="249">
          <cell r="C249" t="str">
            <v>OPSP-VAD-0125-2024</v>
          </cell>
          <cell r="D249" t="str">
            <v>CO1.REQ.5602141</v>
          </cell>
        </row>
        <row r="250">
          <cell r="C250" t="str">
            <v>OAG-VAD-0097-2024</v>
          </cell>
          <cell r="D250" t="str">
            <v>CO1.REQ.5593329</v>
          </cell>
        </row>
        <row r="251">
          <cell r="C251" t="str">
            <v>ODC-VIN-0003-2024</v>
          </cell>
          <cell r="D251" t="str">
            <v>CO1.REQ.5955564</v>
          </cell>
        </row>
        <row r="252">
          <cell r="C252" t="str">
            <v>OPSP-VAD-0463-2024</v>
          </cell>
          <cell r="D252" t="str">
            <v>CO1.REQ.5784707</v>
          </cell>
        </row>
        <row r="253">
          <cell r="C253" t="str">
            <v>OPSP-VEX-0043-2024</v>
          </cell>
          <cell r="D253" t="str">
            <v>CO1.REQ.5864686</v>
          </cell>
        </row>
        <row r="254">
          <cell r="C254" t="str">
            <v>OPSP-VAD-0009-2024</v>
          </cell>
          <cell r="D254" t="str">
            <v>CO1.REQ.5572376</v>
          </cell>
        </row>
        <row r="255">
          <cell r="C255" t="str">
            <v>OPSP-VAD-0091-2024</v>
          </cell>
          <cell r="D255" t="str">
            <v>CO1.REQ.5591561</v>
          </cell>
        </row>
        <row r="256">
          <cell r="C256" t="str">
            <v>OPSP-VAD-0491-2024</v>
          </cell>
          <cell r="D256" t="str">
            <v>CO1.REQ.5807546</v>
          </cell>
        </row>
        <row r="257">
          <cell r="C257" t="str">
            <v>OPSP-VEX-0006-2024</v>
          </cell>
          <cell r="D257" t="str">
            <v>CO1.REQ.5734899</v>
          </cell>
        </row>
        <row r="258">
          <cell r="C258" t="str">
            <v>OPSP-VIN-0050-2024</v>
          </cell>
          <cell r="D258" t="str">
            <v>CO1.REQ.5642501</v>
          </cell>
        </row>
        <row r="259">
          <cell r="C259" t="str">
            <v>OPSP-VIN-0056-2024</v>
          </cell>
          <cell r="D259" t="str">
            <v>CO1.REQ.5670981</v>
          </cell>
        </row>
        <row r="260">
          <cell r="C260" t="str">
            <v>OPSP-FHU-0009-2024</v>
          </cell>
          <cell r="D260" t="str">
            <v>CO1.REQ.5805335</v>
          </cell>
        </row>
        <row r="261">
          <cell r="C261" t="str">
            <v>OPS-DAD-0014-2024</v>
          </cell>
          <cell r="D261" t="str">
            <v>CO1.REQ.5774291</v>
          </cell>
        </row>
        <row r="262">
          <cell r="C262" t="str">
            <v>OPSP-VEX-0064-2024</v>
          </cell>
          <cell r="D262" t="str">
            <v>CO1.REQ.5926274</v>
          </cell>
        </row>
        <row r="263">
          <cell r="C263" t="str">
            <v>OPSP-VIN-0088-2024</v>
          </cell>
          <cell r="D263" t="str">
            <v>CO1.REQ.5758593</v>
          </cell>
        </row>
        <row r="264">
          <cell r="C264" t="str">
            <v>OAG-VAD-0615-2024</v>
          </cell>
          <cell r="D264" t="str">
            <v>CO1.REQ.5830575</v>
          </cell>
        </row>
        <row r="265">
          <cell r="C265" t="str">
            <v>OPSP-VAD-0385-2024</v>
          </cell>
          <cell r="D265" t="str">
            <v>CO1.REQ.5746626</v>
          </cell>
        </row>
        <row r="266">
          <cell r="C266" t="str">
            <v>OPSP-VAD-0412-2024</v>
          </cell>
          <cell r="D266" t="str">
            <v>CO1.REQ.5767623</v>
          </cell>
        </row>
        <row r="267">
          <cell r="C267" t="str">
            <v>OAG-CREO-0019-2024</v>
          </cell>
          <cell r="D267" t="str">
            <v>CO1.REQ.5618154</v>
          </cell>
        </row>
        <row r="268">
          <cell r="C268" t="str">
            <v>OAG-VAD-0322-2024</v>
          </cell>
          <cell r="D268" t="str">
            <v>CO1.REQ.5717860</v>
          </cell>
        </row>
        <row r="269">
          <cell r="C269" t="str">
            <v>OPS-FCE-0018-2024</v>
          </cell>
          <cell r="D269" t="str">
            <v>CO1.REQ.5942602</v>
          </cell>
        </row>
        <row r="270">
          <cell r="C270" t="str">
            <v>OPSP-VAD-0466-2024</v>
          </cell>
          <cell r="D270" t="str">
            <v>CO1.REQ.5786050</v>
          </cell>
        </row>
        <row r="271">
          <cell r="C271" t="str">
            <v>OPSP-VAD-0296-2024</v>
          </cell>
          <cell r="D271" t="str">
            <v>CO1.REQ.5712533</v>
          </cell>
        </row>
        <row r="272">
          <cell r="C272" t="str">
            <v>OPSP-CREO-0001-2024</v>
          </cell>
          <cell r="D272" t="str">
            <v>CO1.REQ.5588414</v>
          </cell>
        </row>
        <row r="273">
          <cell r="C273" t="str">
            <v>OPS-DAD-0052-2024</v>
          </cell>
          <cell r="D273" t="str">
            <v>CO1.REQ.5928404</v>
          </cell>
        </row>
        <row r="274">
          <cell r="C274" t="str">
            <v>OPSP-VAD-0160-2024</v>
          </cell>
          <cell r="D274" t="str">
            <v>CO1.REQ.5613906</v>
          </cell>
        </row>
        <row r="275">
          <cell r="C275" t="str">
            <v>OPSP-VAD-0672-2024</v>
          </cell>
          <cell r="D275" t="str">
            <v>CO1.REQ.5868054</v>
          </cell>
        </row>
        <row r="276">
          <cell r="C276" t="str">
            <v>OAG-VAD-0451-2024</v>
          </cell>
          <cell r="D276" t="str">
            <v>CO1.REQ.5782488</v>
          </cell>
        </row>
        <row r="277">
          <cell r="C277" t="str">
            <v>OPSP-VIN-0083-2024</v>
          </cell>
          <cell r="D277" t="str">
            <v>CO1.REQ.5728750</v>
          </cell>
        </row>
        <row r="278">
          <cell r="C278" t="str">
            <v>OPSP-VIN-0130-2024</v>
          </cell>
          <cell r="D278" t="str">
            <v>CO1.REQ.6000886</v>
          </cell>
        </row>
        <row r="279">
          <cell r="C279" t="str">
            <v>OAG-VAD-0075-2024</v>
          </cell>
          <cell r="D279" t="str">
            <v>CO1.REQ.5594867</v>
          </cell>
        </row>
        <row r="280">
          <cell r="C280" t="str">
            <v>OPSP-VAD-0225-2024</v>
          </cell>
          <cell r="D280" t="str">
            <v>CO1.REQ.5619745</v>
          </cell>
        </row>
        <row r="281">
          <cell r="C281" t="str">
            <v>OPSP-FCS-0001-2024</v>
          </cell>
          <cell r="D281" t="str">
            <v>CO1.REQ.5612159</v>
          </cell>
        </row>
        <row r="282">
          <cell r="C282" t="str">
            <v>OAG-VAD-0085-2024</v>
          </cell>
          <cell r="D282" t="str">
            <v>CO1.REQ.5595051</v>
          </cell>
        </row>
        <row r="283">
          <cell r="C283" t="str">
            <v>OAG-VAD-0453-2024</v>
          </cell>
          <cell r="D283" t="str">
            <v>CO1.REQ.5783903</v>
          </cell>
        </row>
        <row r="284">
          <cell r="C284" t="str">
            <v>OPSP-VAD-0505-2024</v>
          </cell>
          <cell r="D284" t="str">
            <v>CO1.REQ.5806296</v>
          </cell>
        </row>
        <row r="285">
          <cell r="C285" t="str">
            <v>OPSP-VAD-0557-2024</v>
          </cell>
          <cell r="D285" t="str">
            <v>CO1.REQ.5802557</v>
          </cell>
        </row>
        <row r="286">
          <cell r="C286" t="str">
            <v>OPSP-VAD-0149-2024</v>
          </cell>
          <cell r="D286" t="str">
            <v>CO1.REQ.5599280</v>
          </cell>
        </row>
        <row r="287">
          <cell r="C287" t="str">
            <v>OPSP-FHU-0006-2024</v>
          </cell>
          <cell r="D287" t="str">
            <v>CO1.REQ.5713554</v>
          </cell>
        </row>
        <row r="288">
          <cell r="C288" t="str">
            <v>OPSP-VAD-0363-2024</v>
          </cell>
          <cell r="D288" t="str">
            <v>CO1.REQ.5739990</v>
          </cell>
        </row>
        <row r="289">
          <cell r="C289" t="str">
            <v>OPSP-FCE-0005-2024</v>
          </cell>
          <cell r="D289" t="str">
            <v>CO1.REQ.5640614</v>
          </cell>
        </row>
        <row r="290">
          <cell r="C290" t="str">
            <v>OPSP-VAD-0028-2024</v>
          </cell>
          <cell r="D290" t="str">
            <v>CO1.REQ.5572261</v>
          </cell>
        </row>
        <row r="291">
          <cell r="C291" t="str">
            <v>OPSP-VAD-0697-2024</v>
          </cell>
          <cell r="D291" t="str">
            <v>CO1.REQ.5956740</v>
          </cell>
        </row>
        <row r="292">
          <cell r="C292" t="str">
            <v>OPSP-CPF-0007-2024</v>
          </cell>
          <cell r="D292" t="str">
            <v>CO1.REQ.5607988</v>
          </cell>
        </row>
        <row r="293">
          <cell r="C293" t="str">
            <v>OPSP-VAD-0041-2024</v>
          </cell>
          <cell r="D293" t="str">
            <v>CO1.REQ.5574479</v>
          </cell>
        </row>
        <row r="294">
          <cell r="C294" t="str">
            <v>OPSP-VEX-0074-2024</v>
          </cell>
          <cell r="D294" t="str">
            <v>CO1.REQ.5946834</v>
          </cell>
        </row>
        <row r="295">
          <cell r="C295" t="str">
            <v>OAG-VEX-0009-2024</v>
          </cell>
          <cell r="D295" t="str">
            <v>CO1.REQ.5735779</v>
          </cell>
        </row>
        <row r="296">
          <cell r="C296" t="str">
            <v>OPS-DAD-0058-2024</v>
          </cell>
          <cell r="D296" t="str">
            <v>CO1.REQ.5947253</v>
          </cell>
        </row>
        <row r="297">
          <cell r="C297" t="str">
            <v>OAG-FEE-0003-2024</v>
          </cell>
          <cell r="D297" t="str">
            <v>CO1.REQ.5801664</v>
          </cell>
        </row>
        <row r="298">
          <cell r="C298" t="str">
            <v>OPSP-FEE-0008-2024</v>
          </cell>
          <cell r="D298" t="str">
            <v>CO1.REQ.5684854</v>
          </cell>
        </row>
        <row r="299">
          <cell r="C299" t="str">
            <v>OAG-VAD-0078-2024</v>
          </cell>
          <cell r="D299" t="str">
            <v>CO1.REQ.5593400</v>
          </cell>
        </row>
        <row r="300">
          <cell r="C300" t="str">
            <v>OPSP-VEX-0097-2024</v>
          </cell>
          <cell r="D300" t="str">
            <v>CO1.REQ.6023080</v>
          </cell>
        </row>
        <row r="301">
          <cell r="C301" t="str">
            <v>OPSP-VIN-0035-2024</v>
          </cell>
          <cell r="D301" t="str">
            <v>CO1.REQ.5592411</v>
          </cell>
        </row>
        <row r="302">
          <cell r="C302" t="str">
            <v>OPSP-VIN-0029-2024</v>
          </cell>
          <cell r="D302" t="str">
            <v>CO1.REQ.5587564</v>
          </cell>
        </row>
        <row r="303">
          <cell r="C303" t="str">
            <v>OPSP-VAD-0104-2024</v>
          </cell>
          <cell r="D303" t="str">
            <v>CO1.REQ.5593093</v>
          </cell>
        </row>
        <row r="304">
          <cell r="C304" t="str">
            <v>OPSP-VIN-0045-2024</v>
          </cell>
          <cell r="D304" t="str">
            <v>CO1.REQ.5601222</v>
          </cell>
        </row>
        <row r="305">
          <cell r="C305" t="str">
            <v>OPSP-VAD-0068-2024</v>
          </cell>
          <cell r="D305" t="str">
            <v>CO1.REQ.5593778</v>
          </cell>
        </row>
        <row r="306">
          <cell r="C306" t="str">
            <v>OAG-VAD-0239-2024</v>
          </cell>
          <cell r="D306" t="str">
            <v>CO1.REQ.5631496</v>
          </cell>
        </row>
        <row r="307">
          <cell r="C307" t="str">
            <v>OPSP-VAD-0205-2024</v>
          </cell>
          <cell r="D307" t="str">
            <v>CO1.REQ.5623612</v>
          </cell>
        </row>
        <row r="308">
          <cell r="C308" t="str">
            <v>OPSP-VIN-0049-2024</v>
          </cell>
          <cell r="D308" t="str">
            <v>CO1.REQ.5620111</v>
          </cell>
        </row>
        <row r="309">
          <cell r="C309" t="str">
            <v>OAG-VAD-0360-2024</v>
          </cell>
          <cell r="D309" t="str">
            <v>CO1.REQ.5739359</v>
          </cell>
        </row>
        <row r="310">
          <cell r="C310" t="str">
            <v>ODC-DAD-0011-2024</v>
          </cell>
          <cell r="D310" t="str">
            <v>CO1.REQ.5970815</v>
          </cell>
        </row>
        <row r="311">
          <cell r="C311" t="str">
            <v>OPSP-VAD-0301-2024</v>
          </cell>
          <cell r="D311" t="str">
            <v>CO1.REQ.5712207</v>
          </cell>
        </row>
        <row r="312">
          <cell r="C312" t="str">
            <v>OPSP-VAD-0716-2024</v>
          </cell>
          <cell r="D312" t="str">
            <v>CO1.REQ.5993104</v>
          </cell>
        </row>
        <row r="313">
          <cell r="C313" t="str">
            <v>OPSP-VAD-0137-2024</v>
          </cell>
          <cell r="D313" t="str">
            <v>CO1.REQ.5604040</v>
          </cell>
        </row>
        <row r="314">
          <cell r="C314" t="str">
            <v>OPSP-VAD-0415-2024</v>
          </cell>
          <cell r="D314" t="str">
            <v>CO1.REQ.5768554</v>
          </cell>
        </row>
        <row r="315">
          <cell r="C315" t="str">
            <v>OPSP-CREO-0037-2024</v>
          </cell>
          <cell r="D315" t="str">
            <v>CO1.REQ.5950631</v>
          </cell>
        </row>
        <row r="316">
          <cell r="C316" t="str">
            <v>OPS-DAD-0022-2024</v>
          </cell>
          <cell r="D316" t="str">
            <v>CO1.REQ.5822933</v>
          </cell>
        </row>
        <row r="317">
          <cell r="C317" t="str">
            <v>OPSP-FEE-0011-2024</v>
          </cell>
          <cell r="D317" t="str">
            <v>CO1.REQ.5797949</v>
          </cell>
        </row>
        <row r="318">
          <cell r="C318" t="str">
            <v>OPSP-VEX-0098-2024</v>
          </cell>
          <cell r="D318" t="str">
            <v>CO1.REQ.6024587</v>
          </cell>
        </row>
        <row r="319">
          <cell r="C319" t="str">
            <v>OPSP-VAD-0566-2024</v>
          </cell>
          <cell r="D319" t="str">
            <v>CO1.REQ.5805097</v>
          </cell>
        </row>
        <row r="320">
          <cell r="C320" t="str">
            <v>OPSP-VAD-0285-2024</v>
          </cell>
          <cell r="D320" t="str">
            <v>CO1.REQ.5712015</v>
          </cell>
        </row>
        <row r="321">
          <cell r="C321" t="str">
            <v>OPSP-VAD-0326-2024</v>
          </cell>
          <cell r="D321" t="str">
            <v>CO1.REQ.5729646</v>
          </cell>
        </row>
        <row r="322">
          <cell r="C322" t="str">
            <v>OAG-VAD-0455-2024</v>
          </cell>
          <cell r="D322" t="str">
            <v>CO1.REQ.5784485</v>
          </cell>
        </row>
        <row r="323">
          <cell r="C323" t="str">
            <v>OPSP-VAD-0596-2024</v>
          </cell>
          <cell r="D323" t="str">
            <v>CO1.REQ.5828413</v>
          </cell>
        </row>
        <row r="324">
          <cell r="C324" t="str">
            <v>OPSP-VAD-0346-2024</v>
          </cell>
          <cell r="D324" t="str">
            <v>CO1.REQ.5739468</v>
          </cell>
        </row>
        <row r="325">
          <cell r="C325" t="str">
            <v>OAG-CREO-0008-2024</v>
          </cell>
          <cell r="D325" t="str">
            <v>CO1.REQ.5599007</v>
          </cell>
        </row>
        <row r="326">
          <cell r="C326" t="str">
            <v>OPSP-VAD-0002-2024</v>
          </cell>
          <cell r="D326" t="str">
            <v>CO1.REQ.5571857</v>
          </cell>
        </row>
        <row r="327">
          <cell r="C327" t="str">
            <v>OPSP-VAD-0164-2024</v>
          </cell>
          <cell r="D327" t="str">
            <v>CO1.REQ.5611299</v>
          </cell>
        </row>
        <row r="328">
          <cell r="C328" t="str">
            <v>OAG-CREO-0021-2024</v>
          </cell>
          <cell r="D328" t="str">
            <v>CO1.REQ.5630945</v>
          </cell>
        </row>
        <row r="329">
          <cell r="C329" t="str">
            <v>OAG-VAD-0082-2024</v>
          </cell>
          <cell r="D329" t="str">
            <v>CO1.REQ.5594646</v>
          </cell>
        </row>
        <row r="330">
          <cell r="C330" t="str">
            <v>OAG-VAD-0150-2024</v>
          </cell>
          <cell r="D330" t="str">
            <v>CO1.REQ.5599484</v>
          </cell>
        </row>
        <row r="331">
          <cell r="C331" t="str">
            <v>OPSP-VAD-0284-2024</v>
          </cell>
          <cell r="D331" t="str">
            <v>CO1.REQ.5711553</v>
          </cell>
        </row>
        <row r="332">
          <cell r="C332" t="str">
            <v>OAG-VAD-0535-2024</v>
          </cell>
          <cell r="D332" t="str">
            <v>CO1.REQ.5795975</v>
          </cell>
        </row>
        <row r="333">
          <cell r="C333" t="str">
            <v>OAG-CREO-0033-2024</v>
          </cell>
          <cell r="D333" t="str">
            <v>CO1.REQ.5739409</v>
          </cell>
        </row>
        <row r="334">
          <cell r="C334" t="str">
            <v>OPSP-VAD-0211-2024</v>
          </cell>
          <cell r="D334" t="str">
            <v>CO1.REQ.5622604</v>
          </cell>
        </row>
        <row r="335">
          <cell r="C335" t="str">
            <v>OPSP-VIN-0051-2024</v>
          </cell>
          <cell r="D335" t="str">
            <v>CO1.REQ.5670233</v>
          </cell>
        </row>
        <row r="336">
          <cell r="C336" t="str">
            <v>OPSP-VAD-0061-2024</v>
          </cell>
          <cell r="D336" t="str">
            <v>CO1.REQ.5592778</v>
          </cell>
        </row>
        <row r="337">
          <cell r="C337" t="str">
            <v>OPSP-FEE-0003-2024</v>
          </cell>
          <cell r="D337" t="str">
            <v>CO1.REQ.5674539</v>
          </cell>
        </row>
        <row r="338">
          <cell r="C338" t="str">
            <v>OAG-VAD-0172-2024</v>
          </cell>
          <cell r="D338" t="str">
            <v>CO1.REQ.5609647</v>
          </cell>
        </row>
        <row r="339">
          <cell r="C339" t="str">
            <v>OAG-VAD-0435-2024</v>
          </cell>
          <cell r="D339" t="str">
            <v>CO1.REQ.5781343</v>
          </cell>
        </row>
        <row r="340">
          <cell r="C340" t="str">
            <v>OSM-DAD-0008-2024</v>
          </cell>
          <cell r="D340" t="str">
            <v>CO1.REQ.5950604</v>
          </cell>
        </row>
        <row r="341">
          <cell r="C341" t="str">
            <v>OAG-VAD-0338-2024</v>
          </cell>
          <cell r="D341" t="str">
            <v>CO1.REQ.5731017</v>
          </cell>
        </row>
        <row r="342">
          <cell r="C342" t="str">
            <v>OPSP-VEX-0072-2024</v>
          </cell>
          <cell r="D342" t="str">
            <v>CO1.REQ.5940345</v>
          </cell>
        </row>
        <row r="343">
          <cell r="C343" t="str">
            <v>OPSP-VAD-0389-2024</v>
          </cell>
          <cell r="D343" t="str">
            <v>CO1.REQ.5749897</v>
          </cell>
        </row>
        <row r="344">
          <cell r="C344" t="str">
            <v>OPSP-FEE-0001-2024</v>
          </cell>
          <cell r="D344" t="str">
            <v>CO1.REQ.5663482</v>
          </cell>
        </row>
        <row r="345">
          <cell r="C345" t="str">
            <v>OPSP-VIN-0084-2024</v>
          </cell>
          <cell r="D345" t="str">
            <v>CO1.REQ.5729656</v>
          </cell>
        </row>
        <row r="346">
          <cell r="C346" t="str">
            <v>OPS-VIN-0004-2024</v>
          </cell>
          <cell r="D346" t="str">
            <v>CO1.REQ.5828826</v>
          </cell>
        </row>
        <row r="347">
          <cell r="C347" t="str">
            <v>OAG-CREO-0038-2024</v>
          </cell>
          <cell r="D347" t="str">
            <v>CO1.REQ.5950985</v>
          </cell>
        </row>
        <row r="348">
          <cell r="C348" t="str">
            <v>OAG-VAD-0086-2024</v>
          </cell>
          <cell r="D348" t="str">
            <v>CO1.REQ.5595240</v>
          </cell>
        </row>
        <row r="349">
          <cell r="C349" t="str">
            <v>OAG-VAD-0283-2024</v>
          </cell>
          <cell r="D349" t="str">
            <v>CO1.REQ.5710694</v>
          </cell>
        </row>
        <row r="350">
          <cell r="C350" t="str">
            <v>OPSP-VAD-0165-2024</v>
          </cell>
          <cell r="D350" t="str">
            <v>CO1.REQ.5611368</v>
          </cell>
        </row>
        <row r="351">
          <cell r="C351" t="str">
            <v>OPSP-VAD-0590-2024</v>
          </cell>
          <cell r="D351" t="str">
            <v>CO1.REQ.5806762</v>
          </cell>
        </row>
        <row r="352">
          <cell r="C352" t="str">
            <v>OPSP-VAD-0398-2024</v>
          </cell>
          <cell r="D352" t="str">
            <v>CO1.REQ.5769165</v>
          </cell>
        </row>
        <row r="353">
          <cell r="C353" t="str">
            <v>OAG-VAD-0315-2024</v>
          </cell>
          <cell r="D353" t="str">
            <v>CO1.REQ.5718062</v>
          </cell>
        </row>
        <row r="354">
          <cell r="C354" t="str">
            <v>OAG-VAD-0417-2024</v>
          </cell>
          <cell r="D354" t="str">
            <v>CO1.REQ.5768979</v>
          </cell>
        </row>
        <row r="355">
          <cell r="C355" t="str">
            <v>OPSP-VIN-0053-2024</v>
          </cell>
          <cell r="D355" t="str">
            <v>CO1.REQ.5670549</v>
          </cell>
        </row>
        <row r="356">
          <cell r="C356" t="str">
            <v>OPSP-VIN-0076-2024</v>
          </cell>
          <cell r="D356" t="str">
            <v>CO1.REQ.5686017</v>
          </cell>
        </row>
        <row r="357">
          <cell r="C357" t="str">
            <v>OAG-VAD-0313-2024</v>
          </cell>
          <cell r="D357" t="str">
            <v>CO1.REQ.5717724</v>
          </cell>
        </row>
        <row r="358">
          <cell r="C358" t="str">
            <v>OAG-VAD-0216-2024</v>
          </cell>
          <cell r="D358" t="str">
            <v>CO1.REQ.5619586</v>
          </cell>
        </row>
        <row r="359">
          <cell r="C359" t="str">
            <v>OPSP-VAD-0312-2024</v>
          </cell>
          <cell r="D359" t="str">
            <v>CO1.REQ.5717278</v>
          </cell>
        </row>
        <row r="360">
          <cell r="C360" t="str">
            <v>OPSP-VIN-0043-2024</v>
          </cell>
          <cell r="D360" t="str">
            <v>CO1.REQ.5602437</v>
          </cell>
        </row>
        <row r="361">
          <cell r="C361" t="str">
            <v>OPSP-VAD-0718-2024</v>
          </cell>
          <cell r="D361" t="str">
            <v>CO1.REQ.5992439</v>
          </cell>
        </row>
        <row r="362">
          <cell r="C362" t="str">
            <v>OPSP-VEX-0041-2024</v>
          </cell>
          <cell r="D362" t="str">
            <v>CO1.REQ.5862928</v>
          </cell>
        </row>
        <row r="363">
          <cell r="C363" t="str">
            <v>OPSP-VIN-0122-2024</v>
          </cell>
          <cell r="D363" t="str">
            <v>CO1.REQ.5950369</v>
          </cell>
        </row>
        <row r="364">
          <cell r="C364" t="str">
            <v>ODC-VIN-0004-2024</v>
          </cell>
          <cell r="D364" t="str">
            <v>CO1.REQ.5989332</v>
          </cell>
        </row>
        <row r="365">
          <cell r="C365" t="str">
            <v>OPSP-VAD-0015-2024</v>
          </cell>
          <cell r="D365" t="str">
            <v>CO1.REQ.5572294</v>
          </cell>
        </row>
        <row r="366">
          <cell r="C366" t="str">
            <v>OAG-VAD-0472-2024</v>
          </cell>
          <cell r="D366" t="str">
            <v>CO1.REQ.5785585</v>
          </cell>
        </row>
        <row r="367">
          <cell r="C367" t="str">
            <v>OAG-VAD-0084-2024</v>
          </cell>
          <cell r="D367" t="str">
            <v>CO1.REQ.5595024</v>
          </cell>
        </row>
        <row r="368">
          <cell r="C368" t="str">
            <v>OPSP-VAD-0018-2024</v>
          </cell>
          <cell r="D368" t="str">
            <v>CO1.REQ.5571825</v>
          </cell>
        </row>
        <row r="369">
          <cell r="C369" t="str">
            <v>OPS-DAD-0015-2024</v>
          </cell>
          <cell r="D369" t="str">
            <v>CO1.REQ.5786391</v>
          </cell>
        </row>
        <row r="370">
          <cell r="C370" t="str">
            <v>OPSP-VAD-0465-2024</v>
          </cell>
          <cell r="D370" t="str">
            <v>CO1.REQ.5785513</v>
          </cell>
        </row>
        <row r="371">
          <cell r="C371" t="str">
            <v>OPSP-FHU-0001-2024</v>
          </cell>
          <cell r="D371" t="str">
            <v>CO1.REQ.5642539</v>
          </cell>
        </row>
        <row r="372">
          <cell r="C372" t="str">
            <v>OPSP-VAD-0108-2024</v>
          </cell>
          <cell r="D372" t="str">
            <v>CO1.REQ.5593621</v>
          </cell>
        </row>
        <row r="373">
          <cell r="C373" t="str">
            <v>OPSP-VAD-0711-2024</v>
          </cell>
          <cell r="D373" t="str">
            <v>CO1.REQ.5993326</v>
          </cell>
        </row>
        <row r="374">
          <cell r="C374" t="str">
            <v>OPSP-VIN-0077-2024</v>
          </cell>
          <cell r="D374" t="str">
            <v>CO1.REQ.5700456</v>
          </cell>
        </row>
        <row r="375">
          <cell r="C375" t="str">
            <v>OAG-VAD-0231-2024</v>
          </cell>
          <cell r="D375" t="str">
            <v>CO1.REQ.5622606</v>
          </cell>
        </row>
        <row r="376">
          <cell r="C376" t="str">
            <v>OPSP-VAD-0527-2024</v>
          </cell>
          <cell r="D376" t="str">
            <v>CO1.REQ.5815711</v>
          </cell>
        </row>
        <row r="377">
          <cell r="C377" t="str">
            <v>OPSP-VAD-0193-2024</v>
          </cell>
          <cell r="D377" t="str">
            <v>CO1.REQ.5620665</v>
          </cell>
        </row>
        <row r="378">
          <cell r="C378" t="str">
            <v>OPSP-VIN-0101-2024</v>
          </cell>
          <cell r="D378" t="str">
            <v>CO1.REQ.5812108</v>
          </cell>
        </row>
        <row r="379">
          <cell r="C379" t="str">
            <v>OAG-VIN-0002-2024</v>
          </cell>
          <cell r="D379" t="str">
            <v>CO1.REQ.5777365</v>
          </cell>
        </row>
        <row r="380">
          <cell r="C380" t="str">
            <v>OPSP-VEX-0095-2024</v>
          </cell>
          <cell r="D380" t="str">
            <v>CO1.REQ.6022289</v>
          </cell>
        </row>
        <row r="381">
          <cell r="C381" t="str">
            <v>OAG-VAD-0618-2024</v>
          </cell>
          <cell r="D381" t="str">
            <v>CO1.REQ.5831901</v>
          </cell>
        </row>
        <row r="382">
          <cell r="C382" t="str">
            <v>OPSP-VIN-0109-2024</v>
          </cell>
          <cell r="D382" t="str">
            <v>CO1.REQ.5876001</v>
          </cell>
        </row>
        <row r="383">
          <cell r="C383" t="str">
            <v>OPSP-VIN-0091-2024</v>
          </cell>
          <cell r="D383" t="str">
            <v>CO1.REQ.5767713</v>
          </cell>
        </row>
        <row r="384">
          <cell r="C384" t="str">
            <v>OPS-DAD-0005-2024</v>
          </cell>
          <cell r="D384" t="str">
            <v>CO1.REQ.5697828</v>
          </cell>
        </row>
        <row r="385">
          <cell r="C385" t="str">
            <v>OPSP-VAD-0209-2024</v>
          </cell>
          <cell r="D385" t="str">
            <v>CO1.REQ.5621797</v>
          </cell>
        </row>
        <row r="386">
          <cell r="C386" t="str">
            <v>OPSP-VAD-0509-2024</v>
          </cell>
          <cell r="D386" t="str">
            <v>CO1.REQ.5807621</v>
          </cell>
        </row>
        <row r="387">
          <cell r="C387" t="str">
            <v>OPSP-CREO-0005-2024</v>
          </cell>
          <cell r="D387" t="str">
            <v>CO1.REQ.5593638</v>
          </cell>
        </row>
        <row r="388">
          <cell r="C388" t="str">
            <v>OPSP-VAD-0302-2024</v>
          </cell>
          <cell r="D388" t="str">
            <v>CO1.REQ.5712632</v>
          </cell>
        </row>
        <row r="389">
          <cell r="C389" t="str">
            <v>OAG-VAD-0345-2024</v>
          </cell>
          <cell r="D389" t="str">
            <v>CO1.REQ.5739198</v>
          </cell>
        </row>
        <row r="390">
          <cell r="C390" t="str">
            <v>OPSP-VAD-0484-2024</v>
          </cell>
          <cell r="D390" t="str">
            <v>CO1.REQ.5786663</v>
          </cell>
        </row>
        <row r="391">
          <cell r="C391" t="str">
            <v>OPSP-VAD-0330-2024</v>
          </cell>
          <cell r="D391" t="str">
            <v>CO1.REQ.5731615</v>
          </cell>
        </row>
        <row r="392">
          <cell r="C392" t="str">
            <v>OPSP-VAD-0030-2024</v>
          </cell>
          <cell r="D392" t="str">
            <v>CO1.REQ.5572374</v>
          </cell>
        </row>
        <row r="393">
          <cell r="C393" t="str">
            <v>OPSP-VEX-0078-2024</v>
          </cell>
          <cell r="D393" t="str">
            <v>CO1.REQ.5948023</v>
          </cell>
        </row>
        <row r="394">
          <cell r="C394" t="str">
            <v>OPSP-CPF-0005-2024</v>
          </cell>
          <cell r="D394" t="str">
            <v>CO1.REQ.5605680</v>
          </cell>
        </row>
        <row r="395">
          <cell r="C395" t="str">
            <v>OPSP-FCE-0001-2024</v>
          </cell>
          <cell r="D395" t="str">
            <v>CO1.REQ.5610831</v>
          </cell>
        </row>
        <row r="396">
          <cell r="C396" t="str">
            <v>OPSP-VAD-0218-2024</v>
          </cell>
          <cell r="D396" t="str">
            <v>CO1.REQ.5619921</v>
          </cell>
        </row>
        <row r="397">
          <cell r="C397" t="str">
            <v>OPSP-VAD-0694-2024</v>
          </cell>
          <cell r="D397" t="str">
            <v>CO1.REQ.5958788</v>
          </cell>
        </row>
        <row r="398">
          <cell r="C398" t="str">
            <v>OPSP-VAD-0393-2024</v>
          </cell>
          <cell r="D398" t="str">
            <v>CO1.REQ.5768175</v>
          </cell>
        </row>
        <row r="399">
          <cell r="C399" t="str">
            <v>OPS-FEE-0001-2024</v>
          </cell>
          <cell r="D399" t="str">
            <v>CO1.REQ.5851753</v>
          </cell>
        </row>
        <row r="400">
          <cell r="C400" t="str">
            <v>OPSP-VAD-0056-2024</v>
          </cell>
          <cell r="D400" t="str">
            <v>CO1.REQ.5594117</v>
          </cell>
        </row>
        <row r="401">
          <cell r="C401" t="str">
            <v>OAG-VAD-0586-2024</v>
          </cell>
          <cell r="D401" t="str">
            <v>CO1.REQ.5806151</v>
          </cell>
        </row>
        <row r="402">
          <cell r="C402" t="str">
            <v>OPS-DAD-0003-2024</v>
          </cell>
          <cell r="D402" t="str">
            <v>CO1.REQ.5665207</v>
          </cell>
        </row>
        <row r="403">
          <cell r="C403" t="str">
            <v>ODC-DAD-0008-2024</v>
          </cell>
          <cell r="D403" t="str">
            <v>CO1.REQ.5926529</v>
          </cell>
        </row>
        <row r="404">
          <cell r="C404" t="str">
            <v>OPSP-VIN-0052-2024</v>
          </cell>
          <cell r="D404" t="str">
            <v>CO1.REQ.5670268</v>
          </cell>
        </row>
        <row r="405">
          <cell r="C405" t="str">
            <v>OPSP-VIN-0129-2024</v>
          </cell>
          <cell r="D405" t="str">
            <v>CO1.REQ.6000217</v>
          </cell>
        </row>
        <row r="406">
          <cell r="C406" t="str">
            <v>OAG-VAD-0267-2024</v>
          </cell>
          <cell r="D406" t="str">
            <v>CO1.REQ.5647055</v>
          </cell>
        </row>
        <row r="407">
          <cell r="C407" t="str">
            <v>OPSP-VAD-0215-2024</v>
          </cell>
          <cell r="D407" t="str">
            <v>CO1.REQ.5623450</v>
          </cell>
        </row>
        <row r="408">
          <cell r="C408" t="str">
            <v>OPSP-VIN-0104-2024</v>
          </cell>
          <cell r="D408" t="str">
            <v>CO1.REQ.5865861</v>
          </cell>
        </row>
        <row r="409">
          <cell r="C409" t="str">
            <v>OAG-VAD-0643-2024</v>
          </cell>
          <cell r="D409" t="str">
            <v>CO1.REQ.5827864</v>
          </cell>
        </row>
        <row r="410">
          <cell r="C410" t="str">
            <v>OAG-VAD-0614-2024</v>
          </cell>
          <cell r="D410" t="str">
            <v>CO1.REQ.5830602</v>
          </cell>
        </row>
        <row r="411">
          <cell r="C411" t="str">
            <v>OAG-VAD-0493-2024</v>
          </cell>
          <cell r="D411" t="str">
            <v>CO1.REQ.5807945</v>
          </cell>
        </row>
        <row r="412">
          <cell r="C412" t="str">
            <v>OAG-VAD-0249-2024</v>
          </cell>
          <cell r="D412" t="str">
            <v>CO1.REQ.5629847</v>
          </cell>
        </row>
        <row r="413">
          <cell r="C413" t="str">
            <v>OPSP-VEX-0020-2024</v>
          </cell>
          <cell r="D413" t="str">
            <v>CO1.REQ.5763956</v>
          </cell>
        </row>
        <row r="414">
          <cell r="C414" t="str">
            <v>OPSP-VEX-0100-2024</v>
          </cell>
          <cell r="D414" t="str">
            <v>CO1.REQ.6024962</v>
          </cell>
        </row>
        <row r="415">
          <cell r="C415" t="str">
            <v>CCO-VAD-0003-2024</v>
          </cell>
          <cell r="D415" t="str">
            <v>CO1.REQ.5646648</v>
          </cell>
        </row>
        <row r="416">
          <cell r="C416" t="str">
            <v>OPSP-VAD-0386-2024</v>
          </cell>
          <cell r="D416" t="str">
            <v>CO1.REQ.5746951</v>
          </cell>
        </row>
        <row r="417">
          <cell r="C417" t="str">
            <v>OPSP-VAD-0344-2024</v>
          </cell>
          <cell r="D417" t="str">
            <v>CO1.REQ.5739158</v>
          </cell>
        </row>
        <row r="418">
          <cell r="C418" t="str">
            <v>OPSP-VAD-0255-2024</v>
          </cell>
          <cell r="D418" t="str">
            <v>CO1.REQ.5646300</v>
          </cell>
        </row>
        <row r="419">
          <cell r="C419" t="str">
            <v>OPSP-VAD-0005-2024</v>
          </cell>
          <cell r="D419" t="str">
            <v>CO1.REQ.5572056</v>
          </cell>
        </row>
        <row r="420">
          <cell r="C420" t="str">
            <v>OPS-VEX-0060-2024</v>
          </cell>
          <cell r="D420" t="str">
            <v>CO1.REQ.5910560</v>
          </cell>
        </row>
        <row r="421">
          <cell r="C421" t="str">
            <v>OPSP-VAD-0295-2024</v>
          </cell>
          <cell r="D421" t="str">
            <v>CO1.REQ.5713506</v>
          </cell>
        </row>
        <row r="422">
          <cell r="C422" t="str">
            <v>OPSP-VAD-0490-2024</v>
          </cell>
          <cell r="D422" t="str">
            <v>CO1.REQ.5807273</v>
          </cell>
        </row>
        <row r="423">
          <cell r="C423" t="str">
            <v>OSM-CPF-0001-2024</v>
          </cell>
          <cell r="D423" t="str">
            <v>CO1.REQ.5968032</v>
          </cell>
        </row>
        <row r="424">
          <cell r="C424" t="str">
            <v>OAG-CREO-0029-2024</v>
          </cell>
          <cell r="D424" t="str">
            <v>CO1.REQ.5702934</v>
          </cell>
        </row>
        <row r="425">
          <cell r="C425" t="str">
            <v>OPSP-VEX-0089-2024</v>
          </cell>
          <cell r="D425" t="str">
            <v>CO1.REQ.5992328</v>
          </cell>
        </row>
        <row r="426">
          <cell r="C426" t="str">
            <v>OPSP-VAD-0243-2024</v>
          </cell>
          <cell r="D426" t="str">
            <v>CO1.REQ.5631310</v>
          </cell>
        </row>
        <row r="427">
          <cell r="C427" t="str">
            <v>OPSP-FIN-0006-2024</v>
          </cell>
          <cell r="D427" t="str">
            <v>CO1.REQ.5704190</v>
          </cell>
        </row>
        <row r="428">
          <cell r="C428" t="str">
            <v>OPSP-VIN-0020-2024</v>
          </cell>
          <cell r="D428" t="str">
            <v>CO1.REQ.5588209</v>
          </cell>
        </row>
        <row r="429">
          <cell r="C429" t="str">
            <v>OPSP-FCS-0006-2024</v>
          </cell>
          <cell r="D429" t="str">
            <v>CO1.REQ.5992613</v>
          </cell>
        </row>
        <row r="430">
          <cell r="C430" t="str">
            <v>OPSP-VAD-0273-2024</v>
          </cell>
          <cell r="D430" t="str">
            <v>CO1.REQ.5656089</v>
          </cell>
        </row>
        <row r="431">
          <cell r="C431" t="str">
            <v>OPSP-VAD-0469-2024</v>
          </cell>
          <cell r="D431" t="str">
            <v>CO1.REQ.5786498</v>
          </cell>
        </row>
        <row r="432">
          <cell r="C432" t="str">
            <v>OAG-VAD-0515-2024</v>
          </cell>
          <cell r="D432" t="str">
            <v>CO1.REQ.5804052</v>
          </cell>
        </row>
        <row r="433">
          <cell r="C433" t="str">
            <v>OAG-VAD-0400-2024</v>
          </cell>
          <cell r="D433" t="str">
            <v>CO1.REQ.5769495</v>
          </cell>
        </row>
        <row r="434">
          <cell r="C434" t="str">
            <v>OPSP-VIN-0125-2024</v>
          </cell>
          <cell r="D434" t="str">
            <v>CO1.REQ.5966498</v>
          </cell>
        </row>
        <row r="435">
          <cell r="C435" t="str">
            <v>OAG-VAD-0126-2024</v>
          </cell>
          <cell r="D435" t="str">
            <v>CO1.REQ.5602859</v>
          </cell>
        </row>
        <row r="436">
          <cell r="C436" t="str">
            <v>OPSP-VIN-0090-2024</v>
          </cell>
          <cell r="D436" t="str">
            <v>CO1.REQ.5765844</v>
          </cell>
        </row>
        <row r="437">
          <cell r="C437" t="str">
            <v>OPSP-VEX-0008-2024</v>
          </cell>
          <cell r="D437" t="str">
            <v>CO1.REQ.5763478</v>
          </cell>
        </row>
        <row r="438">
          <cell r="C438" t="str">
            <v>OPSP-VIN-0093-2024</v>
          </cell>
          <cell r="D438" t="str">
            <v>CO1.REQ.5772106</v>
          </cell>
        </row>
        <row r="439">
          <cell r="C439" t="str">
            <v>OPSP-FCE-0011-2024</v>
          </cell>
          <cell r="D439" t="str">
            <v>CO1.REQ.5649649</v>
          </cell>
        </row>
        <row r="440">
          <cell r="C440" t="str">
            <v>OPSP-VAD-0623-2024</v>
          </cell>
          <cell r="D440" t="str">
            <v>CO1.REQ.5811878</v>
          </cell>
        </row>
        <row r="441">
          <cell r="C441" t="str">
            <v>OAG-VAD-0396-2024</v>
          </cell>
          <cell r="D441" t="str">
            <v>CO1.REQ.5769050</v>
          </cell>
        </row>
        <row r="442">
          <cell r="C442" t="str">
            <v>OAG-VAD-0237-2024</v>
          </cell>
          <cell r="D442" t="str">
            <v>CO1.REQ.5631329</v>
          </cell>
        </row>
        <row r="443">
          <cell r="C443" t="str">
            <v>OPSP-VAD-0196-2024</v>
          </cell>
          <cell r="D443" t="str">
            <v>CO1.REQ.5620286</v>
          </cell>
        </row>
        <row r="444">
          <cell r="C444" t="str">
            <v>OPSP-VAD-0356-2024</v>
          </cell>
          <cell r="D444" t="str">
            <v>CO1.REQ.5739791</v>
          </cell>
        </row>
        <row r="445">
          <cell r="C445" t="str">
            <v>OPSP-FEE-0002-2024</v>
          </cell>
          <cell r="D445" t="str">
            <v>CO1.REQ.5673866</v>
          </cell>
        </row>
        <row r="446">
          <cell r="C446" t="str">
            <v>OPSP-VAD-0270-2024</v>
          </cell>
          <cell r="D446" t="str">
            <v>CO1.REQ.5655086</v>
          </cell>
        </row>
        <row r="447">
          <cell r="C447" t="str">
            <v>OPSP-VIN-0108-2024</v>
          </cell>
          <cell r="D447" t="str">
            <v>CO1.REQ.5875502</v>
          </cell>
        </row>
        <row r="448">
          <cell r="C448" t="str">
            <v>OAG-VAD-0607-2024</v>
          </cell>
          <cell r="D448" t="str">
            <v>CO1.REQ.5829069</v>
          </cell>
        </row>
        <row r="449">
          <cell r="C449" t="str">
            <v>OPSP-VAD-0554-2024</v>
          </cell>
          <cell r="D449" t="str">
            <v>CO1.REQ.5801979</v>
          </cell>
        </row>
        <row r="450">
          <cell r="C450" t="str">
            <v>ODA-VIN-0001-2024</v>
          </cell>
          <cell r="D450" t="str">
            <v>CO1.REQ.5814018</v>
          </cell>
        </row>
        <row r="451">
          <cell r="C451" t="str">
            <v>OPSP-VAD-0528-2024</v>
          </cell>
          <cell r="D451" t="str">
            <v>CO1.REQ.5816842</v>
          </cell>
        </row>
        <row r="452">
          <cell r="C452" t="str">
            <v>OAG-VEX-0018-2024</v>
          </cell>
          <cell r="D452" t="str">
            <v>CO1.REQ.5762935</v>
          </cell>
        </row>
        <row r="453">
          <cell r="C453" t="str">
            <v>OPSP-FEE-0010-2024</v>
          </cell>
          <cell r="D453" t="str">
            <v>CO1.REQ.5712068</v>
          </cell>
        </row>
        <row r="454">
          <cell r="C454" t="str">
            <v>OPSP-VAD-0251-2024</v>
          </cell>
          <cell r="D454" t="str">
            <v>CO1.REQ.5629891</v>
          </cell>
        </row>
        <row r="455">
          <cell r="C455" t="str">
            <v>OPSP-VAD-0229-2024</v>
          </cell>
          <cell r="D455" t="str">
            <v>CO1.REQ.5621201</v>
          </cell>
        </row>
        <row r="456">
          <cell r="C456" t="str">
            <v>OPSP-CPF-0001-2024</v>
          </cell>
          <cell r="D456" t="str">
            <v>CO1.REQ.5605705</v>
          </cell>
        </row>
        <row r="457">
          <cell r="C457" t="str">
            <v>OPSP-CREO-0023-2024</v>
          </cell>
          <cell r="D457" t="str">
            <v>CO1.REQ.5700406</v>
          </cell>
        </row>
        <row r="458">
          <cell r="C458" t="str">
            <v>OPSP-VEX-0001-2024</v>
          </cell>
          <cell r="D458" t="str">
            <v>CO1.REQ.5717053</v>
          </cell>
        </row>
        <row r="459">
          <cell r="C459" t="str">
            <v>OPSP-VAD-0328-2024</v>
          </cell>
          <cell r="D459" t="str">
            <v>CO1.REQ.5730671</v>
          </cell>
        </row>
        <row r="460">
          <cell r="C460" t="str">
            <v>OPSP-VIN-0097-2024</v>
          </cell>
          <cell r="D460" t="str">
            <v>CO1.REQ.5781212</v>
          </cell>
        </row>
        <row r="461">
          <cell r="C461" t="str">
            <v>OPSP-VEX-0063-2024</v>
          </cell>
          <cell r="D461" t="str">
            <v>CO1.REQ.5914069</v>
          </cell>
        </row>
        <row r="462">
          <cell r="C462" t="str">
            <v>OPSP-VAD-0555-2024</v>
          </cell>
          <cell r="D462" t="str">
            <v>CO1.REQ.5801995</v>
          </cell>
        </row>
        <row r="463">
          <cell r="C463" t="str">
            <v>OAG-CREO-0018-2024</v>
          </cell>
          <cell r="D463" t="str">
            <v>CO1.REQ.5617691</v>
          </cell>
        </row>
        <row r="464">
          <cell r="C464" t="str">
            <v>OPSP-VAD-0278-2024</v>
          </cell>
          <cell r="D464" t="str">
            <v>CO1.REQ.5656109</v>
          </cell>
        </row>
        <row r="465">
          <cell r="C465" t="str">
            <v>OPSP-VEX-2170-2023</v>
          </cell>
          <cell r="D465" t="str">
            <v>CO1.REQ.5500314</v>
          </cell>
        </row>
        <row r="466">
          <cell r="C466" t="str">
            <v>OPSP-VAD-0705-2024</v>
          </cell>
          <cell r="D466" t="str">
            <v>CO1.REQ.5993551</v>
          </cell>
        </row>
        <row r="467">
          <cell r="C467" t="str">
            <v>OAG-VAD-0477-2024</v>
          </cell>
          <cell r="D467" t="str">
            <v>CO1.REQ.5785024</v>
          </cell>
        </row>
        <row r="468">
          <cell r="C468" t="str">
            <v>OAG-CREO-0020-2024</v>
          </cell>
          <cell r="D468" t="str">
            <v>CO1.REQ.5630805</v>
          </cell>
        </row>
        <row r="469">
          <cell r="C469" t="str">
            <v>OPSP-VAD-0155-2024</v>
          </cell>
          <cell r="D469" t="str">
            <v>CO1.REQ.5612332</v>
          </cell>
        </row>
        <row r="470">
          <cell r="C470" t="str">
            <v>OPSP-VAD-0303-2024</v>
          </cell>
          <cell r="D470" t="str">
            <v>CO1.REQ.5712488</v>
          </cell>
        </row>
        <row r="471">
          <cell r="C471" t="str">
            <v>OPSP-VIN-0123-2024</v>
          </cell>
          <cell r="D471" t="str">
            <v>CO1.REQ.5950148</v>
          </cell>
        </row>
        <row r="472">
          <cell r="C472" t="str">
            <v>OPSP-VAD-0551-2024</v>
          </cell>
          <cell r="D472" t="str">
            <v>CO1.REQ.5801735</v>
          </cell>
        </row>
        <row r="473">
          <cell r="C473" t="str">
            <v>OPSP-VAD-0388-2024</v>
          </cell>
          <cell r="D473" t="str">
            <v>CO1.REQ.5749808</v>
          </cell>
        </row>
        <row r="474">
          <cell r="C474" t="str">
            <v>OPSP-VAD-0423-2024</v>
          </cell>
          <cell r="D474" t="str">
            <v>CO1.REQ.5768690</v>
          </cell>
        </row>
        <row r="475">
          <cell r="C475" t="str">
            <v>OPS-DAD-0065-2024</v>
          </cell>
          <cell r="D475" t="str">
            <v>CO1.REQ.5984531</v>
          </cell>
        </row>
        <row r="476">
          <cell r="C476" t="str">
            <v>OAG-VAD-0546-2024</v>
          </cell>
          <cell r="D476" t="str">
            <v>CO1.REQ.5799086</v>
          </cell>
        </row>
        <row r="477">
          <cell r="C477" t="str">
            <v>OPSP-CPF-0002-2024</v>
          </cell>
          <cell r="D477" t="str">
            <v>CO1.REQ.5605734</v>
          </cell>
        </row>
        <row r="478">
          <cell r="C478" t="str">
            <v>OPSP-VAD-0188-2024</v>
          </cell>
          <cell r="D478" t="str">
            <v>CO1.REQ.5614644</v>
          </cell>
        </row>
        <row r="479">
          <cell r="C479" t="str">
            <v>OPS-VIN-0007-2024</v>
          </cell>
          <cell r="D479" t="str">
            <v>CO1.REQ.5968983</v>
          </cell>
        </row>
        <row r="480">
          <cell r="C480" t="str">
            <v>OPSP-FCE-0007-2024</v>
          </cell>
          <cell r="D480" t="str">
            <v>CO1.REQ.5641204</v>
          </cell>
        </row>
        <row r="481">
          <cell r="C481" t="str">
            <v>OSM-DAD-0005-2024</v>
          </cell>
          <cell r="D481" t="str">
            <v>CO1.REQ.5923650</v>
          </cell>
        </row>
        <row r="482">
          <cell r="C482" t="str">
            <v>OPSP-CPF-0022-2024</v>
          </cell>
          <cell r="D482" t="str">
            <v>CO1.REQ.5688115</v>
          </cell>
        </row>
        <row r="483">
          <cell r="C483" t="str">
            <v>OAG-VAD-0617-2024</v>
          </cell>
          <cell r="D483" t="str">
            <v>CO1.REQ.5831259</v>
          </cell>
        </row>
        <row r="484">
          <cell r="C484" t="str">
            <v>OAG-VAD-0101-2024</v>
          </cell>
          <cell r="D484" t="str">
            <v>CO1.REQ.5592734</v>
          </cell>
        </row>
        <row r="485">
          <cell r="C485" t="str">
            <v>ODC-DAD-0001-2024</v>
          </cell>
          <cell r="D485" t="str">
            <v>CO1.REQ.5726484</v>
          </cell>
        </row>
        <row r="486">
          <cell r="C486" t="str">
            <v>OPSP-VAD-0236-2024</v>
          </cell>
          <cell r="D486" t="str">
            <v>CO1.REQ.5631067</v>
          </cell>
        </row>
        <row r="487">
          <cell r="C487" t="str">
            <v>OPSP-FHU-0010-2024</v>
          </cell>
          <cell r="D487" t="str">
            <v>CO1.REQ.5954090</v>
          </cell>
        </row>
        <row r="488">
          <cell r="C488" t="str">
            <v>CPS-VAD-0010-2024</v>
          </cell>
          <cell r="D488" t="str">
            <v>CO1.REQ.5997036</v>
          </cell>
        </row>
        <row r="489">
          <cell r="C489" t="str">
            <v>OPSP-VIN-0042-2024</v>
          </cell>
          <cell r="D489" t="str">
            <v>CO1.REQ.5602240</v>
          </cell>
        </row>
        <row r="490">
          <cell r="C490" t="str">
            <v>OPSP-VAD-0685-2024</v>
          </cell>
          <cell r="D490" t="str">
            <v>CO1.REQ.5936361</v>
          </cell>
        </row>
        <row r="491">
          <cell r="C491" t="str">
            <v>OPSP-VAD-0115-2024</v>
          </cell>
          <cell r="D491" t="str">
            <v>CO1.REQ.5602478</v>
          </cell>
        </row>
        <row r="492">
          <cell r="C492" t="str">
            <v>OPSP-VAD-0720-2024</v>
          </cell>
          <cell r="D492" t="str">
            <v>CO1.REQ.6009493</v>
          </cell>
        </row>
        <row r="493">
          <cell r="C493" t="str">
            <v>OPS-DAD-0021-2024</v>
          </cell>
          <cell r="D493" t="str">
            <v>CO1.REQ.5822547</v>
          </cell>
        </row>
        <row r="494">
          <cell r="C494" t="str">
            <v>OPSP-VIN-0073-2024</v>
          </cell>
          <cell r="D494" t="str">
            <v>CO1.REQ.5684756</v>
          </cell>
        </row>
        <row r="495">
          <cell r="C495" t="str">
            <v>VAD-029-2024</v>
          </cell>
          <cell r="D495" t="str">
            <v>CO1.REQ.5829266</v>
          </cell>
        </row>
        <row r="496">
          <cell r="C496" t="str">
            <v>OAG-VAD-0454-2024</v>
          </cell>
          <cell r="D496" t="str">
            <v>CO1.REQ.5784171</v>
          </cell>
        </row>
        <row r="497">
          <cell r="C497" t="str">
            <v>OPS-DAD-0029-2024</v>
          </cell>
          <cell r="D497" t="str">
            <v>CO1.REQ.5865324</v>
          </cell>
        </row>
        <row r="498">
          <cell r="C498" t="str">
            <v>OPSP-FIN-0005-2024</v>
          </cell>
          <cell r="D498" t="str">
            <v>CO1.REQ.5704183</v>
          </cell>
        </row>
        <row r="499">
          <cell r="C499" t="str">
            <v>OPSP-VAD-0050-2024</v>
          </cell>
          <cell r="D499" t="str">
            <v>CO1.REQ.5592193</v>
          </cell>
        </row>
        <row r="500">
          <cell r="C500" t="str">
            <v>OPSP-VAD-0269-2024</v>
          </cell>
          <cell r="D500" t="str">
            <v>CO1.REQ.5654388</v>
          </cell>
        </row>
        <row r="501">
          <cell r="C501" t="str">
            <v>OAG-VAD-0494-2024</v>
          </cell>
          <cell r="D501" t="str">
            <v>CO1.REQ.5807980</v>
          </cell>
        </row>
        <row r="502">
          <cell r="C502" t="str">
            <v>OAG-VAD-0437-2024</v>
          </cell>
          <cell r="D502" t="str">
            <v>CO1.REQ.5781727</v>
          </cell>
        </row>
        <row r="503">
          <cell r="C503" t="str">
            <v>OAG-VAD-0293-2024</v>
          </cell>
          <cell r="D503" t="str">
            <v>CO1.REQ.5712138</v>
          </cell>
        </row>
        <row r="504">
          <cell r="C504" t="str">
            <v>OAG-VAD-0600-2024</v>
          </cell>
          <cell r="D504" t="str">
            <v>CO1.REQ.5828690</v>
          </cell>
        </row>
        <row r="505">
          <cell r="C505" t="str">
            <v>OPSP-VAD-0023-2024</v>
          </cell>
          <cell r="D505" t="str">
            <v>CO1.REQ.5571977</v>
          </cell>
        </row>
        <row r="506">
          <cell r="C506" t="str">
            <v>OPS-DAD-0025-2024</v>
          </cell>
          <cell r="D506" t="str">
            <v>CO1.REQ.5846604</v>
          </cell>
        </row>
        <row r="507">
          <cell r="C507" t="str">
            <v>OPS-VEX-0053-2024</v>
          </cell>
          <cell r="D507" t="str">
            <v>CO1.REQ.5895203</v>
          </cell>
        </row>
        <row r="508">
          <cell r="C508" t="str">
            <v>OPSP-FHU-0005-2024</v>
          </cell>
          <cell r="D508" t="str">
            <v>CO1.REQ.5685094</v>
          </cell>
        </row>
        <row r="509">
          <cell r="C509" t="str">
            <v>OPSP-VIN-0085-2024</v>
          </cell>
          <cell r="D509" t="str">
            <v>CO1.REQ.5730273</v>
          </cell>
        </row>
        <row r="510">
          <cell r="C510" t="str">
            <v>OPSP-VAD-0548-2024</v>
          </cell>
          <cell r="D510" t="str">
            <v>CO1.REQ.5799180</v>
          </cell>
        </row>
        <row r="511">
          <cell r="C511" t="str">
            <v>OSM-VAD-0001-2024</v>
          </cell>
          <cell r="D511" t="str">
            <v>CO1.REQ.5578752</v>
          </cell>
        </row>
        <row r="512">
          <cell r="C512" t="str">
            <v>OPSP-VAD-0524-2024</v>
          </cell>
          <cell r="D512" t="str">
            <v>CO1.REQ.5815683</v>
          </cell>
        </row>
        <row r="513">
          <cell r="C513" t="str">
            <v>OAG-VAD-0072-2024</v>
          </cell>
          <cell r="D513" t="str">
            <v>CO1.REQ.5594461</v>
          </cell>
        </row>
        <row r="514">
          <cell r="C514" t="str">
            <v>OPSP-VAD-0100-2024</v>
          </cell>
          <cell r="D514" t="str">
            <v>CO1.REQ.5592427</v>
          </cell>
        </row>
        <row r="515">
          <cell r="C515" t="str">
            <v>OPSP-VAD-0047-2024</v>
          </cell>
          <cell r="D515" t="str">
            <v>CO1.REQ.5577856</v>
          </cell>
        </row>
        <row r="516">
          <cell r="C516" t="str">
            <v>OPSP-CPF-0006-2024</v>
          </cell>
          <cell r="D516" t="str">
            <v>CO1.REQ.5607420</v>
          </cell>
        </row>
        <row r="517">
          <cell r="C517" t="str">
            <v>OPSP-VAD-0429-2024</v>
          </cell>
          <cell r="D517" t="str">
            <v>CO1.REQ.5769811</v>
          </cell>
        </row>
        <row r="518">
          <cell r="C518" t="str">
            <v>OPSP-VEX-0019-2024</v>
          </cell>
          <cell r="D518" t="str">
            <v>CO1.REQ.5763641</v>
          </cell>
        </row>
        <row r="519">
          <cell r="C519" t="str">
            <v>OPSP-VIN-0067-2024</v>
          </cell>
          <cell r="D519" t="str">
            <v>CO1.REQ.5671430</v>
          </cell>
        </row>
        <row r="520">
          <cell r="C520" t="str">
            <v>OPS-VAD-0294-2024</v>
          </cell>
          <cell r="D520" t="str">
            <v>CO1.REQ.5696207</v>
          </cell>
        </row>
        <row r="521">
          <cell r="C521" t="str">
            <v>OPS-CPF-0027-2024</v>
          </cell>
          <cell r="D521" t="str">
            <v>CO1.REQ.5989430</v>
          </cell>
        </row>
        <row r="522">
          <cell r="C522" t="str">
            <v>OPSP-VAD-0710-2024</v>
          </cell>
          <cell r="D522" t="str">
            <v>CO1.REQ.5993118</v>
          </cell>
        </row>
        <row r="523">
          <cell r="C523" t="str">
            <v>OPSP-VIN-0087-2024</v>
          </cell>
          <cell r="D523" t="str">
            <v>CO1.REQ.5754651</v>
          </cell>
        </row>
        <row r="524">
          <cell r="C524" t="str">
            <v>OPSP-VEX-2123-2023</v>
          </cell>
          <cell r="D524" t="str">
            <v>CO1.REQ.5482838</v>
          </cell>
        </row>
        <row r="525">
          <cell r="C525" t="str">
            <v>OSM-DAD-0001-2024</v>
          </cell>
          <cell r="D525" t="str">
            <v>CO1.REQ.5716439</v>
          </cell>
        </row>
        <row r="526">
          <cell r="C526" t="str">
            <v>OPS-DAD-0040-2024</v>
          </cell>
          <cell r="D526" t="str">
            <v>CO1.REQ.5894964</v>
          </cell>
        </row>
        <row r="527">
          <cell r="C527" t="str">
            <v>OPSP-VIN-0082-2024</v>
          </cell>
          <cell r="D527" t="str">
            <v>CO1.REQ.5726192</v>
          </cell>
        </row>
        <row r="528">
          <cell r="C528" t="str">
            <v>OPSP-VAD-0004-2024</v>
          </cell>
          <cell r="D528" t="str">
            <v>CO1.REQ.5572158</v>
          </cell>
        </row>
        <row r="529">
          <cell r="C529" t="str">
            <v>OPSP-VEX-0075-2024</v>
          </cell>
          <cell r="D529" t="str">
            <v>CO1.REQ.5946871</v>
          </cell>
        </row>
        <row r="530">
          <cell r="C530" t="str">
            <v>OPSP-VAD-0291-2024</v>
          </cell>
          <cell r="D530" t="str">
            <v>CO1.REQ.5709692</v>
          </cell>
        </row>
        <row r="531">
          <cell r="C531" t="str">
            <v>OPS-DAD-0028-2024</v>
          </cell>
          <cell r="D531" t="str">
            <v>CO1.REQ.5863448</v>
          </cell>
        </row>
        <row r="532">
          <cell r="C532" t="str">
            <v>OPSP-VAD-0271-2024</v>
          </cell>
          <cell r="D532" t="str">
            <v>CO1.REQ.5655193</v>
          </cell>
        </row>
        <row r="533">
          <cell r="C533" t="str">
            <v>OAG-VAD-0670-2024</v>
          </cell>
          <cell r="D533" t="str">
            <v>CO1.REQ.5862759</v>
          </cell>
        </row>
        <row r="534">
          <cell r="C534" t="str">
            <v>OAG-CPF-0012-2024</v>
          </cell>
          <cell r="D534" t="str">
            <v>CO1.REQ.5621735</v>
          </cell>
        </row>
        <row r="535">
          <cell r="C535" t="str">
            <v>OPSP-VAD-0066-2024</v>
          </cell>
          <cell r="D535" t="str">
            <v>CO1.REQ.5593589</v>
          </cell>
        </row>
        <row r="536">
          <cell r="C536" t="str">
            <v>OAG-VAD-0486-2024</v>
          </cell>
          <cell r="D536" t="str">
            <v>CO1.REQ.5805331</v>
          </cell>
        </row>
        <row r="537">
          <cell r="C537" t="str">
            <v>OPSP-VEX-0015-2024</v>
          </cell>
          <cell r="D537" t="str">
            <v>CO1.REQ.5759566</v>
          </cell>
        </row>
        <row r="538">
          <cell r="C538" t="str">
            <v>OAG-VAD-0076-2024</v>
          </cell>
          <cell r="D538" t="str">
            <v>CO1.REQ.5591869</v>
          </cell>
        </row>
        <row r="539">
          <cell r="C539" t="str">
            <v>OPSP-VAD-0204-2024</v>
          </cell>
          <cell r="D539" t="str">
            <v>CO1.REQ.5623732</v>
          </cell>
        </row>
        <row r="540">
          <cell r="C540" t="str">
            <v>OAG-CREO-0039-2024</v>
          </cell>
          <cell r="D540" t="str">
            <v>CO1.REQ.5983233</v>
          </cell>
        </row>
        <row r="541">
          <cell r="C541" t="str">
            <v>OAG-VAD-0483-2024</v>
          </cell>
          <cell r="D541" t="str">
            <v>CO1.REQ.5786701</v>
          </cell>
        </row>
        <row r="542">
          <cell r="C542" t="str">
            <v>OPSP-VAD-0691-2024</v>
          </cell>
          <cell r="D542" t="str">
            <v>CO1.REQ.5959909</v>
          </cell>
        </row>
        <row r="543">
          <cell r="C543" t="str">
            <v>OPSP-VAD-0001-2024</v>
          </cell>
          <cell r="D543" t="str">
            <v>CO1.REQ.5571569</v>
          </cell>
        </row>
        <row r="544">
          <cell r="C544" t="str">
            <v>OPS-VEX-0044-2024</v>
          </cell>
          <cell r="D544" t="str">
            <v>CO1.REQ.5876431</v>
          </cell>
        </row>
        <row r="545">
          <cell r="C545" t="str">
            <v>OPSP-VIN-0034-2024</v>
          </cell>
          <cell r="D545" t="str">
            <v>CO1.REQ.5591551</v>
          </cell>
        </row>
        <row r="546">
          <cell r="C546" t="str">
            <v>OPSP-FHU-0008-2024</v>
          </cell>
          <cell r="D546" t="str">
            <v>CO1.REQ.5783949</v>
          </cell>
        </row>
        <row r="547">
          <cell r="C547" t="str">
            <v>OAG-CREO-0017-2024</v>
          </cell>
          <cell r="D547" t="str">
            <v>CO1.REQ.5617818</v>
          </cell>
        </row>
        <row r="548">
          <cell r="C548" t="str">
            <v>OPSP-VAD-0321-2024</v>
          </cell>
          <cell r="D548" t="str">
            <v>CO1.REQ.5717711</v>
          </cell>
        </row>
        <row r="549">
          <cell r="C549" t="str">
            <v>OPS-DAD-0051-2024</v>
          </cell>
          <cell r="D549" t="str">
            <v>CO1.REQ.5927654</v>
          </cell>
        </row>
        <row r="550">
          <cell r="C550" t="str">
            <v>OPSP-VAD-0013-2024</v>
          </cell>
          <cell r="D550" t="str">
            <v>CO1.REQ.5572349</v>
          </cell>
        </row>
        <row r="551">
          <cell r="C551" t="str">
            <v>OPSP-VIN-0039-2024</v>
          </cell>
          <cell r="D551" t="str">
            <v>CO1.REQ.5597053</v>
          </cell>
        </row>
        <row r="552">
          <cell r="C552" t="str">
            <v>OPSP-VAD-0223-2024</v>
          </cell>
          <cell r="D552" t="str">
            <v>CO1.REQ.5620942</v>
          </cell>
        </row>
        <row r="553">
          <cell r="C553" t="str">
            <v>ODC-DAD-0015-2024</v>
          </cell>
          <cell r="D553" t="str">
            <v>CO1.REQ.6013976</v>
          </cell>
        </row>
        <row r="554">
          <cell r="C554" t="str">
            <v>OAG-VAD-0578-2024</v>
          </cell>
          <cell r="D554" t="str">
            <v>CO1.REQ.5819688</v>
          </cell>
        </row>
        <row r="555">
          <cell r="C555" t="str">
            <v>OPSP-VAD-0571-2024</v>
          </cell>
          <cell r="D555" t="str">
            <v>CO1.REQ.5806041</v>
          </cell>
        </row>
        <row r="556">
          <cell r="C556" t="str">
            <v>OAG-VAD-0367-2024</v>
          </cell>
          <cell r="D556" t="str">
            <v>CO1.REQ.5746764</v>
          </cell>
        </row>
        <row r="557">
          <cell r="C557" t="str">
            <v>OAG-VAD-0395-2024</v>
          </cell>
          <cell r="D557" t="str">
            <v>CO1.REQ.5768950</v>
          </cell>
        </row>
        <row r="558">
          <cell r="C558" t="str">
            <v>OAG-CREO-0015-2024</v>
          </cell>
          <cell r="D558" t="str">
            <v>CO1.REQ.5613914</v>
          </cell>
        </row>
        <row r="559">
          <cell r="C559" t="str">
            <v>OAG-CREO-0009-2024</v>
          </cell>
          <cell r="D559" t="str">
            <v>CO1.REQ.5612005</v>
          </cell>
        </row>
        <row r="560">
          <cell r="C560" t="str">
            <v>OPSP-FCE-0009-2024</v>
          </cell>
          <cell r="D560" t="str">
            <v>CO1.REQ.5646867</v>
          </cell>
        </row>
        <row r="561">
          <cell r="C561" t="str">
            <v>OPSP-VAD-0117-2024</v>
          </cell>
          <cell r="D561" t="str">
            <v>CO1.REQ.5603314</v>
          </cell>
        </row>
        <row r="562">
          <cell r="C562" t="str">
            <v>OAG-CREO-0024-2024</v>
          </cell>
          <cell r="D562" t="str">
            <v>CO1.REQ.5700619</v>
          </cell>
        </row>
        <row r="563">
          <cell r="C563" t="str">
            <v>OPSP-VAD-0287-2024</v>
          </cell>
          <cell r="D563" t="str">
            <v>CO1.REQ.5712614</v>
          </cell>
        </row>
        <row r="564">
          <cell r="C564" t="str">
            <v>OPSP-VAD-0428-2024</v>
          </cell>
          <cell r="D564" t="str">
            <v>CO1.REQ.5769609</v>
          </cell>
        </row>
        <row r="565">
          <cell r="C565" t="str">
            <v>OPSP-VAD-0684-2024</v>
          </cell>
          <cell r="D565" t="str">
            <v>CO1.REQ.5935655</v>
          </cell>
        </row>
        <row r="566">
          <cell r="C566" t="str">
            <v>OPSP-FCE-0003-2024</v>
          </cell>
          <cell r="D566" t="str">
            <v>CO1.REQ.5620573</v>
          </cell>
        </row>
        <row r="567">
          <cell r="C567" t="str">
            <v>OPS-DAD-0026-2024</v>
          </cell>
          <cell r="D567" t="str">
            <v>CO1.REQ.5846711</v>
          </cell>
        </row>
        <row r="568">
          <cell r="C568" t="str">
            <v>OPSP-VAD-0519-2024</v>
          </cell>
          <cell r="D568" t="str">
            <v>CO1.REQ.5804340</v>
          </cell>
        </row>
        <row r="569">
          <cell r="C569" t="str">
            <v>OAG-VAD-0577-2024</v>
          </cell>
          <cell r="D569" t="str">
            <v>CO1.REQ.5819569</v>
          </cell>
        </row>
        <row r="570">
          <cell r="C570" t="str">
            <v>OPS-DAD-0002-2024</v>
          </cell>
          <cell r="D570" t="str">
            <v>CO1.REQ.5663661</v>
          </cell>
        </row>
        <row r="571">
          <cell r="C571" t="str">
            <v>OPSP-VIN-0127-2024</v>
          </cell>
          <cell r="D571" t="str">
            <v>CO1.REQ.5983472</v>
          </cell>
        </row>
        <row r="572">
          <cell r="C572" t="str">
            <v>OAG-VAD-0274-2024</v>
          </cell>
          <cell r="D572" t="str">
            <v>CO1.REQ.5656867</v>
          </cell>
        </row>
        <row r="573">
          <cell r="C573" t="str">
            <v>OPSP-VAD-0221-2024</v>
          </cell>
          <cell r="D573" t="str">
            <v>CO1.REQ.5620487</v>
          </cell>
        </row>
        <row r="574">
          <cell r="C574" t="str">
            <v>OPSP-FEE-0006-2024</v>
          </cell>
          <cell r="D574" t="str">
            <v>CO1.REQ.5682329</v>
          </cell>
        </row>
        <row r="575">
          <cell r="C575" t="str">
            <v>OPSP-VIN-0116-2024</v>
          </cell>
          <cell r="D575" t="str">
            <v>CO1.REQ.5909233</v>
          </cell>
        </row>
        <row r="576">
          <cell r="C576" t="str">
            <v>OPSP-VAD-0286-2024</v>
          </cell>
          <cell r="D576" t="str">
            <v>CO1.REQ.5712401</v>
          </cell>
        </row>
        <row r="577">
          <cell r="C577" t="str">
            <v>OPSP-VAD-0092-2024</v>
          </cell>
          <cell r="D577" t="str">
            <v>CO1.REQ.5592434</v>
          </cell>
        </row>
        <row r="578">
          <cell r="C578" t="str">
            <v>OPSP-VIN-0024-2024</v>
          </cell>
          <cell r="D578" t="str">
            <v>CO1.REQ.5588854</v>
          </cell>
        </row>
        <row r="579">
          <cell r="C579" t="str">
            <v>OPS-FCE-0017-2024</v>
          </cell>
          <cell r="D579" t="str">
            <v>CO1.REQ.5827066</v>
          </cell>
        </row>
        <row r="580">
          <cell r="C580" t="str">
            <v>OAG-VAD-0130-2024</v>
          </cell>
          <cell r="D580" t="str">
            <v>CO1.REQ.5601210</v>
          </cell>
        </row>
        <row r="581">
          <cell r="C581" t="str">
            <v>OPSP-VAD-0350-2024</v>
          </cell>
          <cell r="D581" t="str">
            <v>CO1.REQ.5740090</v>
          </cell>
        </row>
        <row r="582">
          <cell r="C582" t="str">
            <v>OPSP-VAD-0247-2024</v>
          </cell>
          <cell r="D582" t="str">
            <v>CO1.REQ.5632208</v>
          </cell>
        </row>
        <row r="583">
          <cell r="C583" t="str">
            <v>OAG-VAD-0701-2024</v>
          </cell>
          <cell r="D583" t="str">
            <v>CO1.REQ.5985431</v>
          </cell>
        </row>
        <row r="584">
          <cell r="C584" t="str">
            <v>OAG-VAD-0377-2024</v>
          </cell>
          <cell r="D584" t="str">
            <v>CO1.REQ.5746275</v>
          </cell>
        </row>
        <row r="585">
          <cell r="C585" t="str">
            <v>OAG-VAD-0531-2024</v>
          </cell>
          <cell r="D585" t="str">
            <v>CO1.REQ.5816717</v>
          </cell>
        </row>
        <row r="586">
          <cell r="C586" t="str">
            <v>OPSP-VIN-0113-2024</v>
          </cell>
          <cell r="D586" t="str">
            <v>CO1.REQ.5894925</v>
          </cell>
        </row>
        <row r="587">
          <cell r="C587" t="str">
            <v>OPS-VIN-0003-2024</v>
          </cell>
          <cell r="D587" t="str">
            <v>CO1.REQ.5812075</v>
          </cell>
        </row>
        <row r="588">
          <cell r="C588" t="str">
            <v>OPSP-VAD-0070-2024</v>
          </cell>
          <cell r="D588" t="str">
            <v>CO1.REQ.5594882</v>
          </cell>
        </row>
        <row r="589">
          <cell r="C589" t="str">
            <v>OPSP-VAD-0129-2024</v>
          </cell>
          <cell r="D589" t="str">
            <v>CO1.REQ.5600566</v>
          </cell>
        </row>
        <row r="590">
          <cell r="C590" t="str">
            <v>OAG-FEE-0004-2024</v>
          </cell>
          <cell r="D590" t="str">
            <v>CO1.REQ.5819393</v>
          </cell>
        </row>
        <row r="591">
          <cell r="C591" t="str">
            <v>OAG-VAD-0308-2024</v>
          </cell>
          <cell r="D591" t="str">
            <v>CO1.REQ.5713517</v>
          </cell>
        </row>
        <row r="592">
          <cell r="C592" t="str">
            <v>ODC-VEX-0042-2023</v>
          </cell>
          <cell r="D592" t="str">
            <v>CO1.REQ.5487944</v>
          </cell>
        </row>
        <row r="593">
          <cell r="C593" t="str">
            <v>OPSP-VAD-0311-2024</v>
          </cell>
          <cell r="D593" t="str">
            <v>CO1.REQ.5717083</v>
          </cell>
        </row>
        <row r="594">
          <cell r="C594" t="str">
            <v>OPS-DAD-0007-2024</v>
          </cell>
          <cell r="D594" t="str">
            <v>CO1.REQ.5740814</v>
          </cell>
        </row>
        <row r="595">
          <cell r="C595" t="str">
            <v>OAG-VAD-0416-2024</v>
          </cell>
          <cell r="D595" t="str">
            <v>CO1.REQ.5768794</v>
          </cell>
        </row>
        <row r="596">
          <cell r="C596" t="str">
            <v>OPSP-VAD-0038-2024</v>
          </cell>
          <cell r="D596" t="str">
            <v>CO1.REQ.5577468</v>
          </cell>
        </row>
        <row r="597">
          <cell r="C597" t="str">
            <v>OAG-VAD-0040-2024</v>
          </cell>
          <cell r="D597" t="str">
            <v>CO1.REQ.5574084</v>
          </cell>
        </row>
        <row r="598">
          <cell r="C598" t="str">
            <v>OPSP-VEX-0045-2024</v>
          </cell>
          <cell r="D598" t="str">
            <v>CO1.REQ.5890309</v>
          </cell>
        </row>
        <row r="599">
          <cell r="C599" t="str">
            <v>OPSP-VAD-0241-2024</v>
          </cell>
          <cell r="D599" t="str">
            <v>CO1.REQ.5630181</v>
          </cell>
        </row>
        <row r="600">
          <cell r="C600" t="str">
            <v>OAG-VAD-0479-2024</v>
          </cell>
          <cell r="D600" t="str">
            <v>CO1.REQ.5785528</v>
          </cell>
        </row>
        <row r="601">
          <cell r="C601" t="str">
            <v>OAG-VAD-0686-2024</v>
          </cell>
          <cell r="D601" t="str">
            <v>CO1.REQ.5936665</v>
          </cell>
        </row>
        <row r="602">
          <cell r="C602" t="str">
            <v>OPSP-VAD-0563-2024</v>
          </cell>
          <cell r="D602" t="str">
            <v>CO1.REQ.5804370</v>
          </cell>
        </row>
        <row r="603">
          <cell r="C603" t="str">
            <v>OPSP-VAD-0468-2024</v>
          </cell>
          <cell r="D603" t="str">
            <v>CO1.REQ.5786503</v>
          </cell>
        </row>
        <row r="604">
          <cell r="C604" t="str">
            <v>OPSP-VAD-0219-2024</v>
          </cell>
          <cell r="D604" t="str">
            <v>CO1.REQ.5620249</v>
          </cell>
        </row>
        <row r="605">
          <cell r="C605" t="str">
            <v>OAG-VAD-0620-2024</v>
          </cell>
          <cell r="D605" t="str">
            <v>CO1.REQ.5813450</v>
          </cell>
        </row>
        <row r="606">
          <cell r="C606" t="str">
            <v>CSM-VAD-0004-2024</v>
          </cell>
          <cell r="D606" t="str">
            <v>CO1.REQ.5670385</v>
          </cell>
        </row>
        <row r="607">
          <cell r="C607" t="str">
            <v>OPS-DAD-0054-2024</v>
          </cell>
          <cell r="D607" t="str">
            <v>CO1.REQ.5946470</v>
          </cell>
        </row>
        <row r="608">
          <cell r="C608" t="str">
            <v>ODC-DAD-0012-2024</v>
          </cell>
          <cell r="D608" t="str">
            <v>CO1.REQ.5970217</v>
          </cell>
        </row>
        <row r="609">
          <cell r="C609" t="str">
            <v>OAG-VAD-0579-2024</v>
          </cell>
          <cell r="D609" t="str">
            <v>CO1.REQ.5819978</v>
          </cell>
        </row>
        <row r="610">
          <cell r="C610" t="str">
            <v>OAG-VAD-0478-2024</v>
          </cell>
          <cell r="D610" t="str">
            <v>CO1.REQ.5785068</v>
          </cell>
        </row>
        <row r="611">
          <cell r="C611" t="str">
            <v>OPSP-VIN-0095-2024</v>
          </cell>
          <cell r="D611" t="str">
            <v>CO1.REQ.5774640</v>
          </cell>
        </row>
        <row r="612">
          <cell r="C612" t="str">
            <v>OPSP-VAD-0667-2024</v>
          </cell>
          <cell r="D612" t="str">
            <v>CO1.REQ.5843482</v>
          </cell>
        </row>
        <row r="613">
          <cell r="C613" t="str">
            <v>RES-VIN-0079-2024</v>
          </cell>
          <cell r="D613" t="str">
            <v>CO1.REQ.5857803</v>
          </cell>
        </row>
        <row r="614">
          <cell r="C614" t="str">
            <v>CA-VAD-0002-2024</v>
          </cell>
          <cell r="D614" t="str">
            <v>CO1.REQ.5603273</v>
          </cell>
        </row>
        <row r="615">
          <cell r="C615" t="str">
            <v>OPSP-CREO-0025-2024</v>
          </cell>
          <cell r="D615" t="str">
            <v>CO1.REQ.5701307</v>
          </cell>
        </row>
        <row r="616">
          <cell r="C616" t="str">
            <v>OPSP-VEX-0026-2024</v>
          </cell>
          <cell r="D616" t="str">
            <v>CO1.REQ.5780917</v>
          </cell>
        </row>
        <row r="617">
          <cell r="C617" t="str">
            <v>OPSP-VAD-0698-2024</v>
          </cell>
          <cell r="D617" t="str">
            <v>CO1.REQ.5957021</v>
          </cell>
        </row>
        <row r="618">
          <cell r="C618" t="str">
            <v>OPSP-VIN-0055-2024</v>
          </cell>
          <cell r="D618" t="str">
            <v>CO1.REQ.5670946</v>
          </cell>
        </row>
        <row r="619">
          <cell r="C619" t="str">
            <v>OPS-VIN-0005-2024</v>
          </cell>
          <cell r="D619" t="str">
            <v>CO1.REQ.5892204</v>
          </cell>
        </row>
        <row r="620">
          <cell r="C620" t="str">
            <v>OPSP-VAD-0245-2024</v>
          </cell>
          <cell r="D620" t="str">
            <v>CO1.REQ.5631570</v>
          </cell>
        </row>
        <row r="621">
          <cell r="C621" t="str">
            <v>OPSP-VEX-0036-2024</v>
          </cell>
          <cell r="D621" t="str">
            <v>CO1.REQ.5842308</v>
          </cell>
        </row>
        <row r="622">
          <cell r="C622" t="str">
            <v>OAG-CREO-0010-2024</v>
          </cell>
          <cell r="D622" t="str">
            <v>CO1.REQ.5611999</v>
          </cell>
        </row>
        <row r="623">
          <cell r="C623" t="str">
            <v>OPSP-VAD-0094-2024</v>
          </cell>
          <cell r="D623" t="str">
            <v>CO1.REQ.5592818</v>
          </cell>
        </row>
        <row r="624">
          <cell r="C624" t="str">
            <v>OPSP-VAD-0406-2024</v>
          </cell>
          <cell r="D624" t="str">
            <v>CO1.REQ.5769344</v>
          </cell>
        </row>
        <row r="625">
          <cell r="C625" t="str">
            <v>OPSP-VAD-0127-2024</v>
          </cell>
          <cell r="D625" t="str">
            <v>CO1.REQ.5602916</v>
          </cell>
        </row>
        <row r="626">
          <cell r="C626" t="str">
            <v>OPSP-VAD-0058-2024</v>
          </cell>
          <cell r="D626" t="str">
            <v>CO1.REQ.5594420</v>
          </cell>
        </row>
        <row r="627">
          <cell r="C627" t="str">
            <v>OPS-DAD-0004-2024</v>
          </cell>
          <cell r="D627" t="str">
            <v>CO1.REQ.5696939</v>
          </cell>
        </row>
        <row r="628">
          <cell r="C628" t="str">
            <v>CPS-VAD-0006-2024</v>
          </cell>
          <cell r="D628" t="str">
            <v>CO1.REQ.5924282</v>
          </cell>
        </row>
        <row r="629">
          <cell r="C629" t="str">
            <v>OPSP-VIN-0089-2024</v>
          </cell>
          <cell r="D629" t="str">
            <v>CO1.REQ.5757319</v>
          </cell>
        </row>
        <row r="630">
          <cell r="C630" t="str">
            <v>OPSP-VAD-0314-2024</v>
          </cell>
          <cell r="D630" t="str">
            <v>CO1.REQ.5718026</v>
          </cell>
        </row>
        <row r="631">
          <cell r="C631" t="str">
            <v>OPS-DAD-0064-2024</v>
          </cell>
          <cell r="D631" t="str">
            <v>CO1.REQ.5982212</v>
          </cell>
        </row>
        <row r="632">
          <cell r="C632" t="str">
            <v>OPSP-VAD-0500-2024</v>
          </cell>
          <cell r="D632" t="str">
            <v>CO1.REQ.5804099</v>
          </cell>
        </row>
        <row r="633">
          <cell r="C633" t="str">
            <v>OPSP-FCE-0016-2024</v>
          </cell>
          <cell r="D633" t="str">
            <v>CO1.REQ.5756617</v>
          </cell>
        </row>
        <row r="634">
          <cell r="C634" t="str">
            <v>OAG-VAD-0067-2024</v>
          </cell>
          <cell r="D634" t="str">
            <v>CO1.REQ.5593944</v>
          </cell>
        </row>
        <row r="635">
          <cell r="C635" t="str">
            <v>OPSP-VAD-0619-2024</v>
          </cell>
          <cell r="D635" t="str">
            <v>CO1.REQ.5832026</v>
          </cell>
        </row>
        <row r="636">
          <cell r="C636" t="str">
            <v>ODC-DAD-0014-2024</v>
          </cell>
          <cell r="D636" t="str">
            <v>CO1.REQ.6002437</v>
          </cell>
        </row>
        <row r="637">
          <cell r="C637" t="str">
            <v>OPSP-CPF-0016-2024</v>
          </cell>
          <cell r="D637" t="str">
            <v>CO1.REQ.5633485</v>
          </cell>
        </row>
        <row r="638">
          <cell r="C638" t="str">
            <v>OAG-VAD-0059-2024</v>
          </cell>
          <cell r="D638" t="str">
            <v>CO1.REQ.5594463</v>
          </cell>
        </row>
        <row r="639">
          <cell r="C639" t="str">
            <v>OPSP-VEX-2121-2023</v>
          </cell>
          <cell r="D639" t="str">
            <v>CO1.REQ.5482757</v>
          </cell>
        </row>
        <row r="640">
          <cell r="C640" t="str">
            <v>OPSP-VAD-0495-2024</v>
          </cell>
          <cell r="D640" t="str">
            <v>CO1.REQ.5808142</v>
          </cell>
        </row>
        <row r="641">
          <cell r="C641" t="str">
            <v>OPSP-VAD-0482-2024</v>
          </cell>
          <cell r="D641" t="str">
            <v>CO1.REQ.5786254</v>
          </cell>
        </row>
        <row r="642">
          <cell r="C642" t="str">
            <v>OPSP-FCE-0002-2024</v>
          </cell>
          <cell r="D642" t="str">
            <v>CO1.REQ.5620064</v>
          </cell>
        </row>
        <row r="643">
          <cell r="C643" t="str">
            <v>OPS-DAD-0059-2024</v>
          </cell>
          <cell r="D643" t="str">
            <v>CO1.REQ.5947937</v>
          </cell>
        </row>
        <row r="644">
          <cell r="C644" t="str">
            <v>OPSP-VAD-0372-2024</v>
          </cell>
          <cell r="D644" t="str">
            <v>CO1.REQ.5747690</v>
          </cell>
        </row>
        <row r="645">
          <cell r="C645" t="str">
            <v>OPSP-VAD-0704-2024</v>
          </cell>
          <cell r="D645" t="str">
            <v>CO1.REQ.5992799</v>
          </cell>
        </row>
        <row r="646">
          <cell r="C646" t="str">
            <v>OAG-VAD-0088-2024</v>
          </cell>
          <cell r="D646" t="str">
            <v>CO1.REQ.5595099</v>
          </cell>
        </row>
        <row r="647">
          <cell r="C647" t="str">
            <v>OSM-DAD-0004-2024</v>
          </cell>
          <cell r="D647" t="str">
            <v>CO1.REQ.5922978</v>
          </cell>
        </row>
        <row r="648">
          <cell r="C648" t="str">
            <v>OPSP-VAD-0135-2024</v>
          </cell>
          <cell r="D648" t="str">
            <v>CO1.REQ.5603820</v>
          </cell>
        </row>
        <row r="649">
          <cell r="C649" t="str">
            <v>OPSP-VAD-0675-2024</v>
          </cell>
          <cell r="D649" t="str">
            <v>CO1.REQ.5909781</v>
          </cell>
        </row>
        <row r="650">
          <cell r="C650" t="str">
            <v>OAG-VAD-0120-2024</v>
          </cell>
          <cell r="D650" t="str">
            <v>CO1.REQ.5600608</v>
          </cell>
        </row>
        <row r="651">
          <cell r="C651" t="str">
            <v>OPSP-VAD-0162-2024</v>
          </cell>
          <cell r="D651" t="str">
            <v>CO1.REQ.5610680</v>
          </cell>
        </row>
        <row r="652">
          <cell r="C652" t="str">
            <v>OPSP-VAD-0174-2024</v>
          </cell>
          <cell r="D652" t="str">
            <v>CO1.REQ.5609965</v>
          </cell>
        </row>
        <row r="653">
          <cell r="C653" t="str">
            <v>ODA-VIN-0003-2024</v>
          </cell>
          <cell r="D653" t="str">
            <v>CO1.REQ.5874683</v>
          </cell>
        </row>
        <row r="654">
          <cell r="C654" t="str">
            <v>OAG-VIN-0003-2024</v>
          </cell>
          <cell r="D654" t="str">
            <v>CO1.REQ.5892495</v>
          </cell>
        </row>
        <row r="655">
          <cell r="C655" t="str">
            <v>OPSP-VAD-0520-2024</v>
          </cell>
          <cell r="D655" t="str">
            <v>CO1.REQ.5804492</v>
          </cell>
        </row>
        <row r="656">
          <cell r="C656" t="str">
            <v>OPSP-VIN-0040-2024</v>
          </cell>
          <cell r="D656" t="str">
            <v>CO1.REQ.5600354</v>
          </cell>
        </row>
        <row r="657">
          <cell r="C657" t="str">
            <v>OPSP-VEX-0011-2024</v>
          </cell>
          <cell r="D657" t="str">
            <v>CO1.REQ.5736271</v>
          </cell>
        </row>
        <row r="658">
          <cell r="C658" t="str">
            <v>OPSP-VIN-0102-2024</v>
          </cell>
          <cell r="D658" t="str">
            <v>CO1.REQ.5828566</v>
          </cell>
        </row>
        <row r="659">
          <cell r="C659" t="str">
            <v>OAG-VAD-0522-2024</v>
          </cell>
          <cell r="D659" t="str">
            <v>CO1.REQ.5815356</v>
          </cell>
        </row>
        <row r="660">
          <cell r="C660" t="str">
            <v>OPSP-VIN-0134-2024</v>
          </cell>
          <cell r="D660" t="str">
            <v>CO1.REQ.6025960</v>
          </cell>
        </row>
        <row r="661">
          <cell r="C661" t="str">
            <v>OAG-VAD-0613-2024</v>
          </cell>
          <cell r="D661" t="str">
            <v>CO1.REQ.5811218</v>
          </cell>
        </row>
        <row r="662">
          <cell r="C662" t="str">
            <v>OAG-VAD-0323-2024</v>
          </cell>
          <cell r="D662" t="str">
            <v>CO1.REQ.5718678</v>
          </cell>
        </row>
        <row r="663">
          <cell r="C663" t="str">
            <v>OPSP-VAD-0178-2024</v>
          </cell>
          <cell r="D663" t="str">
            <v>CO1.REQ.5609639</v>
          </cell>
        </row>
        <row r="664">
          <cell r="C664" t="str">
            <v>OPSP-FCB-0001-2024</v>
          </cell>
          <cell r="D664" t="str">
            <v>CO1.REQ.5762326</v>
          </cell>
        </row>
        <row r="665">
          <cell r="C665" t="str">
            <v>OPSP-VIN-0131-2024</v>
          </cell>
          <cell r="D665" t="str">
            <v>CO1.REQ.6001548</v>
          </cell>
        </row>
        <row r="666">
          <cell r="C666" t="str">
            <v>OSM-VAC-0001-2024</v>
          </cell>
          <cell r="D666" t="str">
            <v>CO1.REQ.5794208</v>
          </cell>
        </row>
        <row r="667">
          <cell r="C667" t="str">
            <v>OAG-VAD-0355-2024</v>
          </cell>
          <cell r="D667" t="str">
            <v>CO1.REQ.5739484</v>
          </cell>
        </row>
        <row r="668">
          <cell r="C668" t="str">
            <v>OPSP-VAD-0222-2024</v>
          </cell>
          <cell r="D668" t="str">
            <v>CO1.REQ.5620916</v>
          </cell>
        </row>
        <row r="669">
          <cell r="C669" t="str">
            <v>OPSP-VEX-0014-2024</v>
          </cell>
          <cell r="D669" t="str">
            <v>CO1.REQ.5739566</v>
          </cell>
        </row>
        <row r="670">
          <cell r="C670" t="str">
            <v>CA-CREO-0001-2024</v>
          </cell>
          <cell r="D670" t="str">
            <v>CO1.REQ.5785741</v>
          </cell>
        </row>
        <row r="671">
          <cell r="C671" t="str">
            <v>OPSP-VAD-0470-2024</v>
          </cell>
          <cell r="D671" t="str">
            <v>CO1.REQ.5785131</v>
          </cell>
        </row>
        <row r="672">
          <cell r="C672" t="str">
            <v>OPSP-VAD-0397-2024</v>
          </cell>
          <cell r="D672" t="str">
            <v>CO1.REQ.5769338</v>
          </cell>
        </row>
        <row r="673">
          <cell r="C673" t="str">
            <v>OPSP-FCB-0002-2024</v>
          </cell>
          <cell r="D673" t="str">
            <v>CO1.REQ.5762391</v>
          </cell>
        </row>
        <row r="674">
          <cell r="C674" t="str">
            <v>OAG-VAD-0449-2024</v>
          </cell>
          <cell r="D674" t="str">
            <v>CO1.REQ.5781474</v>
          </cell>
        </row>
        <row r="675">
          <cell r="C675" t="str">
            <v>OPSP-VIN-0126-2024</v>
          </cell>
          <cell r="D675" t="str">
            <v>CO1.REQ.5967226</v>
          </cell>
        </row>
        <row r="676">
          <cell r="C676" t="str">
            <v>OPSP-VAD-0556-2024</v>
          </cell>
          <cell r="D676" t="str">
            <v>CO1.REQ.5802274</v>
          </cell>
        </row>
        <row r="677">
          <cell r="C677" t="str">
            <v>OAG-VAD-0534-2024</v>
          </cell>
          <cell r="D677" t="str">
            <v>CO1.REQ.5801068</v>
          </cell>
        </row>
        <row r="678">
          <cell r="C678" t="str">
            <v>OPSP-VAD-0049-2024</v>
          </cell>
          <cell r="D678" t="str">
            <v>CO1.REQ.5591542</v>
          </cell>
        </row>
        <row r="679">
          <cell r="C679" t="str">
            <v>OSM-VIN-0002-2024</v>
          </cell>
          <cell r="D679" t="str">
            <v>CO1.REQ.5849326</v>
          </cell>
        </row>
        <row r="680">
          <cell r="C680" t="str">
            <v>OPSP-VAD-0481-2024</v>
          </cell>
          <cell r="D680" t="str">
            <v>CO1.REQ.5786218</v>
          </cell>
        </row>
        <row r="681">
          <cell r="C681" t="str">
            <v>OPSP-VAD-0426-2024</v>
          </cell>
          <cell r="D681" t="str">
            <v>CO1.REQ.5769465</v>
          </cell>
        </row>
        <row r="682">
          <cell r="C682" t="str">
            <v>OPSP-CREO-0014-2024</v>
          </cell>
          <cell r="D682" t="str">
            <v>CO1.REQ.5613384</v>
          </cell>
        </row>
        <row r="683">
          <cell r="C683" t="str">
            <v>OPSP-VAD-0668-2024</v>
          </cell>
          <cell r="D683" t="str">
            <v>CO1.REQ.5843020</v>
          </cell>
        </row>
        <row r="684">
          <cell r="C684" t="str">
            <v>OAG-VAD-0226-2024</v>
          </cell>
          <cell r="D684" t="str">
            <v>CO1.REQ.5621932</v>
          </cell>
        </row>
        <row r="685">
          <cell r="C685" t="str">
            <v>OPSP-VEX-0080-2024</v>
          </cell>
          <cell r="D685" t="str">
            <v>CO1.REQ.5966194</v>
          </cell>
        </row>
        <row r="686">
          <cell r="C686" t="str">
            <v>OPSP-VAD-0268-2024</v>
          </cell>
          <cell r="D686" t="str">
            <v>CO1.REQ.5647219</v>
          </cell>
        </row>
        <row r="687">
          <cell r="C687" t="str">
            <v>OAG-VAD-0069-2024</v>
          </cell>
          <cell r="D687" t="str">
            <v>CO1.REQ.5594148</v>
          </cell>
        </row>
        <row r="688">
          <cell r="C688" t="str">
            <v>OAG-VEX-0038-2024</v>
          </cell>
          <cell r="D688" t="str">
            <v>CO1.REQ.5861788</v>
          </cell>
        </row>
        <row r="689">
          <cell r="C689" t="str">
            <v>OPS-VAD-0703-2024</v>
          </cell>
          <cell r="D689" t="str">
            <v>CO1.REQ.5966336</v>
          </cell>
        </row>
        <row r="690">
          <cell r="C690" t="str">
            <v>OAG-VAD-0605-2024</v>
          </cell>
          <cell r="D690" t="str">
            <v>CO1.REQ.5828700</v>
          </cell>
        </row>
        <row r="691">
          <cell r="C691" t="str">
            <v>OPSP-VIN-0047-2024</v>
          </cell>
          <cell r="D691" t="str">
            <v>CO1.REQ.5603093</v>
          </cell>
        </row>
        <row r="692">
          <cell r="C692" t="str">
            <v>OPSP-VIN-0118-2024</v>
          </cell>
          <cell r="D692" t="str">
            <v>CO1.REQ.5923586</v>
          </cell>
        </row>
        <row r="693">
          <cell r="C693" t="str">
            <v>OPSP-VIN-0079-2024</v>
          </cell>
          <cell r="D693" t="str">
            <v>CO1.REQ.5710210</v>
          </cell>
        </row>
        <row r="694">
          <cell r="C694" t="str">
            <v>OPSP-VAD-0689-2024</v>
          </cell>
          <cell r="D694" t="str">
            <v>CO1.REQ.5925708</v>
          </cell>
        </row>
        <row r="695">
          <cell r="C695" t="str">
            <v>ODC-DAD-0005-2024</v>
          </cell>
          <cell r="D695" t="str">
            <v>CO1.REQ.5863743</v>
          </cell>
        </row>
        <row r="696">
          <cell r="C696" t="str">
            <v>OPS-VIN-0002-2024</v>
          </cell>
          <cell r="D696" t="str">
            <v>CO1.REQ.5804242</v>
          </cell>
        </row>
        <row r="697">
          <cell r="C697" t="str">
            <v>OAG-VAD-0403-2024</v>
          </cell>
          <cell r="D697" t="str">
            <v>CO1.REQ.5768433</v>
          </cell>
        </row>
        <row r="698">
          <cell r="C698" t="str">
            <v>OPSP-VAD-0045-2024</v>
          </cell>
          <cell r="D698" t="str">
            <v>CO1.REQ.5576251</v>
          </cell>
        </row>
        <row r="699">
          <cell r="C699" t="str">
            <v>OPSP-VIN-0030-2024</v>
          </cell>
          <cell r="D699" t="str">
            <v>CO1.REQ.5590414</v>
          </cell>
        </row>
        <row r="700">
          <cell r="C700" t="str">
            <v>ODA-VIN-0002-2024</v>
          </cell>
          <cell r="D700" t="str">
            <v>CO1.REQ.5849494</v>
          </cell>
        </row>
        <row r="701">
          <cell r="C701" t="str">
            <v>OAG-VAD-0318-2024</v>
          </cell>
          <cell r="D701" t="str">
            <v>CO1.REQ.5716852</v>
          </cell>
        </row>
        <row r="702">
          <cell r="C702" t="str">
            <v>OAG-VAD-0583-2024</v>
          </cell>
          <cell r="D702" t="str">
            <v>CO1.REQ.5820573</v>
          </cell>
        </row>
        <row r="703">
          <cell r="C703" t="str">
            <v>OPSP-VIN-0100-2024</v>
          </cell>
          <cell r="D703" t="str">
            <v>CO1.REQ.5806121</v>
          </cell>
        </row>
        <row r="704">
          <cell r="C704" t="str">
            <v>OPSP-VAD-0418-2024</v>
          </cell>
          <cell r="D704" t="str">
            <v>CO1.REQ.5769411</v>
          </cell>
        </row>
        <row r="705">
          <cell r="C705" t="str">
            <v>OPSP-VAD-0496-2024</v>
          </cell>
          <cell r="D705" t="str">
            <v>CO1.REQ.5807872</v>
          </cell>
        </row>
        <row r="706">
          <cell r="C706" t="str">
            <v>OPSP-FIN-0003-2024</v>
          </cell>
          <cell r="D706" t="str">
            <v>CO1.REQ.5704086</v>
          </cell>
        </row>
        <row r="707">
          <cell r="C707" t="str">
            <v>OPSP-VAD-0430-2024</v>
          </cell>
          <cell r="D707" t="str">
            <v>CO1.REQ.5769633</v>
          </cell>
        </row>
        <row r="708">
          <cell r="C708" t="str">
            <v>OPSP-VEX-0054-2024</v>
          </cell>
          <cell r="D708" t="str">
            <v>CO1.REQ.5894377</v>
          </cell>
        </row>
        <row r="709">
          <cell r="C709" t="str">
            <v>OPSP-VIN-0128-2024</v>
          </cell>
          <cell r="D709" t="str">
            <v>CO1.REQ.5992102</v>
          </cell>
        </row>
        <row r="710">
          <cell r="C710" t="str">
            <v>OAG-VAD-0201-2024</v>
          </cell>
          <cell r="D710" t="str">
            <v>CO1.REQ.5622734</v>
          </cell>
        </row>
        <row r="711">
          <cell r="C711" t="str">
            <v>OAG-VAD-0581-2024</v>
          </cell>
          <cell r="D711" t="str">
            <v>CO1.REQ.5820210</v>
          </cell>
        </row>
        <row r="712">
          <cell r="C712" t="str">
            <v>OPSP-VIN-0086-2024</v>
          </cell>
          <cell r="D712" t="str">
            <v>CO1.REQ.5734856</v>
          </cell>
        </row>
        <row r="713">
          <cell r="C713" t="str">
            <v>OAG-VAD-0609-2024</v>
          </cell>
          <cell r="D713" t="str">
            <v>CO1.REQ.5829394</v>
          </cell>
        </row>
        <row r="714">
          <cell r="C714" t="str">
            <v>OPSP-VAD-0065-2024</v>
          </cell>
          <cell r="D714" t="str">
            <v>CO1.REQ.5595007</v>
          </cell>
        </row>
        <row r="715">
          <cell r="C715" t="str">
            <v>OPS-DAD-0030-2024</v>
          </cell>
          <cell r="D715" t="str">
            <v>CO1.REQ.5865518</v>
          </cell>
        </row>
        <row r="716">
          <cell r="C716" t="str">
            <v>OAG-VAD-0089-2024</v>
          </cell>
          <cell r="D716" t="str">
            <v>CO1.REQ.5595299</v>
          </cell>
        </row>
        <row r="717">
          <cell r="C717" t="str">
            <v>OPSP-VAD-0042-2024</v>
          </cell>
          <cell r="D717" t="str">
            <v>CO1.REQ.5574770</v>
          </cell>
        </row>
        <row r="718">
          <cell r="C718" t="str">
            <v>OAG-VAD-0319-2024</v>
          </cell>
          <cell r="D718" t="str">
            <v>CO1.REQ.5717021</v>
          </cell>
        </row>
        <row r="719">
          <cell r="C719" t="str">
            <v>OAG-VAD-0438-2024</v>
          </cell>
          <cell r="D719" t="str">
            <v>CO1.REQ.5781919</v>
          </cell>
        </row>
        <row r="720">
          <cell r="C720" t="str">
            <v>OPSP-FIN-0009-2024</v>
          </cell>
          <cell r="D720" t="str">
            <v>CO1.REQ.5909091</v>
          </cell>
        </row>
        <row r="721">
          <cell r="C721" t="str">
            <v>OPSP-VIN-0069-2024</v>
          </cell>
          <cell r="D721" t="str">
            <v>CO1.REQ.5684848</v>
          </cell>
        </row>
        <row r="722">
          <cell r="C722" t="str">
            <v>OAG-VAD-0365-2024</v>
          </cell>
          <cell r="D722" t="str">
            <v>CO1.REQ.5740267</v>
          </cell>
        </row>
        <row r="723">
          <cell r="C723" t="str">
            <v>OPSP-VAD-0307-2024</v>
          </cell>
          <cell r="D723" t="str">
            <v>CO1.REQ.5713323</v>
          </cell>
        </row>
        <row r="724">
          <cell r="C724" t="str">
            <v>OPSP-VAD-0366-2024</v>
          </cell>
          <cell r="D724" t="str">
            <v>CO1.REQ.5739886</v>
          </cell>
        </row>
        <row r="725">
          <cell r="C725" t="str">
            <v>OAG-VAD-0039-2024</v>
          </cell>
          <cell r="D725" t="str">
            <v>CO1.REQ.5578542</v>
          </cell>
        </row>
        <row r="726">
          <cell r="C726" t="str">
            <v>OPSP-VAD-0298-2024</v>
          </cell>
          <cell r="D726" t="str">
            <v>CO1.REQ.5712977</v>
          </cell>
        </row>
        <row r="727">
          <cell r="C727" t="str">
            <v>OPSP-VAD-0560-2024</v>
          </cell>
          <cell r="D727" t="str">
            <v>CO1.REQ.5803022</v>
          </cell>
        </row>
        <row r="728">
          <cell r="C728" t="str">
            <v>OPSP-VAD-0693-2024</v>
          </cell>
          <cell r="D728" t="str">
            <v>CO1.REQ.5957067</v>
          </cell>
        </row>
        <row r="729">
          <cell r="C729" t="str">
            <v>OPSP-VAD-0382-2024</v>
          </cell>
          <cell r="D729" t="str">
            <v>CO1.REQ.5751596</v>
          </cell>
        </row>
        <row r="730">
          <cell r="C730" t="str">
            <v>OPS-DAD-0011-2024</v>
          </cell>
          <cell r="D730" t="str">
            <v>CO1.REQ.5766250</v>
          </cell>
        </row>
        <row r="731">
          <cell r="C731" t="str">
            <v>OPSP-VIN-0031-2024</v>
          </cell>
          <cell r="D731" t="str">
            <v>CO1.REQ.5590816</v>
          </cell>
        </row>
        <row r="732">
          <cell r="C732" t="str">
            <v>OAG-VAD-0203-2024</v>
          </cell>
          <cell r="D732" t="str">
            <v>CO1.REQ.5623237</v>
          </cell>
        </row>
        <row r="733">
          <cell r="C733" t="str">
            <v>OAG-VAD-0055-2024</v>
          </cell>
          <cell r="D733" t="str">
            <v>CO1.REQ.5593960</v>
          </cell>
        </row>
        <row r="734">
          <cell r="C734" t="str">
            <v>OPSP-VIN-0110-2024</v>
          </cell>
          <cell r="D734" t="str">
            <v>CO1.REQ.5893089</v>
          </cell>
        </row>
        <row r="735">
          <cell r="C735" t="str">
            <v>ODC-FCS-0002-2024</v>
          </cell>
          <cell r="D735" t="str">
            <v>CO1.REQ.5728385</v>
          </cell>
        </row>
        <row r="736">
          <cell r="C736" t="str">
            <v>OPSP-VAD-0300-2024</v>
          </cell>
          <cell r="D736" t="str">
            <v>CO1.REQ.5713316</v>
          </cell>
        </row>
        <row r="737">
          <cell r="C737" t="str">
            <v>OPSP-FCE-0008-2024</v>
          </cell>
          <cell r="D737" t="str">
            <v>CO1.REQ.5646143</v>
          </cell>
        </row>
        <row r="738">
          <cell r="C738" t="str">
            <v>OPSP-VAD-0060-2024</v>
          </cell>
          <cell r="D738" t="str">
            <v>CO1.REQ.5594078</v>
          </cell>
        </row>
        <row r="739">
          <cell r="C739" t="str">
            <v>OPSP-VAD-0289-2024</v>
          </cell>
          <cell r="D739" t="str">
            <v>CO1.REQ.5713124</v>
          </cell>
        </row>
        <row r="740">
          <cell r="C740" t="str">
            <v>OSM-DAD-0007-2024</v>
          </cell>
          <cell r="D740" t="str">
            <v>CO1.REQ.5943759</v>
          </cell>
        </row>
        <row r="741">
          <cell r="C741" t="str">
            <v>OAG-VAD-0539-2024</v>
          </cell>
          <cell r="D741" t="str">
            <v>CO1.REQ.5798007</v>
          </cell>
        </row>
        <row r="742">
          <cell r="C742" t="str">
            <v>OPSP-VIN-0066-2024</v>
          </cell>
          <cell r="D742" t="str">
            <v>CO1.REQ.5671089</v>
          </cell>
        </row>
        <row r="743">
          <cell r="C743" t="str">
            <v>OPSP-VAD-0012-2024</v>
          </cell>
          <cell r="D743" t="str">
            <v>CO1.REQ.5572346</v>
          </cell>
        </row>
        <row r="744">
          <cell r="C744" t="str">
            <v>OAG-VAD-0444-2024</v>
          </cell>
          <cell r="D744" t="str">
            <v>CO1.REQ.5782859</v>
          </cell>
        </row>
        <row r="745">
          <cell r="C745" t="str">
            <v>OPSP-FHU-0002-2024</v>
          </cell>
          <cell r="D745" t="str">
            <v>CO1.REQ.5642985</v>
          </cell>
        </row>
        <row r="746">
          <cell r="C746" t="str">
            <v>OPSP-VAD-0603-2024</v>
          </cell>
          <cell r="D746" t="str">
            <v>CO1.REQ.5828617</v>
          </cell>
        </row>
        <row r="747">
          <cell r="C747" t="str">
            <v>OAG-VAD-0261-2024</v>
          </cell>
          <cell r="D747" t="str">
            <v>CO1.REQ.5647215</v>
          </cell>
        </row>
        <row r="748">
          <cell r="C748" t="str">
            <v>OPS-DAD-0063-2024</v>
          </cell>
          <cell r="D748" t="str">
            <v>CO1.REQ.5980007</v>
          </cell>
        </row>
        <row r="749">
          <cell r="C749" t="str">
            <v>OPSP-VAD-0407-2024</v>
          </cell>
          <cell r="D749" t="str">
            <v>CO1.REQ.5769095</v>
          </cell>
        </row>
        <row r="750">
          <cell r="C750" t="str">
            <v>OPSP-VAD-0156-2024</v>
          </cell>
          <cell r="D750" t="str">
            <v>CO1.REQ.5612609</v>
          </cell>
        </row>
        <row r="751">
          <cell r="C751" t="str">
            <v>OAG-CREO-0012-2024</v>
          </cell>
          <cell r="D751" t="str">
            <v>CO1.REQ.5613036</v>
          </cell>
        </row>
        <row r="752">
          <cell r="C752" t="str">
            <v>OPSP-VEX-0042-2024</v>
          </cell>
          <cell r="D752" t="str">
            <v>CO1.REQ.5863156</v>
          </cell>
        </row>
        <row r="753">
          <cell r="C753" t="str">
            <v>OPSP-VAD-0141-2024</v>
          </cell>
          <cell r="D753" t="str">
            <v>CO1.REQ.5604235</v>
          </cell>
        </row>
        <row r="754">
          <cell r="C754" t="str">
            <v>OPS-VIN-0008-2024</v>
          </cell>
          <cell r="D754" t="str">
            <v>CO1.REQ.5990699</v>
          </cell>
        </row>
        <row r="755">
          <cell r="C755" t="str">
            <v>OPSP-VEX-0066-2024</v>
          </cell>
          <cell r="D755" t="str">
            <v>CO1.REQ.5927595</v>
          </cell>
        </row>
        <row r="756">
          <cell r="C756" t="str">
            <v>OPSP-VAD-0570-2024</v>
          </cell>
          <cell r="D756" t="str">
            <v>CO1.REQ.5805956</v>
          </cell>
        </row>
        <row r="757">
          <cell r="C757" t="str">
            <v>OAG-VAD-0448-2024</v>
          </cell>
          <cell r="D757" t="str">
            <v>CO1.REQ.5781260</v>
          </cell>
        </row>
        <row r="758">
          <cell r="C758" t="str">
            <v>OAG-VAD-0446-2024</v>
          </cell>
          <cell r="D758" t="str">
            <v>CO1.REQ.5783747</v>
          </cell>
        </row>
        <row r="759">
          <cell r="C759" t="str">
            <v>OPS-DAD-0060-2024</v>
          </cell>
          <cell r="D759" t="str">
            <v>CO1.REQ.5952293</v>
          </cell>
        </row>
        <row r="760">
          <cell r="C760" t="str">
            <v>CSM-VAD-0007-2024</v>
          </cell>
          <cell r="D760" t="str">
            <v>CO1.REQ.5983511</v>
          </cell>
        </row>
        <row r="761">
          <cell r="C761" t="str">
            <v>OPSP-CPF-0014-2024</v>
          </cell>
          <cell r="D761" t="str">
            <v>CO1.REQ.5633620</v>
          </cell>
        </row>
        <row r="762">
          <cell r="C762" t="str">
            <v>OPSP-VAD-0036-2024</v>
          </cell>
          <cell r="D762" t="str">
            <v>CO1.REQ.5575439</v>
          </cell>
        </row>
        <row r="763">
          <cell r="C763" t="str">
            <v>OAG-VAD-0592-2024</v>
          </cell>
          <cell r="D763" t="str">
            <v>CO1.REQ.5806694</v>
          </cell>
        </row>
        <row r="764">
          <cell r="C764" t="str">
            <v>OPSP-VAD-0217-2024</v>
          </cell>
          <cell r="D764" t="str">
            <v>CO1.REQ.5620017</v>
          </cell>
        </row>
        <row r="765">
          <cell r="C765" t="str">
            <v>CPS-VAD-0005-2024</v>
          </cell>
          <cell r="D765" t="str">
            <v>CO1.REQ.5862129</v>
          </cell>
        </row>
        <row r="766">
          <cell r="C766" t="str">
            <v>OPSP-VIN-0075-2024</v>
          </cell>
          <cell r="D766" t="str">
            <v>CO1.REQ.5685465</v>
          </cell>
        </row>
        <row r="767">
          <cell r="C767" t="str">
            <v>OPSP-VAD-0107-2024</v>
          </cell>
          <cell r="D767" t="str">
            <v>CO1.REQ.5593392</v>
          </cell>
        </row>
        <row r="768">
          <cell r="C768" t="str">
            <v>OPSP-VIN-0032-2024</v>
          </cell>
          <cell r="D768" t="str">
            <v>CO1.REQ.5591284</v>
          </cell>
        </row>
        <row r="769">
          <cell r="C769" t="str">
            <v>OAG-VEX-0032-2024</v>
          </cell>
          <cell r="D769" t="str">
            <v>CO1.REQ.5817531</v>
          </cell>
        </row>
        <row r="770">
          <cell r="C770" t="str">
            <v>OPSP-VAD-0254-2024</v>
          </cell>
          <cell r="D770" t="str">
            <v>CO1.REQ.5646878</v>
          </cell>
        </row>
        <row r="771">
          <cell r="C771" t="str">
            <v>OAG-VAD-0170-2024</v>
          </cell>
          <cell r="D771" t="str">
            <v>CO1.REQ.5609448</v>
          </cell>
        </row>
        <row r="772">
          <cell r="C772" t="str">
            <v>OAG-VAD-0122-2024</v>
          </cell>
          <cell r="D772" t="str">
            <v>CO1.REQ.5600933</v>
          </cell>
        </row>
        <row r="773">
          <cell r="C773" t="str">
            <v>OPSP-VAD-0375-2024</v>
          </cell>
          <cell r="D773" t="str">
            <v>CO1.REQ.5746145</v>
          </cell>
        </row>
        <row r="774">
          <cell r="C774" t="str">
            <v>OPSP-VAD-0690-2024</v>
          </cell>
          <cell r="D774" t="str">
            <v>CO1.REQ.5959542</v>
          </cell>
        </row>
        <row r="775">
          <cell r="C775" t="str">
            <v>OPSP-VAD-0276-2024</v>
          </cell>
          <cell r="D775" t="str">
            <v>CO1.REQ.5655445</v>
          </cell>
        </row>
        <row r="776">
          <cell r="C776" t="str">
            <v>OPSP-VAD-0024-2024</v>
          </cell>
          <cell r="D776" t="str">
            <v>CO1.REQ.5572342</v>
          </cell>
        </row>
        <row r="777">
          <cell r="C777" t="str">
            <v>OPSP-VEX-0087-2024</v>
          </cell>
          <cell r="D777" t="str">
            <v>CO1.REQ.5988991</v>
          </cell>
        </row>
        <row r="778">
          <cell r="C778" t="str">
            <v>OPSP-CPF-0003-2024</v>
          </cell>
          <cell r="D778" t="str">
            <v>CO1.REQ.5605581</v>
          </cell>
        </row>
        <row r="779">
          <cell r="C779" t="str">
            <v>OPSP-VAD-0191-2024</v>
          </cell>
          <cell r="D779" t="str">
            <v>CO1.REQ.5620558</v>
          </cell>
        </row>
        <row r="780">
          <cell r="C780" t="str">
            <v>OAG-VAD-0096-2024</v>
          </cell>
          <cell r="D780" t="str">
            <v>CO1.REQ.5593056</v>
          </cell>
        </row>
        <row r="781">
          <cell r="C781" t="str">
            <v>OAG-VAD-0083-2024</v>
          </cell>
          <cell r="D781" t="str">
            <v>CO1.REQ.5594896</v>
          </cell>
        </row>
        <row r="782">
          <cell r="C782" t="str">
            <v>ODC-DAD-0010-2024</v>
          </cell>
          <cell r="D782" t="str">
            <v>CO1.REQ.5951626</v>
          </cell>
        </row>
        <row r="783">
          <cell r="C783" t="str">
            <v>OPSP-VEX-0025-2024</v>
          </cell>
          <cell r="D783" t="str">
            <v>CO1.REQ.5780369</v>
          </cell>
        </row>
        <row r="784">
          <cell r="C784" t="str">
            <v>OPSP-VAD-0708-2024</v>
          </cell>
          <cell r="D784" t="str">
            <v>CO1.REQ.5993047</v>
          </cell>
        </row>
        <row r="785">
          <cell r="C785" t="str">
            <v>OAG-VAD-0124-2024</v>
          </cell>
          <cell r="D785" t="str">
            <v>CO1.REQ.5602441</v>
          </cell>
        </row>
        <row r="786">
          <cell r="C786" t="str">
            <v>OPSP-VIN-0124-2024</v>
          </cell>
          <cell r="D786" t="str">
            <v>CO1.REQ.5955636</v>
          </cell>
        </row>
        <row r="787">
          <cell r="C787" t="str">
            <v>OPSP-VAD-0513-2024</v>
          </cell>
          <cell r="D787" t="str">
            <v>CO1.REQ.5802243</v>
          </cell>
        </row>
        <row r="788">
          <cell r="C788" t="str">
            <v>OPSP-VAD-0102-2024</v>
          </cell>
          <cell r="D788" t="str">
            <v>CO1.REQ.5592848</v>
          </cell>
        </row>
        <row r="789">
          <cell r="C789" t="str">
            <v>OPSP-VEX-0003-2024</v>
          </cell>
          <cell r="D789" t="str">
            <v>CO1.REQ.5729015</v>
          </cell>
        </row>
        <row r="790">
          <cell r="C790" t="str">
            <v>OPSP-VAD-0210-2024</v>
          </cell>
          <cell r="D790" t="str">
            <v>CO1.REQ.5622064</v>
          </cell>
        </row>
        <row r="791">
          <cell r="C791" t="str">
            <v>OPSP-VEX-0092-2024</v>
          </cell>
          <cell r="D791" t="str">
            <v>CO1.REQ.5996597</v>
          </cell>
        </row>
        <row r="792">
          <cell r="C792" t="str">
            <v>OPS-VIN-0058-2024</v>
          </cell>
          <cell r="D792" t="str">
            <v>CO1.REQ.5671811</v>
          </cell>
        </row>
        <row r="793">
          <cell r="C793" t="str">
            <v>OPSP-VAD-0054-2024</v>
          </cell>
          <cell r="D793" t="str">
            <v>CO1.REQ.5593853</v>
          </cell>
        </row>
        <row r="794">
          <cell r="C794" t="str">
            <v>OPS-DAD-0019-2024</v>
          </cell>
          <cell r="D794" t="str">
            <v>CO1.REQ.5821017</v>
          </cell>
        </row>
        <row r="795">
          <cell r="C795" t="str">
            <v>OPSP-VEX-0029-2024</v>
          </cell>
          <cell r="D795" t="str">
            <v>CO1.REQ.5781876</v>
          </cell>
        </row>
        <row r="796">
          <cell r="C796" t="str">
            <v>OPSP-VEX-0073-2024</v>
          </cell>
          <cell r="D796" t="str">
            <v>CO1.REQ.5942231</v>
          </cell>
        </row>
        <row r="797">
          <cell r="C797" t="str">
            <v>OSM-DAD-0009-2024</v>
          </cell>
          <cell r="D797" t="str">
            <v>CO1.REQ.5950932</v>
          </cell>
        </row>
        <row r="798">
          <cell r="C798" t="str">
            <v>OPSP-VIN-0021-2024</v>
          </cell>
          <cell r="D798" t="str">
            <v>CO1.REQ.5588291</v>
          </cell>
        </row>
        <row r="799">
          <cell r="C799" t="str">
            <v>OPSP-VAD-0279-2024</v>
          </cell>
          <cell r="D799" t="str">
            <v>CO1.REQ.5656525</v>
          </cell>
        </row>
        <row r="800">
          <cell r="C800" t="str">
            <v>OAG-VIN-0001-2024</v>
          </cell>
          <cell r="D800" t="str">
            <v>CO1.REQ.5671509</v>
          </cell>
        </row>
        <row r="801">
          <cell r="C801" t="str">
            <v>OAG-VAD-0370-2024</v>
          </cell>
          <cell r="D801" t="str">
            <v>CO1.REQ.5747618</v>
          </cell>
        </row>
        <row r="802">
          <cell r="C802" t="str">
            <v>OPSP-VAD-0594-2024</v>
          </cell>
          <cell r="D802" t="str">
            <v>CO1.REQ.5802194</v>
          </cell>
        </row>
        <row r="803">
          <cell r="C803" t="str">
            <v>OPSP-VAD-0253-2024</v>
          </cell>
          <cell r="D803" t="str">
            <v>CO1.REQ.5630937</v>
          </cell>
        </row>
        <row r="804">
          <cell r="C804" t="str">
            <v>OPSP-VAD-0154-2024</v>
          </cell>
          <cell r="D804" t="str">
            <v>CO1.REQ.5611583</v>
          </cell>
        </row>
        <row r="805">
          <cell r="C805" t="str">
            <v>OPSP-VAD-0252-2024</v>
          </cell>
          <cell r="D805" t="str">
            <v>CO1.REQ.5630817</v>
          </cell>
        </row>
        <row r="806">
          <cell r="C806" t="str">
            <v>OPSP-FCE-0004-2024</v>
          </cell>
          <cell r="D806" t="str">
            <v>CO1.REQ.5622287</v>
          </cell>
        </row>
        <row r="807">
          <cell r="C807" t="str">
            <v>OPSP-VAD-0194-2024</v>
          </cell>
          <cell r="D807" t="str">
            <v>CO1.REQ.5620839</v>
          </cell>
        </row>
        <row r="808">
          <cell r="C808" t="str">
            <v>OPS-VIN-0001-2024</v>
          </cell>
          <cell r="D808" t="str">
            <v>CO1.REQ.5735620</v>
          </cell>
        </row>
        <row r="809">
          <cell r="C809" t="str">
            <v>OPSP-VIN-0060-2024</v>
          </cell>
          <cell r="D809" t="str">
            <v>CO1.REQ.5673376</v>
          </cell>
        </row>
        <row r="810">
          <cell r="C810" t="str">
            <v>OPSP-CREO-0028-2024</v>
          </cell>
          <cell r="D810" t="str">
            <v>CO1.REQ.5702390</v>
          </cell>
        </row>
        <row r="811">
          <cell r="C811" t="str">
            <v>OPSP-VIN-0106-2024</v>
          </cell>
          <cell r="D811" t="str">
            <v>CO1.REQ.5866959</v>
          </cell>
        </row>
        <row r="812">
          <cell r="C812" t="str">
            <v>OPSP-VEX-0028-2024</v>
          </cell>
          <cell r="D812" t="str">
            <v>CO1.REQ.5781453</v>
          </cell>
        </row>
        <row r="813">
          <cell r="C813" t="str">
            <v>OPSP-VAD-0163-2024</v>
          </cell>
          <cell r="D813" t="str">
            <v>CO1.REQ.5611050</v>
          </cell>
        </row>
        <row r="814">
          <cell r="C814" t="str">
            <v>OPSP-VEX-0049-2024</v>
          </cell>
          <cell r="D814" t="str">
            <v>CO1.REQ.5892458</v>
          </cell>
        </row>
        <row r="815">
          <cell r="C815" t="str">
            <v>OPSP-VAD-0561-2024</v>
          </cell>
          <cell r="D815" t="str">
            <v>CO1.REQ.5804148</v>
          </cell>
        </row>
        <row r="816">
          <cell r="C816" t="str">
            <v>OPS-VAC-0002-2024</v>
          </cell>
          <cell r="D816" t="str">
            <v>CO1.REQ.5999289</v>
          </cell>
        </row>
        <row r="817">
          <cell r="C817" t="str">
            <v>OPS-DAD-0053-2024</v>
          </cell>
          <cell r="D817" t="str">
            <v>CO1.REQ.5928184</v>
          </cell>
        </row>
        <row r="818">
          <cell r="C818" t="str">
            <v>OPS-VIN-0057-2024</v>
          </cell>
          <cell r="D818" t="str">
            <v>CO1.REQ.5671625</v>
          </cell>
        </row>
        <row r="819">
          <cell r="C819" t="str">
            <v>OAG-VAD-0443-2024</v>
          </cell>
          <cell r="D819" t="str">
            <v>CO1.REQ.5786227</v>
          </cell>
        </row>
        <row r="820">
          <cell r="C820" t="str">
            <v>OAG-CREO-0036-2024</v>
          </cell>
          <cell r="D820" t="str">
            <v>CO1.REQ.5950136</v>
          </cell>
        </row>
        <row r="821">
          <cell r="C821" t="str">
            <v>OPSP-VEX-0035-2024</v>
          </cell>
          <cell r="D821" t="str">
            <v>CO1.REQ.5827314</v>
          </cell>
        </row>
        <row r="822">
          <cell r="C822" t="str">
            <v>OPSP-VAD-0176-2024</v>
          </cell>
          <cell r="D822" t="str">
            <v>CO1.REQ.5610098</v>
          </cell>
        </row>
        <row r="823">
          <cell r="C823" t="str">
            <v>OPSP-CREO-0031-2024</v>
          </cell>
          <cell r="D823" t="str">
            <v>CO1.REQ.5703069</v>
          </cell>
        </row>
        <row r="824">
          <cell r="C824" t="str">
            <v>OAG-VAD-0378-2024</v>
          </cell>
          <cell r="D824" t="str">
            <v>CO1.REQ.5746939</v>
          </cell>
        </row>
        <row r="825">
          <cell r="C825" t="str">
            <v>OPSP-VAD-0190-2024</v>
          </cell>
          <cell r="D825" t="str">
            <v>CO1.REQ.5620117</v>
          </cell>
        </row>
        <row r="826">
          <cell r="C826" t="str">
            <v>OPSP-VAD-0569-2024</v>
          </cell>
          <cell r="D826" t="str">
            <v>CO1.REQ.5805784</v>
          </cell>
        </row>
        <row r="827">
          <cell r="C827" t="str">
            <v>OPSP-VAD-0572-2024</v>
          </cell>
          <cell r="D827" t="str">
            <v>CO1.REQ.5806091</v>
          </cell>
        </row>
        <row r="828">
          <cell r="C828" t="str">
            <v>OAG-VAD-0514-2024</v>
          </cell>
          <cell r="D828" t="str">
            <v>CO1.REQ.5802473</v>
          </cell>
        </row>
        <row r="829">
          <cell r="C829" t="str">
            <v>OAG-VAD-0504-2024</v>
          </cell>
          <cell r="D829" t="str">
            <v>CO1.REQ.5805849</v>
          </cell>
        </row>
        <row r="830">
          <cell r="C830" t="str">
            <v>OPS-VEX-2132-2023</v>
          </cell>
          <cell r="D830" t="str">
            <v>CO1.REQ.5632253</v>
          </cell>
        </row>
        <row r="831">
          <cell r="C831" t="str">
            <v>OPSP-VIN-0038-2024</v>
          </cell>
          <cell r="D831" t="str">
            <v>CO1.REQ.5591769</v>
          </cell>
        </row>
        <row r="832">
          <cell r="C832" t="str">
            <v>OPSP-FCS-0003-2024</v>
          </cell>
          <cell r="D832" t="str">
            <v>CO1.REQ.5612936</v>
          </cell>
        </row>
        <row r="833">
          <cell r="C833" t="str">
            <v>OPSP-VAD-0003-2024</v>
          </cell>
          <cell r="D833" t="str">
            <v>CO1.REQ.5571929</v>
          </cell>
        </row>
        <row r="834">
          <cell r="C834" t="str">
            <v>OAG-CREO-0016-2024</v>
          </cell>
          <cell r="D834" t="str">
            <v>CO1.REQ.5617311</v>
          </cell>
        </row>
        <row r="835">
          <cell r="C835" t="str">
            <v>OPSP-VAD-0208-2024</v>
          </cell>
          <cell r="D835" t="str">
            <v>CO1.REQ.5621578</v>
          </cell>
        </row>
        <row r="836">
          <cell r="C836" t="str">
            <v>OAG-VAD-0087-2024</v>
          </cell>
          <cell r="D836" t="str">
            <v>CO1.REQ.5595408</v>
          </cell>
        </row>
        <row r="837">
          <cell r="C837" t="str">
            <v>OPSP-VAD-0258-2024</v>
          </cell>
          <cell r="D837" t="str">
            <v>CO1.REQ.5647571</v>
          </cell>
        </row>
        <row r="838">
          <cell r="C838" t="str">
            <v>OAG-VAD-0352-2024</v>
          </cell>
          <cell r="D838" t="str">
            <v>CO1.REQ.5738949</v>
          </cell>
        </row>
        <row r="839">
          <cell r="C839" t="str">
            <v>OPSP-VIN-0062-2024</v>
          </cell>
          <cell r="D839" t="str">
            <v>CO1.REQ.5674165</v>
          </cell>
        </row>
        <row r="840">
          <cell r="C840" t="str">
            <v>OPSP-VAD-0238-2024</v>
          </cell>
          <cell r="D840" t="str">
            <v>CO1.REQ.5631365</v>
          </cell>
        </row>
        <row r="841">
          <cell r="C841" t="str">
            <v>OPSP-VAD-0064-2024</v>
          </cell>
          <cell r="D841" t="str">
            <v>CO1.REQ.5593706</v>
          </cell>
        </row>
        <row r="842">
          <cell r="C842" t="str">
            <v>OPSP-VAD-0503-2024</v>
          </cell>
          <cell r="D842" t="str">
            <v>CO1.REQ.5805810</v>
          </cell>
        </row>
        <row r="843">
          <cell r="C843" t="str">
            <v>OPSP-VEX-0005-2024</v>
          </cell>
          <cell r="D843" t="str">
            <v>CO1.REQ.5729880</v>
          </cell>
        </row>
        <row r="844">
          <cell r="C844" t="str">
            <v>OPSP-VAD-0192-2024</v>
          </cell>
          <cell r="D844" t="str">
            <v>CO1.REQ.5620585</v>
          </cell>
        </row>
        <row r="845">
          <cell r="C845" t="str">
            <v>OPSP-VIN-0114-2024</v>
          </cell>
          <cell r="D845" t="str">
            <v>CO1.REQ.5892897</v>
          </cell>
        </row>
        <row r="846">
          <cell r="C846" t="str">
            <v>OPS-VAD-0282-2024</v>
          </cell>
          <cell r="D846" t="str">
            <v>CO1.REQ.5651858</v>
          </cell>
        </row>
        <row r="847">
          <cell r="C847" t="str">
            <v>OAG-VAD-0052-2024</v>
          </cell>
          <cell r="D847" t="str">
            <v>CO1.REQ.5592937</v>
          </cell>
        </row>
        <row r="848">
          <cell r="C848" t="str">
            <v>OAG-VAD-0043-2024</v>
          </cell>
          <cell r="D848" t="str">
            <v>CO1.REQ.5575713</v>
          </cell>
        </row>
        <row r="849">
          <cell r="C849" t="str">
            <v>OPSP-VAD-0666-2024</v>
          </cell>
          <cell r="D849" t="str">
            <v>CO1.REQ.5860006</v>
          </cell>
        </row>
        <row r="850">
          <cell r="C850" t="str">
            <v>OPSP-VAD-0158-2024</v>
          </cell>
          <cell r="D850" t="str">
            <v>CO1.REQ.5613404</v>
          </cell>
        </row>
        <row r="851">
          <cell r="C851" t="str">
            <v>ODC-DAD-0003-2024</v>
          </cell>
          <cell r="D851" t="str">
            <v>CO1.REQ.5841738</v>
          </cell>
        </row>
        <row r="852">
          <cell r="C852" t="str">
            <v>OPSP-VAD-0159-2024</v>
          </cell>
          <cell r="D852" t="str">
            <v>CO1.REQ.5613616</v>
          </cell>
        </row>
        <row r="853">
          <cell r="C853" t="str">
            <v>OAG-VAD-0608-2024</v>
          </cell>
          <cell r="D853" t="str">
            <v>CO1.REQ.5829094</v>
          </cell>
        </row>
        <row r="854">
          <cell r="C854" t="str">
            <v>OPSP-VAD-0032-2024</v>
          </cell>
          <cell r="D854" t="str">
            <v>CO1.REQ.5572390</v>
          </cell>
        </row>
        <row r="855">
          <cell r="C855" t="str">
            <v>OAG-VAD-0506-2024</v>
          </cell>
          <cell r="D855" t="str">
            <v>CO1.REQ.5807011</v>
          </cell>
        </row>
        <row r="856">
          <cell r="C856" t="str">
            <v>OSM-FEE-0001-2024</v>
          </cell>
          <cell r="D856" t="str">
            <v>CO1.REQ.5772665</v>
          </cell>
        </row>
        <row r="857">
          <cell r="C857" t="str">
            <v>RES-VIN-0078-2024</v>
          </cell>
          <cell r="D857" t="str">
            <v>CO1.REQ.5851126</v>
          </cell>
        </row>
        <row r="858">
          <cell r="C858" t="str">
            <v>OPS-VAC-0001-2024</v>
          </cell>
          <cell r="D858" t="str">
            <v>CO1.REQ.5793954</v>
          </cell>
        </row>
        <row r="859">
          <cell r="C859" t="str">
            <v>OPSP-VIN-0017-2024</v>
          </cell>
          <cell r="D859" t="str">
            <v>CO1.REQ.5575319</v>
          </cell>
        </row>
        <row r="860">
          <cell r="C860" t="str">
            <v>OPSP-VAD-0341-2024</v>
          </cell>
          <cell r="D860" t="str">
            <v>CO1.REQ.5731542</v>
          </cell>
        </row>
        <row r="861">
          <cell r="C861" t="str">
            <v>OAG-VAD-0263-2024</v>
          </cell>
          <cell r="D861" t="str">
            <v>CO1.REQ.5647353</v>
          </cell>
        </row>
        <row r="862">
          <cell r="C862" t="str">
            <v>OPSP-VAD-0485-2024</v>
          </cell>
          <cell r="D862" t="str">
            <v>CO1.REQ.5804821</v>
          </cell>
        </row>
        <row r="863">
          <cell r="C863" t="str">
            <v>OPSP-VAD-0140-2024</v>
          </cell>
          <cell r="D863" t="str">
            <v>CO1.REQ.5603948</v>
          </cell>
        </row>
        <row r="864">
          <cell r="C864" t="str">
            <v>OPSP-VAD-0622-2024</v>
          </cell>
          <cell r="D864" t="str">
            <v>CO1.REQ.5811666</v>
          </cell>
        </row>
        <row r="865">
          <cell r="C865" t="str">
            <v>OPSP-VIN-0026-2024</v>
          </cell>
          <cell r="D865" t="str">
            <v>CO1.REQ.5588132</v>
          </cell>
        </row>
        <row r="866">
          <cell r="C866" t="str">
            <v>OAG-VAD-0189-2024</v>
          </cell>
          <cell r="D866" t="str">
            <v>CO1.REQ.5609558</v>
          </cell>
        </row>
        <row r="867">
          <cell r="C867" t="str">
            <v>OPSP-VIN-0081-2024</v>
          </cell>
          <cell r="D867" t="str">
            <v>CO1.REQ.5717307</v>
          </cell>
        </row>
        <row r="868">
          <cell r="C868" t="str">
            <v>OAG-VAD-0413-2024</v>
          </cell>
          <cell r="D868" t="str">
            <v>CO1.REQ.5767675</v>
          </cell>
        </row>
        <row r="869">
          <cell r="C869" t="str">
            <v>OAG-VAD-0501-2024</v>
          </cell>
          <cell r="D869" t="str">
            <v>CO1.REQ.5804457</v>
          </cell>
        </row>
        <row r="870">
          <cell r="C870" t="str">
            <v>OAG-VAD-0542-2024</v>
          </cell>
          <cell r="D870" t="str">
            <v>CO1.REQ.5798738</v>
          </cell>
        </row>
        <row r="871">
          <cell r="C871" t="str">
            <v>OPSP-VIN-0111-2024</v>
          </cell>
          <cell r="D871" t="str">
            <v>CO1.REQ.5893518</v>
          </cell>
        </row>
        <row r="872">
          <cell r="C872" t="str">
            <v>OPSP-VAD-0676-2024</v>
          </cell>
          <cell r="D872" t="str">
            <v>CO1.REQ.5910341</v>
          </cell>
        </row>
        <row r="873">
          <cell r="C873" t="str">
            <v>OAG-VEX-0091-2024</v>
          </cell>
          <cell r="D873" t="str">
            <v>CO1.REQ.5996827</v>
          </cell>
        </row>
        <row r="874">
          <cell r="C874" t="str">
            <v>OPS-DAD-0017-2024</v>
          </cell>
          <cell r="D874" t="str">
            <v>CO1.REQ.5816880</v>
          </cell>
        </row>
        <row r="875">
          <cell r="C875" t="str">
            <v>OPSP-VAD-0114-2024</v>
          </cell>
          <cell r="D875" t="str">
            <v>CO1.REQ.5602093</v>
          </cell>
        </row>
        <row r="876">
          <cell r="C876" t="str">
            <v>OPSP-VIN-0107-2024</v>
          </cell>
          <cell r="D876" t="str">
            <v>CO1.REQ.5874642</v>
          </cell>
        </row>
        <row r="877">
          <cell r="C877" t="str">
            <v>OPSP-VEX-0094-2024</v>
          </cell>
          <cell r="D877" t="str">
            <v>CO1.REQ.6022181</v>
          </cell>
        </row>
        <row r="878">
          <cell r="C878" t="str">
            <v>OAG-CREO-0034-2024</v>
          </cell>
          <cell r="D878" t="str">
            <v>CO1.REQ.5739704</v>
          </cell>
        </row>
        <row r="879">
          <cell r="C879" t="str">
            <v>OAG-VAD-0133-2024</v>
          </cell>
          <cell r="D879" t="str">
            <v>CO1.REQ.5602164</v>
          </cell>
        </row>
        <row r="880">
          <cell r="C880" t="str">
            <v>OPSP-VEX-0076-2024</v>
          </cell>
          <cell r="D880" t="str">
            <v>CO1.REQ.5947095</v>
          </cell>
        </row>
        <row r="881">
          <cell r="C881" t="str">
            <v>OPSP-VAD-0007-2024</v>
          </cell>
          <cell r="D881" t="str">
            <v>CO1.REQ.5571984</v>
          </cell>
        </row>
        <row r="882">
          <cell r="C882" t="str">
            <v>OPSP-VAD-0565-2024</v>
          </cell>
          <cell r="D882" t="str">
            <v>CO1.REQ.5805058</v>
          </cell>
        </row>
        <row r="883">
          <cell r="C883" t="str">
            <v>OPS-DAD-0050-2024</v>
          </cell>
          <cell r="D883" t="str">
            <v>CO1.REQ.5924192</v>
          </cell>
        </row>
        <row r="884">
          <cell r="C884" t="str">
            <v>OPSP-VIN-0078-2024</v>
          </cell>
          <cell r="D884" t="str">
            <v>CO1.REQ.5699955</v>
          </cell>
        </row>
        <row r="885">
          <cell r="C885" t="str">
            <v>OPSP-VAD-0342-2024</v>
          </cell>
          <cell r="D885" t="str">
            <v>CO1.REQ.5731773</v>
          </cell>
        </row>
        <row r="886">
          <cell r="C886" t="str">
            <v>OAG-VAD-0541-2024</v>
          </cell>
          <cell r="D886" t="str">
            <v>CO1.REQ.5798175</v>
          </cell>
        </row>
        <row r="887">
          <cell r="C887" t="str">
            <v>OPSP-VAD-0272-2024</v>
          </cell>
          <cell r="D887" t="str">
            <v>CO1.REQ.5655668</v>
          </cell>
        </row>
        <row r="888">
          <cell r="C888" t="str">
            <v>OPSP-VAD-0116-2024</v>
          </cell>
          <cell r="D888" t="str">
            <v>CO1.REQ.5602581</v>
          </cell>
        </row>
        <row r="889">
          <cell r="C889" t="str">
            <v>ODC-DAD-0009-2024</v>
          </cell>
          <cell r="D889" t="str">
            <v>CO1.REQ.5942770</v>
          </cell>
        </row>
        <row r="890">
          <cell r="C890" t="str">
            <v>OPSP-VAD-0427-2024</v>
          </cell>
          <cell r="D890" t="str">
            <v>CO1.REQ.5769482</v>
          </cell>
        </row>
        <row r="891">
          <cell r="C891" t="str">
            <v>OAG-VAD-0452-2024</v>
          </cell>
          <cell r="D891" t="str">
            <v>CO1.REQ.5783291</v>
          </cell>
        </row>
        <row r="892">
          <cell r="C892" t="str">
            <v>OAG-FEE-0001-2024</v>
          </cell>
          <cell r="D892" t="str">
            <v>CO1.REQ.5685940</v>
          </cell>
        </row>
        <row r="893">
          <cell r="C893" t="str">
            <v>OAG-VEX-0023-2024</v>
          </cell>
          <cell r="D893" t="str">
            <v>CO1.REQ.5767309</v>
          </cell>
        </row>
        <row r="894">
          <cell r="C894" t="str">
            <v>OPSP-FCE-0010-2024</v>
          </cell>
          <cell r="D894" t="str">
            <v>CO1.REQ.5647409</v>
          </cell>
        </row>
        <row r="895">
          <cell r="C895" t="str">
            <v>OPSP-VAD-0035-2024</v>
          </cell>
          <cell r="D895" t="str">
            <v>CO1.REQ.5575158</v>
          </cell>
        </row>
        <row r="896">
          <cell r="C896" t="str">
            <v>OPSP-VEX-2169-2023</v>
          </cell>
          <cell r="D896" t="str">
            <v>CO1.REQ.5499978</v>
          </cell>
        </row>
        <row r="897">
          <cell r="C897" t="str">
            <v>OPSP-VAD-0530-2024</v>
          </cell>
          <cell r="D897" t="str">
            <v>CO1.REQ.5816282</v>
          </cell>
        </row>
        <row r="898">
          <cell r="C898" t="str">
            <v>OPSP-VEX-0065-2024</v>
          </cell>
          <cell r="D898" t="str">
            <v>CO1.REQ.5926581</v>
          </cell>
        </row>
        <row r="899">
          <cell r="C899" t="str">
            <v>OPSP-CPF-0025-2024</v>
          </cell>
          <cell r="D899" t="str">
            <v>CO1.REQ.5792710</v>
          </cell>
        </row>
        <row r="900">
          <cell r="C900" t="str">
            <v>OAG-VAD-0074-2024</v>
          </cell>
          <cell r="D900" t="str">
            <v>CO1.REQ.5594740</v>
          </cell>
        </row>
        <row r="901">
          <cell r="C901" t="str">
            <v>OPSP-VAD-0487-2024</v>
          </cell>
          <cell r="D901" t="str">
            <v>CO1.REQ.5805945</v>
          </cell>
        </row>
        <row r="902">
          <cell r="C902" t="str">
            <v>OPSP-VAD-0492-2024</v>
          </cell>
          <cell r="D902" t="str">
            <v>CO1.REQ.5807595</v>
          </cell>
        </row>
        <row r="903">
          <cell r="C903" t="str">
            <v>OAG-VAD-0459-2024</v>
          </cell>
          <cell r="D903" t="str">
            <v>CO1.REQ.5782598</v>
          </cell>
        </row>
        <row r="904">
          <cell r="C904" t="str">
            <v>OAG-VAD-0533-2024</v>
          </cell>
          <cell r="D904" t="str">
            <v>CO1.REQ.5795940</v>
          </cell>
        </row>
        <row r="905">
          <cell r="C905" t="str">
            <v>OAG-VEX-0093-2024</v>
          </cell>
          <cell r="D905" t="str">
            <v>CO1.REQ.6022751</v>
          </cell>
        </row>
        <row r="906">
          <cell r="C906" t="str">
            <v>OPSP-CREO-0006-2024</v>
          </cell>
          <cell r="D906" t="str">
            <v>CO1.REQ.5593940</v>
          </cell>
        </row>
        <row r="907">
          <cell r="C907" t="str">
            <v>OAG-VAD-0498-2024</v>
          </cell>
          <cell r="D907" t="str">
            <v>CO1.REQ.5802971</v>
          </cell>
        </row>
        <row r="908">
          <cell r="C908" t="str">
            <v>CA-CREO-0002-2024</v>
          </cell>
          <cell r="D908" t="str">
            <v>CO1.REQ.5851071</v>
          </cell>
        </row>
        <row r="909">
          <cell r="C909" t="str">
            <v>VAD-030-2024</v>
          </cell>
          <cell r="D909" t="str">
            <v>CO1.REQ.5829510</v>
          </cell>
        </row>
        <row r="910">
          <cell r="C910" t="str">
            <v>OPSP-VEX-0088-2024</v>
          </cell>
          <cell r="D910" t="str">
            <v>CO1.REQ.5989614</v>
          </cell>
        </row>
        <row r="911">
          <cell r="C911" t="str">
            <v>OPSP-VAD-0359-2024</v>
          </cell>
          <cell r="D911" t="str">
            <v>CO1.REQ.5738997</v>
          </cell>
        </row>
        <row r="912">
          <cell r="C912" t="str">
            <v>OPSP-VAD-0589-2024</v>
          </cell>
          <cell r="D912" t="str">
            <v>CO1.REQ.5807003</v>
          </cell>
        </row>
        <row r="913">
          <cell r="C913" t="str">
            <v>OPSP-VIN-0023-2024</v>
          </cell>
          <cell r="D913" t="str">
            <v>CO1.REQ.5588820</v>
          </cell>
        </row>
        <row r="914">
          <cell r="C914" t="str">
            <v>OPSP-VAD-0550-2024</v>
          </cell>
          <cell r="D914" t="str">
            <v>CO1.REQ.5801475</v>
          </cell>
        </row>
        <row r="915">
          <cell r="C915" t="str">
            <v>OPS-DAD-0010-2024</v>
          </cell>
          <cell r="D915" t="str">
            <v>CO1.REQ.5762895</v>
          </cell>
        </row>
        <row r="916">
          <cell r="C916" t="str">
            <v>OPSP-VAD-0507-2024</v>
          </cell>
          <cell r="D916" t="str">
            <v>CO1.REQ.5806897</v>
          </cell>
        </row>
        <row r="917">
          <cell r="C917" t="str">
            <v>ODC-DAD-0007-2024</v>
          </cell>
          <cell r="D917" t="str">
            <v>CO1.REQ.5925757</v>
          </cell>
        </row>
        <row r="918">
          <cell r="C918" t="str">
            <v>OAG-VAD-0354-2024</v>
          </cell>
          <cell r="D918" t="str">
            <v>CO1.REQ.5739069</v>
          </cell>
        </row>
        <row r="919">
          <cell r="C919" t="str">
            <v>OPSP-VAD-0214-2024</v>
          </cell>
          <cell r="D919" t="str">
            <v>CO1.REQ.5623374</v>
          </cell>
        </row>
        <row r="920">
          <cell r="C920" t="str">
            <v>OPSP-VAD-0306-2024</v>
          </cell>
          <cell r="D920" t="str">
            <v>CO1.REQ.5713156</v>
          </cell>
        </row>
        <row r="921">
          <cell r="C921" t="str">
            <v>OPS-DAD-0020-2024</v>
          </cell>
          <cell r="D921" t="str">
            <v>CO1.REQ.5822223</v>
          </cell>
        </row>
        <row r="922">
          <cell r="C922" t="str">
            <v>OPSP-VAD-0152-2024</v>
          </cell>
          <cell r="D922" t="str">
            <v>CO1.REQ.5599828</v>
          </cell>
        </row>
        <row r="923">
          <cell r="C923" t="str">
            <v>OPSP-VAD-0405-2024</v>
          </cell>
          <cell r="D923" t="str">
            <v>CO1.REQ.5769038</v>
          </cell>
        </row>
        <row r="924">
          <cell r="C924" t="str">
            <v>OPSP-VEX-0079-2024</v>
          </cell>
          <cell r="D924" t="str">
            <v>CO1.REQ.5965708</v>
          </cell>
        </row>
        <row r="925">
          <cell r="C925" t="str">
            <v>OAG-VAD-0358-2024</v>
          </cell>
          <cell r="D925" t="str">
            <v>CO1.REQ.5740284</v>
          </cell>
        </row>
        <row r="926">
          <cell r="C926" t="str">
            <v>ODC-DAD-0002-2024</v>
          </cell>
          <cell r="D926" t="str">
            <v>CO1.REQ.5792126</v>
          </cell>
        </row>
        <row r="927">
          <cell r="C927" t="str">
            <v>OAG-CREO-0040-2024</v>
          </cell>
          <cell r="D927" t="str">
            <v>CO1.REQ.6001156</v>
          </cell>
        </row>
        <row r="928">
          <cell r="C928" t="str">
            <v>OPSP-VAD-0457-2024</v>
          </cell>
          <cell r="D928" t="str">
            <v>CO1.REQ.5781183</v>
          </cell>
        </row>
        <row r="929">
          <cell r="C929" t="str">
            <v>OPSP-FIN-0001-2024</v>
          </cell>
          <cell r="D929" t="str">
            <v>CO1.REQ.5703681</v>
          </cell>
        </row>
        <row r="930">
          <cell r="C930" t="str">
            <v>ODC-DAD-0013-2024</v>
          </cell>
          <cell r="D930" t="str">
            <v>CO1.REQ.6002416</v>
          </cell>
        </row>
        <row r="931">
          <cell r="C931" t="str">
            <v>OPSP-VAD-0128-2024</v>
          </cell>
          <cell r="D931" t="str">
            <v>CO1.REQ.5603250</v>
          </cell>
        </row>
        <row r="932">
          <cell r="C932" t="str">
            <v>OAG-VAD-0333-2024</v>
          </cell>
          <cell r="D932" t="str">
            <v>CO1.REQ.5731894</v>
          </cell>
        </row>
        <row r="933">
          <cell r="C933" t="str">
            <v>OPSP-VAD-0559-2024</v>
          </cell>
          <cell r="D933" t="str">
            <v>CO1.REQ.5803007</v>
          </cell>
        </row>
        <row r="934">
          <cell r="C934" t="str">
            <v>OPS-DAD-0032-2024</v>
          </cell>
          <cell r="D934" t="str">
            <v>CO1.REQ.5865588</v>
          </cell>
        </row>
        <row r="935">
          <cell r="C935" t="str">
            <v>OAG-VAD-0536-2024</v>
          </cell>
          <cell r="D935" t="str">
            <v>CO1.REQ.5797220</v>
          </cell>
        </row>
        <row r="936">
          <cell r="C936" t="str">
            <v>OAG-VAD-0644-2024</v>
          </cell>
          <cell r="D936" t="str">
            <v>CO1.REQ.5838275</v>
          </cell>
        </row>
        <row r="937">
          <cell r="C937" t="str">
            <v>OPSP-VAD-0621-2024</v>
          </cell>
          <cell r="D937" t="str">
            <v>CO1.REQ.5811405</v>
          </cell>
        </row>
        <row r="938">
          <cell r="C938" t="str">
            <v>OPSP-VAD-0562-2024</v>
          </cell>
          <cell r="D938" t="str">
            <v>CO1.REQ.5804271</v>
          </cell>
        </row>
        <row r="939">
          <cell r="C939" t="str">
            <v>OAG-VAD-0671-2024</v>
          </cell>
          <cell r="D939" t="str">
            <v>CO1.REQ.5850151</v>
          </cell>
        </row>
        <row r="940">
          <cell r="C940" t="str">
            <v>OPSP-VAD-0145-2024</v>
          </cell>
          <cell r="D940" t="str">
            <v>CO1.REQ.5604179</v>
          </cell>
        </row>
        <row r="941">
          <cell r="C941" t="str">
            <v>OPSP-VAD-0368-2024</v>
          </cell>
          <cell r="D941" t="str">
            <v>CO1.REQ.5747306</v>
          </cell>
        </row>
        <row r="942">
          <cell r="C942" t="str">
            <v>OPSP-VAD-0521-2024</v>
          </cell>
          <cell r="D942" t="str">
            <v>CO1.REQ.5814898</v>
          </cell>
        </row>
        <row r="943">
          <cell r="C943" t="str">
            <v>OAG-VAD-0616-2024</v>
          </cell>
          <cell r="D943" t="str">
            <v>CO1.REQ.5831314</v>
          </cell>
        </row>
        <row r="944">
          <cell r="C944" t="str">
            <v>RES-VIN-0158-2024</v>
          </cell>
          <cell r="D944" t="str">
            <v>CO1.REQ.5989344</v>
          </cell>
        </row>
        <row r="945">
          <cell r="C945" t="str">
            <v>OPSP-VAD-0026-2024</v>
          </cell>
          <cell r="D945" t="str">
            <v>CO1.REQ.5572310</v>
          </cell>
        </row>
        <row r="946">
          <cell r="C946" t="str">
            <v>OPSP-VAD-0447-2024</v>
          </cell>
          <cell r="D946" t="str">
            <v>CO1.REQ.5784049</v>
          </cell>
        </row>
        <row r="947">
          <cell r="C947" t="str">
            <v>OPSP-VAD-0011-2024</v>
          </cell>
          <cell r="D947" t="str">
            <v>CO1.REQ.5572077</v>
          </cell>
        </row>
        <row r="948">
          <cell r="C948" t="str">
            <v>OPSP-VAD-0442-2024</v>
          </cell>
          <cell r="D948" t="str">
            <v>CO1.REQ.5782552</v>
          </cell>
        </row>
        <row r="949">
          <cell r="C949" t="str">
            <v>OPSP-VIN-0119-2024</v>
          </cell>
          <cell r="D949" t="str">
            <v>CO1.REQ.5924141</v>
          </cell>
        </row>
        <row r="950">
          <cell r="C950" t="str">
            <v>OPSP-CPF-0023-2024</v>
          </cell>
          <cell r="D950" t="str">
            <v>CO1.REQ.5711380</v>
          </cell>
        </row>
        <row r="951">
          <cell r="C951" t="str">
            <v>OPS-DAD-0024-2024</v>
          </cell>
          <cell r="D951" t="str">
            <v>CO1.REQ.5841278</v>
          </cell>
        </row>
        <row r="952">
          <cell r="C952" t="str">
            <v>OAG-VAD-0511-2024</v>
          </cell>
          <cell r="D952" t="str">
            <v>CO1.REQ.5807949</v>
          </cell>
        </row>
        <row r="953">
          <cell r="C953" t="str">
            <v>OPSP-VAD-0044-2024</v>
          </cell>
          <cell r="D953" t="str">
            <v>CO1.REQ.5575938</v>
          </cell>
        </row>
        <row r="954">
          <cell r="C954" t="str">
            <v>OPSP-VIN-0036-2024</v>
          </cell>
          <cell r="D954" t="str">
            <v>CO1.REQ.5592435</v>
          </cell>
        </row>
        <row r="955">
          <cell r="C955" t="str">
            <v>OPSP-VAD-0612-2024</v>
          </cell>
          <cell r="D955" t="str">
            <v>CO1.REQ.5810986</v>
          </cell>
        </row>
        <row r="956">
          <cell r="C956" t="str">
            <v>OPSP-VAD-0464-2024</v>
          </cell>
          <cell r="D956" t="str">
            <v>CO1.REQ.5785219</v>
          </cell>
        </row>
        <row r="957">
          <cell r="C957" t="str">
            <v>OPSP-FEE-0004-2024</v>
          </cell>
          <cell r="D957" t="str">
            <v>CO1.REQ.5675131</v>
          </cell>
        </row>
        <row r="958">
          <cell r="C958" t="str">
            <v>OPSP-VAD-0048-2024</v>
          </cell>
          <cell r="D958" t="str">
            <v>CO1.REQ.5577797</v>
          </cell>
        </row>
        <row r="959">
          <cell r="C959" t="str">
            <v>OPS-VEX-0033-2024</v>
          </cell>
          <cell r="D959" t="str">
            <v>CO1.REQ.5798414</v>
          </cell>
        </row>
        <row r="960">
          <cell r="C960" t="str">
            <v>OPSP-VAD-0320-2024</v>
          </cell>
          <cell r="D960" t="str">
            <v>CO1.REQ.5717185</v>
          </cell>
        </row>
        <row r="961">
          <cell r="C961" t="str">
            <v>OPSP-VAD-0248-2024</v>
          </cell>
          <cell r="D961" t="str">
            <v>CO1.REQ.5629288</v>
          </cell>
        </row>
        <row r="962">
          <cell r="C962" t="str">
            <v>OAG-VAD-0695-2024</v>
          </cell>
          <cell r="D962" t="str">
            <v>CO1.REQ.5959157</v>
          </cell>
        </row>
        <row r="963">
          <cell r="C963" t="str">
            <v>OPSP-VAD-0462-2024</v>
          </cell>
          <cell r="D963" t="str">
            <v>CO1.REQ.5783974</v>
          </cell>
        </row>
        <row r="964">
          <cell r="C964" t="str">
            <v>OPSP-VAD-0460-2024</v>
          </cell>
          <cell r="D964" t="str">
            <v>CO1.REQ.5783190</v>
          </cell>
        </row>
        <row r="965">
          <cell r="C965" t="str">
            <v>OAG-VAD-0410-2024</v>
          </cell>
          <cell r="D965" t="str">
            <v>CO1.REQ.5769540</v>
          </cell>
        </row>
        <row r="966">
          <cell r="C966" t="str">
            <v>OPSP-VAD-0310-2024</v>
          </cell>
          <cell r="D966" t="str">
            <v>CO1.REQ.5716889</v>
          </cell>
        </row>
        <row r="967">
          <cell r="C967" t="str">
            <v>OPS-DAD-0037-2024</v>
          </cell>
          <cell r="D967" t="str">
            <v>CO1.REQ.5891080</v>
          </cell>
        </row>
        <row r="968">
          <cell r="C968" t="str">
            <v>OAG-VAD-0147-2024</v>
          </cell>
          <cell r="D968" t="str">
            <v>CO1.REQ.5599254</v>
          </cell>
        </row>
        <row r="969">
          <cell r="C969" t="str">
            <v>OAG-VAD-0336-2024</v>
          </cell>
          <cell r="D969" t="str">
            <v>CO1.REQ.5730073</v>
          </cell>
        </row>
        <row r="970">
          <cell r="C970" t="str">
            <v>OPSP-VAD-0425-2024</v>
          </cell>
          <cell r="D970" t="str">
            <v>CO1.REQ.5769160</v>
          </cell>
        </row>
        <row r="971">
          <cell r="C971" t="str">
            <v>OPSP-VAD-0212-2024</v>
          </cell>
          <cell r="D971" t="str">
            <v>CO1.REQ.5622849</v>
          </cell>
        </row>
        <row r="972">
          <cell r="C972" t="str">
            <v>RES-VIN-0157-2024</v>
          </cell>
          <cell r="D972" t="str">
            <v>CO1.REQ.5984769</v>
          </cell>
        </row>
        <row r="973">
          <cell r="C973" t="str">
            <v>OAG-VAD-0362-2024</v>
          </cell>
          <cell r="D973" t="str">
            <v>CO1.REQ.5739957</v>
          </cell>
        </row>
        <row r="974">
          <cell r="C974" t="str">
            <v>OAG-VAD-0250-2024</v>
          </cell>
          <cell r="D974" t="str">
            <v>CO1.REQ.5629867</v>
          </cell>
        </row>
        <row r="975">
          <cell r="C975" t="str">
            <v>OPSP-VIN-0061-2024</v>
          </cell>
          <cell r="D975" t="str">
            <v>CO1.REQ.5673879</v>
          </cell>
        </row>
        <row r="976">
          <cell r="C976" t="str">
            <v>OPSP-VAD-0347-2024</v>
          </cell>
          <cell r="D976" t="str">
            <v>CO1.REQ.5740950</v>
          </cell>
        </row>
        <row r="977">
          <cell r="C977" t="str">
            <v>OAG-CPF-0011-2024</v>
          </cell>
          <cell r="D977" t="str">
            <v>CO1.REQ.5620865</v>
          </cell>
        </row>
        <row r="978">
          <cell r="C978" t="str">
            <v>OPS-DAD-0012-2024</v>
          </cell>
          <cell r="D978" t="str">
            <v>CO1.REQ.5768548</v>
          </cell>
        </row>
        <row r="979">
          <cell r="C979" t="str">
            <v>OAG-VEX-0010-2024</v>
          </cell>
          <cell r="D979" t="str">
            <v>CO1.REQ.5736319</v>
          </cell>
        </row>
        <row r="980">
          <cell r="C980" t="str">
            <v>OPSP-VAD-0119-2024</v>
          </cell>
          <cell r="D980" t="str">
            <v>CO1.REQ.5600149</v>
          </cell>
        </row>
        <row r="981">
          <cell r="C981" t="str">
            <v>OAG-CREO-0030-2024</v>
          </cell>
          <cell r="D981" t="str">
            <v>CO1.REQ.5702969</v>
          </cell>
        </row>
        <row r="982">
          <cell r="C982" t="str">
            <v>OAG-VAD-0281-2024</v>
          </cell>
          <cell r="D982" t="str">
            <v>CO1.REQ.5656718</v>
          </cell>
        </row>
        <row r="983">
          <cell r="C983" t="str">
            <v>OPSP-VIN-0033-2024</v>
          </cell>
          <cell r="D983" t="str">
            <v>CO1.REQ.5591945</v>
          </cell>
        </row>
        <row r="984">
          <cell r="C984" t="str">
            <v>OAG-VEX-2120-2023</v>
          </cell>
          <cell r="D984" t="str">
            <v>CO1.REQ.5482678</v>
          </cell>
        </row>
        <row r="985">
          <cell r="C985" t="str">
            <v>OPSP-VAD-0488-2024</v>
          </cell>
          <cell r="D985" t="str">
            <v>CO1.REQ.5806084</v>
          </cell>
        </row>
        <row r="986">
          <cell r="C986" t="str">
            <v>ODC-FCS-0001-2024</v>
          </cell>
          <cell r="D986" t="str">
            <v>CO1.REQ.5685032</v>
          </cell>
        </row>
        <row r="987">
          <cell r="C987" t="str">
            <v>OPSP-VAD-0525-2024</v>
          </cell>
          <cell r="D987" t="str">
            <v>CO1.REQ.5816087</v>
          </cell>
        </row>
        <row r="988">
          <cell r="C988" t="str">
            <v>OAG-VAD-0432-2024</v>
          </cell>
          <cell r="D988" t="str">
            <v>CO1.REQ.5780776</v>
          </cell>
        </row>
        <row r="989">
          <cell r="C989" t="str">
            <v>OAG-VAD-0384-2024</v>
          </cell>
          <cell r="D989" t="str">
            <v>CO1.REQ.5752246</v>
          </cell>
        </row>
        <row r="990">
          <cell r="C990" t="str">
            <v>OPSP-VAD-0166-2024</v>
          </cell>
          <cell r="D990" t="str">
            <v>CO1.REQ.5611749</v>
          </cell>
        </row>
        <row r="991">
          <cell r="C991" t="str">
            <v>OAG-VAD-0153-2024</v>
          </cell>
          <cell r="D991" t="str">
            <v>CO1.REQ.5599835</v>
          </cell>
        </row>
        <row r="992">
          <cell r="C992" t="str">
            <v>OAG-CREO-0002-2024</v>
          </cell>
          <cell r="D992" t="str">
            <v>CO1.REQ.5592546</v>
          </cell>
        </row>
        <row r="993">
          <cell r="C993" t="str">
            <v>OPS-DAD-0016-2024</v>
          </cell>
          <cell r="D993" t="str">
            <v>CO1.REQ.5786862</v>
          </cell>
        </row>
        <row r="994">
          <cell r="C994" t="str">
            <v>OPSP-VAD-0179-2024</v>
          </cell>
          <cell r="D994" t="str">
            <v>CO1.REQ.5609731</v>
          </cell>
        </row>
        <row r="995">
          <cell r="C995" t="str">
            <v>OPSP-VIN-0046-2024</v>
          </cell>
          <cell r="D995" t="str">
            <v>CO1.REQ.5602198</v>
          </cell>
        </row>
        <row r="996">
          <cell r="C996" t="str">
            <v>OAG-VAD-0379-2024</v>
          </cell>
          <cell r="D996" t="str">
            <v>CO1.REQ.5749242</v>
          </cell>
        </row>
        <row r="997">
          <cell r="C997" t="str">
            <v>OPSP-VAD-0200-2024</v>
          </cell>
          <cell r="D997" t="str">
            <v>CO1.REQ.5622303</v>
          </cell>
        </row>
        <row r="998">
          <cell r="C998" t="str">
            <v>OPSP-VAD-0224-2024</v>
          </cell>
          <cell r="D998" t="str">
            <v>CO1.REQ.5620895</v>
          </cell>
        </row>
        <row r="999">
          <cell r="C999" t="str">
            <v>OPSP-CREO-0032-2024</v>
          </cell>
          <cell r="D999" t="str">
            <v>CO1.REQ.5703511</v>
          </cell>
        </row>
        <row r="1000">
          <cell r="C1000" t="str">
            <v>OPSP-VAD-0682-2024</v>
          </cell>
          <cell r="D1000" t="str">
            <v>CO1.REQ.5935631</v>
          </cell>
        </row>
        <row r="1001">
          <cell r="C1001" t="str">
            <v>OAG-VEX-0021-2024</v>
          </cell>
          <cell r="D1001" t="str">
            <v>CO1.REQ.5765976</v>
          </cell>
        </row>
        <row r="1002">
          <cell r="C1002" t="str">
            <v>OAG-VAD-0433-2024</v>
          </cell>
          <cell r="D1002" t="str">
            <v>CO1.REQ.5780945</v>
          </cell>
        </row>
        <row r="1003">
          <cell r="C1003" t="str">
            <v>OPS-DAD-0023-2024</v>
          </cell>
          <cell r="D1003" t="str">
            <v>CO1.REQ.5840619</v>
          </cell>
        </row>
        <row r="1004">
          <cell r="C1004" t="str">
            <v>OPSP-VAD-0419-2024</v>
          </cell>
          <cell r="D1004" t="str">
            <v>CO1.REQ.5769447</v>
          </cell>
        </row>
        <row r="1005">
          <cell r="C1005" t="str">
            <v>OPSP-VAD-0324-2024</v>
          </cell>
          <cell r="D1005" t="str">
            <v>CO1.REQ.5718993</v>
          </cell>
        </row>
        <row r="1006">
          <cell r="C1006" t="str">
            <v>OPSP-VIN-0103-2024</v>
          </cell>
          <cell r="D1006" t="str">
            <v>CO1.REQ.5865688</v>
          </cell>
        </row>
        <row r="1007">
          <cell r="C1007" t="str">
            <v>OPSP-VIN-0096-2024</v>
          </cell>
          <cell r="D1007" t="str">
            <v>CO1.REQ.5780509</v>
          </cell>
        </row>
        <row r="1008">
          <cell r="C1008" t="str">
            <v>OPS-VAD-0677-2024</v>
          </cell>
          <cell r="D1008" t="str">
            <v>CO1.REQ.5890361</v>
          </cell>
        </row>
        <row r="1009">
          <cell r="C1009" t="str">
            <v>OPSP-VAD-0678-2024</v>
          </cell>
          <cell r="D1009" t="str">
            <v>CO1.REQ.5918467</v>
          </cell>
        </row>
        <row r="1010">
          <cell r="C1010" t="str">
            <v>OPSP-VAD-0349-2024</v>
          </cell>
          <cell r="D1010" t="str">
            <v>CO1.REQ.5740048</v>
          </cell>
        </row>
        <row r="1011">
          <cell r="C1011" t="str">
            <v>OPS-DAD-0039-2024</v>
          </cell>
          <cell r="D1011" t="str">
            <v>CO1.REQ.5894852</v>
          </cell>
        </row>
        <row r="1012">
          <cell r="C1012" t="str">
            <v>OPSP-VAD-0719-2024</v>
          </cell>
          <cell r="D1012" t="str">
            <v>CO1.REQ.6000028</v>
          </cell>
        </row>
        <row r="1013">
          <cell r="C1013" t="str">
            <v>OAG-VAD-0202-2024</v>
          </cell>
          <cell r="D1013" t="str">
            <v>CO1.REQ.5622880</v>
          </cell>
        </row>
        <row r="1014">
          <cell r="C1014" t="str">
            <v>OPSP-VAD-0567-2024</v>
          </cell>
          <cell r="D1014" t="str">
            <v>CO1.REQ.5805266</v>
          </cell>
        </row>
        <row r="1015">
          <cell r="C1015" t="str">
            <v>OAG-VAD-0079-2024</v>
          </cell>
          <cell r="D1015" t="str">
            <v>CO1.REQ.5594257</v>
          </cell>
        </row>
        <row r="1016">
          <cell r="C1016" t="str">
            <v>OPSP-VAD-0233-2024</v>
          </cell>
          <cell r="D1016" t="str">
            <v>CO1.REQ.5622950</v>
          </cell>
        </row>
        <row r="1017">
          <cell r="C1017" t="str">
            <v>OPSP-FCS-0004-2024</v>
          </cell>
          <cell r="D1017" t="str">
            <v>CO1.REQ.5618709</v>
          </cell>
        </row>
        <row r="1018">
          <cell r="C1018" t="str">
            <v>OPSP-VAD-0499-2024</v>
          </cell>
          <cell r="D1018" t="str">
            <v>CO1.REQ.5804751</v>
          </cell>
        </row>
        <row r="1019">
          <cell r="C1019" t="str">
            <v>OPSP-FEE-0007-2024</v>
          </cell>
          <cell r="D1019" t="str">
            <v>CO1.REQ.5682484</v>
          </cell>
        </row>
        <row r="1020">
          <cell r="C1020" t="str">
            <v>OAG-VAD-0473-2024</v>
          </cell>
          <cell r="D1020" t="str">
            <v>CO1.REQ.5783469</v>
          </cell>
        </row>
        <row r="1021">
          <cell r="C1021" t="str">
            <v>OPSP-VAD-0157-2024</v>
          </cell>
          <cell r="D1021" t="str">
            <v>CO1.REQ.5612556</v>
          </cell>
        </row>
        <row r="1022">
          <cell r="C1022" t="str">
            <v>OPSP-VIN-0065-2024</v>
          </cell>
          <cell r="D1022" t="str">
            <v>CO1.REQ.5670796</v>
          </cell>
        </row>
        <row r="1023">
          <cell r="C1023" t="str">
            <v>OAG-VAD-0441-2024</v>
          </cell>
          <cell r="D1023" t="str">
            <v>CO1.REQ.5782269</v>
          </cell>
        </row>
        <row r="1024">
          <cell r="C1024" t="str">
            <v>OPSP-VAD-0587-2024</v>
          </cell>
          <cell r="D1024" t="str">
            <v>CO1.REQ.5806293</v>
          </cell>
        </row>
        <row r="1025">
          <cell r="C1025" t="str">
            <v>OPSP-VAD-0391-2024</v>
          </cell>
          <cell r="D1025" t="str">
            <v>CO1.REQ.5767863</v>
          </cell>
        </row>
        <row r="1026">
          <cell r="C1026" t="str">
            <v>OAG-VAD-0198-2024</v>
          </cell>
          <cell r="D1026" t="str">
            <v>CO1.REQ.5621627</v>
          </cell>
        </row>
        <row r="1027">
          <cell r="C1027" t="str">
            <v>OAG-VAD-0369-2024</v>
          </cell>
          <cell r="D1027" t="str">
            <v>CO1.REQ.5747186</v>
          </cell>
        </row>
        <row r="1028">
          <cell r="C1028" t="str">
            <v>OPSP-VAD-0489-2024</v>
          </cell>
          <cell r="D1028" t="str">
            <v>CO1.REQ.5806482</v>
          </cell>
        </row>
        <row r="1029">
          <cell r="C1029" t="str">
            <v>OAG-VAD-0053-2024</v>
          </cell>
          <cell r="D1029" t="str">
            <v>CO1.REQ.5593526</v>
          </cell>
        </row>
        <row r="1030">
          <cell r="C1030" t="str">
            <v>CPS-VAD-0009-2024</v>
          </cell>
          <cell r="D1030" t="str">
            <v>CO1.REQ.6001081</v>
          </cell>
        </row>
        <row r="1031">
          <cell r="C1031" t="str">
            <v>ODC-FCS-0003-2024</v>
          </cell>
          <cell r="D1031" t="str">
            <v>CO1.REQ.5805733</v>
          </cell>
        </row>
        <row r="1032">
          <cell r="C1032" t="str">
            <v>OAG-VAD-0414-2024</v>
          </cell>
          <cell r="D1032" t="str">
            <v>CO1.REQ.5768521</v>
          </cell>
        </row>
        <row r="1033">
          <cell r="C1033" t="str">
            <v>OPSP-VAD-0553-2024</v>
          </cell>
          <cell r="D1033" t="str">
            <v>CO1.REQ.5801681</v>
          </cell>
        </row>
        <row r="1034">
          <cell r="C1034" t="str">
            <v>OPSP-CPF-0004-2024</v>
          </cell>
          <cell r="D1034" t="str">
            <v>CO1.REQ.5605741</v>
          </cell>
        </row>
        <row r="1035">
          <cell r="C1035" t="str">
            <v>OPSP-VAD-0139-2024</v>
          </cell>
          <cell r="D1035" t="str">
            <v>CO1.REQ.5604201</v>
          </cell>
        </row>
        <row r="1036">
          <cell r="C1036" t="str">
            <v>OPSP-FIN-0008-2024</v>
          </cell>
          <cell r="D1036" t="str">
            <v>CO1.REQ.5908952</v>
          </cell>
        </row>
        <row r="1037">
          <cell r="C1037" t="str">
            <v>OPSP-VAD-0709-2024</v>
          </cell>
          <cell r="D1037" t="str">
            <v>CO1.REQ.5993770</v>
          </cell>
        </row>
        <row r="1038">
          <cell r="C1038" t="str">
            <v>OAG-VAD-0099-2024</v>
          </cell>
          <cell r="D1038" t="str">
            <v>CO1.REQ.5593498</v>
          </cell>
        </row>
        <row r="1039">
          <cell r="C1039" t="str">
            <v>OPSP-VAD-0706-2024</v>
          </cell>
          <cell r="D1039" t="str">
            <v>CO1.REQ.5993492</v>
          </cell>
        </row>
        <row r="1040">
          <cell r="C1040" t="str">
            <v>OPSP-VIN-0072-2024</v>
          </cell>
          <cell r="D1040" t="str">
            <v>CO1.REQ.5684447</v>
          </cell>
        </row>
        <row r="1041">
          <cell r="C1041" t="str">
            <v>OPS-DAD-0061-2024</v>
          </cell>
          <cell r="D1041" t="str">
            <v>CO1.REQ.5954056</v>
          </cell>
        </row>
        <row r="1042">
          <cell r="C1042" t="str">
            <v>OPSP-VAD-0090-2024</v>
          </cell>
          <cell r="D1042" t="str">
            <v>CO1.REQ.5595612</v>
          </cell>
        </row>
        <row r="1043">
          <cell r="C1043" t="str">
            <v>OAG-VAD-0340-2024</v>
          </cell>
          <cell r="D1043" t="str">
            <v>CO1.REQ.5731377</v>
          </cell>
        </row>
        <row r="1044">
          <cell r="C1044" t="str">
            <v>OPSP-VAD-0171-2024</v>
          </cell>
          <cell r="D1044" t="str">
            <v>CO1.REQ.5609633</v>
          </cell>
        </row>
        <row r="1045">
          <cell r="C1045" t="str">
            <v>OAG-CREO-0026-2024</v>
          </cell>
          <cell r="D1045" t="str">
            <v>CO1.REQ.5702015</v>
          </cell>
        </row>
        <row r="1046">
          <cell r="C1046" t="str">
            <v>OPS-DAD-0034-2024</v>
          </cell>
          <cell r="D1046" t="str">
            <v>CO1.REQ.5871535</v>
          </cell>
        </row>
        <row r="1047">
          <cell r="C1047" t="str">
            <v>OPSP-VIN-0041-2024</v>
          </cell>
          <cell r="D1047" t="str">
            <v>CO1.REQ.5601316</v>
          </cell>
        </row>
        <row r="1048">
          <cell r="C1048" t="str">
            <v>OAG-VAD-0714-2024</v>
          </cell>
          <cell r="D1048" t="str">
            <v>CO1.REQ.5991737</v>
          </cell>
        </row>
        <row r="1049">
          <cell r="C1049" t="str">
            <v>OPSP-VAD-0260-2024</v>
          </cell>
          <cell r="D1049" t="str">
            <v>CO1.REQ.5647845</v>
          </cell>
        </row>
        <row r="1050">
          <cell r="C1050" t="str">
            <v>OPSP-VAD-0516-2024</v>
          </cell>
          <cell r="D1050" t="str">
            <v>CO1.REQ.5803987</v>
          </cell>
        </row>
        <row r="1051">
          <cell r="C1051" t="str">
            <v>OAG-VAD-0339-2024</v>
          </cell>
          <cell r="D1051" t="str">
            <v>CO1.REQ.5731239</v>
          </cell>
        </row>
        <row r="1052">
          <cell r="C1052" t="str">
            <v>OAG-VAD-0392-2024</v>
          </cell>
          <cell r="D1052" t="str">
            <v>CO1.REQ.5767699</v>
          </cell>
        </row>
        <row r="1053">
          <cell r="C1053" t="str">
            <v>OPSP-VIN-0094-2024</v>
          </cell>
          <cell r="D1053" t="str">
            <v>CO1.REQ.5772075</v>
          </cell>
        </row>
        <row r="1054">
          <cell r="C1054" t="str">
            <v>OPSP-VIN-0117-2024</v>
          </cell>
          <cell r="D1054" t="str">
            <v>CO1.REQ.5923536</v>
          </cell>
        </row>
        <row r="1055">
          <cell r="C1055" t="str">
            <v>OPSP-FCE-0006-2024</v>
          </cell>
          <cell r="D1055" t="str">
            <v>CO1.REQ.5640628</v>
          </cell>
        </row>
        <row r="1056">
          <cell r="C1056" t="str">
            <v>OPSP-VIN-0063-2024</v>
          </cell>
          <cell r="D1056" t="str">
            <v>CO1.REQ.5671018</v>
          </cell>
        </row>
        <row r="1057">
          <cell r="C1057" t="str">
            <v>OPSP-CPF-0008-2024</v>
          </cell>
          <cell r="D1057" t="str">
            <v>CO1.REQ.5608583</v>
          </cell>
        </row>
        <row r="1058">
          <cell r="C1058" t="str">
            <v>OPSP-VIN-0070-2024</v>
          </cell>
          <cell r="D1058" t="str">
            <v>CO1.REQ.5684870</v>
          </cell>
        </row>
        <row r="1059">
          <cell r="C1059" t="str">
            <v>OSM-DAD-0003-2024</v>
          </cell>
          <cell r="D1059" t="str">
            <v>CO1.REQ.5873322</v>
          </cell>
        </row>
        <row r="1060">
          <cell r="C1060" t="str">
            <v>OPSP-CPF-0020-2024</v>
          </cell>
          <cell r="D1060" t="str">
            <v>CO1.REQ.5664180</v>
          </cell>
        </row>
        <row r="1061">
          <cell r="C1061" t="str">
            <v>OPSP-VAD-0602-2024</v>
          </cell>
          <cell r="D1061" t="str">
            <v>CO1.REQ.5829067</v>
          </cell>
        </row>
        <row r="1062">
          <cell r="C1062" t="str">
            <v>OPSP-VEX-0012-2024</v>
          </cell>
          <cell r="D1062" t="str">
            <v>CO1.REQ.5738328</v>
          </cell>
        </row>
        <row r="1063">
          <cell r="C1063" t="str">
            <v>ODC-FCE-0001-2024</v>
          </cell>
          <cell r="D1063" t="str">
            <v>CO1.REQ.6022108</v>
          </cell>
        </row>
        <row r="1064">
          <cell r="C1064" t="str">
            <v>OPSP-VAD-0476-2024</v>
          </cell>
          <cell r="D1064" t="str">
            <v>CO1.REQ.5784631</v>
          </cell>
        </row>
        <row r="1065">
          <cell r="C1065" t="str">
            <v>OPSP-VAD-0185-2024</v>
          </cell>
          <cell r="D1065" t="str">
            <v>CO1.REQ.5609701</v>
          </cell>
        </row>
        <row r="1066">
          <cell r="C1066" t="str">
            <v>OPSP-FHU-0007-2024</v>
          </cell>
          <cell r="D1066" t="str">
            <v>CO1.REQ.5716868</v>
          </cell>
        </row>
        <row r="1067">
          <cell r="C1067" t="str">
            <v>OPSP-VAD-0207-2024</v>
          </cell>
          <cell r="D1067" t="str">
            <v>CO1.REQ.5621304</v>
          </cell>
        </row>
        <row r="1068">
          <cell r="C1068" t="str">
            <v>CPR-01-2024</v>
          </cell>
          <cell r="D1068" t="str">
            <v>CO1.REQ.5968397</v>
          </cell>
        </row>
        <row r="1069">
          <cell r="C1069" t="str">
            <v>OPSP-VAD-0348-2024</v>
          </cell>
          <cell r="D1069" t="str">
            <v>CO1.REQ.5740014</v>
          </cell>
        </row>
        <row r="1070">
          <cell r="C1070" t="str">
            <v>OAG-VAD-0599-2024</v>
          </cell>
          <cell r="D1070" t="str">
            <v>CO1.REQ.5828654</v>
          </cell>
        </row>
        <row r="1071">
          <cell r="C1071" t="str">
            <v>OPSP-VAD-0016-2024</v>
          </cell>
          <cell r="D1071" t="str">
            <v>CO1.REQ.5572540</v>
          </cell>
        </row>
        <row r="1072">
          <cell r="C1072" t="str">
            <v>OPSP-VEX-0086-2024</v>
          </cell>
          <cell r="D1072" t="str">
            <v>CO1.REQ.5988841</v>
          </cell>
        </row>
        <row r="1073">
          <cell r="C1073" t="str">
            <v>OPSP-VAD-0118-2024</v>
          </cell>
          <cell r="D1073" t="str">
            <v>CO1.REQ.5603190</v>
          </cell>
        </row>
        <row r="1074">
          <cell r="C1074" t="str">
            <v>OPS-DAD-0036-2024</v>
          </cell>
          <cell r="D1074" t="str">
            <v>CO1.REQ.5871851</v>
          </cell>
        </row>
        <row r="1075">
          <cell r="C1075" t="str">
            <v>OAG-VAD-0580-2024</v>
          </cell>
          <cell r="D1075" t="str">
            <v>CO1.REQ.5820229</v>
          </cell>
        </row>
        <row r="1076">
          <cell r="C1076" t="str">
            <v>OPSP-CPF-0009-2024</v>
          </cell>
          <cell r="D1076" t="str">
            <v>CO1.REQ.5620247</v>
          </cell>
        </row>
        <row r="1077">
          <cell r="C1077" t="str">
            <v>OPSP-VEX-0048-2024</v>
          </cell>
          <cell r="D1077" t="str">
            <v>CO1.REQ.5890761</v>
          </cell>
        </row>
        <row r="1078">
          <cell r="C1078" t="str">
            <v>OAG-VAD-0601-2024</v>
          </cell>
          <cell r="D1078" t="str">
            <v>CO1.REQ.5828879</v>
          </cell>
        </row>
        <row r="1079">
          <cell r="C1079" t="str">
            <v>OPSP-VAD-0475-2024</v>
          </cell>
          <cell r="D1079" t="str">
            <v>CO1.REQ.5783883</v>
          </cell>
        </row>
        <row r="1080">
          <cell r="C1080" t="str">
            <v>OAG-VAD-0642-2024</v>
          </cell>
          <cell r="D1080" t="str">
            <v>CO1.REQ.5827851</v>
          </cell>
        </row>
        <row r="1081">
          <cell r="C1081" t="str">
            <v>OPS-VIN-0009-2024</v>
          </cell>
          <cell r="D1081" t="str">
            <v>CO1.REQ.5991144</v>
          </cell>
        </row>
        <row r="1082">
          <cell r="C1082" t="str">
            <v>OPSP-VAD-0187-2024</v>
          </cell>
          <cell r="D1082" t="str">
            <v>CO1.REQ.5609625</v>
          </cell>
        </row>
        <row r="1083">
          <cell r="C1083" t="str">
            <v>OPSP-VAD-0518-2024</v>
          </cell>
          <cell r="D1083" t="str">
            <v>CO1.REQ.5804421</v>
          </cell>
        </row>
        <row r="1084">
          <cell r="C1084" t="str">
            <v>OPSP-VAD-0138-2024</v>
          </cell>
          <cell r="D1084" t="str">
            <v>CO1.REQ.5603578</v>
          </cell>
        </row>
        <row r="1085">
          <cell r="C1085" t="str">
            <v>OPSP-VEX-0068-2024</v>
          </cell>
          <cell r="D1085" t="str">
            <v>CO1.REQ.5934678</v>
          </cell>
        </row>
        <row r="1086">
          <cell r="C1086" t="str">
            <v>OPSP-VAD-0181-2024</v>
          </cell>
          <cell r="D1086" t="str">
            <v>CO1.REQ.5609677</v>
          </cell>
        </row>
        <row r="1087">
          <cell r="C1087" t="str">
            <v>OPSP-CPF-0010-2024</v>
          </cell>
          <cell r="D1087" t="str">
            <v>CO1.REQ.5620631</v>
          </cell>
        </row>
        <row r="1088">
          <cell r="C1088" t="str">
            <v>OPSP-VEX-0096-2024</v>
          </cell>
          <cell r="D1088" t="str">
            <v>CO1.REQ.6023115</v>
          </cell>
        </row>
        <row r="1089">
          <cell r="C1089" t="str">
            <v>OPSP-CPF-0024-2024</v>
          </cell>
          <cell r="D1089" t="str">
            <v>CO1.REQ.5716040</v>
          </cell>
        </row>
        <row r="1090">
          <cell r="C1090" t="str">
            <v>OPSP-VAD-0220-2024</v>
          </cell>
          <cell r="D1090" t="str">
            <v>CO1.REQ.5620342</v>
          </cell>
        </row>
        <row r="1091">
          <cell r="C1091" t="str">
            <v>VAD-024-2024</v>
          </cell>
          <cell r="D1091" t="str">
            <v>CO1.REQ.5774538</v>
          </cell>
        </row>
        <row r="1092">
          <cell r="C1092" t="str">
            <v>OPSP-VEX-0090-2024</v>
          </cell>
          <cell r="D1092" t="str">
            <v>CO1.REQ.5996425</v>
          </cell>
        </row>
        <row r="1093">
          <cell r="C1093" t="str">
            <v>CPR-02-2024</v>
          </cell>
          <cell r="D1093" t="str">
            <v>CO1.REQ.5983598</v>
          </cell>
        </row>
        <row r="1094">
          <cell r="C1094" t="str">
            <v>OAG-VAD-0702-2024</v>
          </cell>
          <cell r="D1094" t="str">
            <v>CO1.REQ.5986890</v>
          </cell>
        </row>
        <row r="1095">
          <cell r="C1095" t="str">
            <v>OAG-VAD-0604-2024</v>
          </cell>
          <cell r="D1095" t="str">
            <v>CO1.REQ.5828733</v>
          </cell>
        </row>
        <row r="1096">
          <cell r="C1096" t="str">
            <v>OPSP-VAD-0264-2024</v>
          </cell>
          <cell r="D1096" t="str">
            <v>CO1.REQ.5647380</v>
          </cell>
        </row>
        <row r="1097">
          <cell r="C1097" t="str">
            <v>OPSP-VAD-0021-2024</v>
          </cell>
          <cell r="D1097" t="str">
            <v>CO1.REQ.5572201</v>
          </cell>
        </row>
        <row r="1098">
          <cell r="C1098" t="str">
            <v>OPS-DAD-0033-2024</v>
          </cell>
          <cell r="D1098" t="str">
            <v>CO1.REQ.5866057</v>
          </cell>
        </row>
        <row r="1099">
          <cell r="C1099" t="str">
            <v>OPS-DAD-0018-2024</v>
          </cell>
          <cell r="D1099" t="str">
            <v>CO1.REQ.5819633</v>
          </cell>
        </row>
        <row r="1100">
          <cell r="C1100" t="str">
            <v>OPSP-VAD-0715-2024</v>
          </cell>
          <cell r="D1100" t="str">
            <v>CO1.REQ.5992404</v>
          </cell>
        </row>
        <row r="1101">
          <cell r="C1101" t="str">
            <v>OPSP-VAD-0230-2024</v>
          </cell>
          <cell r="D1101" t="str">
            <v>CO1.REQ.5621611</v>
          </cell>
        </row>
        <row r="1102">
          <cell r="C1102" t="str">
            <v>OPSP-VAD-0526-2024</v>
          </cell>
          <cell r="D1102" t="str">
            <v>CO1.REQ.5816535</v>
          </cell>
        </row>
        <row r="1103">
          <cell r="C1103" t="str">
            <v>OAG-VAD-0584-2024</v>
          </cell>
          <cell r="D1103" t="str">
            <v>CO1.REQ.5820773</v>
          </cell>
        </row>
        <row r="1104">
          <cell r="C1104" t="str">
            <v>OPS-DAD-0013-2024</v>
          </cell>
          <cell r="D1104" t="str">
            <v>CO1.REQ.5771351</v>
          </cell>
        </row>
        <row r="1105">
          <cell r="C1105" t="str">
            <v>OAG-VAD-0543-2024</v>
          </cell>
          <cell r="D1105" t="str">
            <v>CO1.REQ.5798598</v>
          </cell>
        </row>
        <row r="1106">
          <cell r="C1106" t="str">
            <v>OPSP-VIN-0135-2024</v>
          </cell>
          <cell r="D1106" t="str">
            <v>CO1.REQ.6025687</v>
          </cell>
        </row>
        <row r="1107">
          <cell r="C1107" t="str">
            <v>OPSP-CREO-0022-2024</v>
          </cell>
          <cell r="D1107" t="str">
            <v>CO1.REQ.5699845</v>
          </cell>
        </row>
        <row r="1108">
          <cell r="C1108" t="str">
            <v>OPSP-VAD-0227-2024</v>
          </cell>
          <cell r="D1108" t="str">
            <v>CO1.REQ.5620306</v>
          </cell>
        </row>
        <row r="1109">
          <cell r="C1109" t="str">
            <v>OPSP-VAD-0688-2024</v>
          </cell>
          <cell r="D1109" t="str">
            <v>CO1.REQ.5952840</v>
          </cell>
        </row>
        <row r="1110">
          <cell r="C1110" t="str">
            <v>OPSP-VAD-0305-2024</v>
          </cell>
          <cell r="D1110" t="str">
            <v>CO1.REQ.5713117</v>
          </cell>
        </row>
        <row r="1111">
          <cell r="C1111" t="str">
            <v>OPSP-VAD-0611-2024</v>
          </cell>
          <cell r="D1111" t="str">
            <v>CO1.REQ.5810959</v>
          </cell>
        </row>
        <row r="1112">
          <cell r="C1112" t="str">
            <v>OPSP-VIN-0120-2024</v>
          </cell>
          <cell r="D1112" t="str">
            <v>CO1.REQ.5930653</v>
          </cell>
        </row>
        <row r="1113">
          <cell r="C1113" t="str">
            <v>OPSP-VAD-0275-2024</v>
          </cell>
          <cell r="D1113" t="str">
            <v>CO1.REQ.5656539</v>
          </cell>
        </row>
        <row r="1114">
          <cell r="C1114" t="str">
            <v>OPSP-VAD-0288-2024</v>
          </cell>
          <cell r="D1114" t="str">
            <v>CO1.REQ.5712929</v>
          </cell>
        </row>
        <row r="1115">
          <cell r="C1115" t="str">
            <v>OPSP-VAD-0373-2024</v>
          </cell>
          <cell r="D1115" t="str">
            <v>CO1.REQ.5746033</v>
          </cell>
        </row>
        <row r="1116">
          <cell r="C1116" t="str">
            <v>OPSP-VAD-0180-2024</v>
          </cell>
          <cell r="D1116" t="str">
            <v>CO1.REQ.5609901</v>
          </cell>
        </row>
        <row r="1117">
          <cell r="C1117" t="str">
            <v>OPSP-VIN-0025-2024</v>
          </cell>
          <cell r="D1117" t="str">
            <v>CO1.REQ.5587842</v>
          </cell>
        </row>
        <row r="1118">
          <cell r="C1118" t="str">
            <v>OPS-DAD-0038-2024</v>
          </cell>
          <cell r="D1118" t="str">
            <v>CO1.REQ.5892565</v>
          </cell>
        </row>
        <row r="1119">
          <cell r="C1119" t="str">
            <v>OPSP-VAD-0022-2024</v>
          </cell>
          <cell r="D1119" t="str">
            <v>CO1.REQ.5571958</v>
          </cell>
        </row>
        <row r="1120">
          <cell r="C1120" t="str">
            <v>OPSP-VAD-0073-2024</v>
          </cell>
          <cell r="D1120" t="str">
            <v>CO1.REQ.5594499</v>
          </cell>
        </row>
        <row r="1121">
          <cell r="C1121" t="str">
            <v>OPSP-VIN-0027-2024</v>
          </cell>
          <cell r="D1121" t="str">
            <v>CO1.REQ.5588071</v>
          </cell>
        </row>
        <row r="1122">
          <cell r="C1122" t="str">
            <v>OAG-VAD-0109-2024</v>
          </cell>
          <cell r="D1122" t="str">
            <v>CO1.REQ.5600231</v>
          </cell>
        </row>
        <row r="1123">
          <cell r="C1123" t="str">
            <v>OPSP-VAD-0299-2024</v>
          </cell>
          <cell r="D1123" t="str">
            <v>CO1.REQ.5712887</v>
          </cell>
        </row>
        <row r="1124">
          <cell r="C1124" t="str">
            <v>OPSP-VIN-0071-2024</v>
          </cell>
          <cell r="D1124" t="str">
            <v>CO1.REQ.5684899</v>
          </cell>
        </row>
        <row r="1125">
          <cell r="C1125" t="str">
            <v>OPSP-FEE-0009-2024</v>
          </cell>
          <cell r="D1125" t="str">
            <v>CO1.REQ.5685337</v>
          </cell>
        </row>
        <row r="1126">
          <cell r="C1126" t="str">
            <v>OPSP-VIN-0022-2024</v>
          </cell>
          <cell r="D1126" t="str">
            <v>CO1.REQ.5588640</v>
          </cell>
        </row>
        <row r="1127">
          <cell r="C1127" t="str">
            <v>OPSP-VAD-0552-2024</v>
          </cell>
          <cell r="D1127" t="str">
            <v>CO1.REQ.5801756</v>
          </cell>
        </row>
        <row r="1128">
          <cell r="C1128" t="str">
            <v>OAG-VAD-0523-2024</v>
          </cell>
          <cell r="D1128" t="str">
            <v>CO1.REQ.5815497</v>
          </cell>
        </row>
        <row r="1129">
          <cell r="C1129" t="str">
            <v>OAG-VEX-0024-2024</v>
          </cell>
          <cell r="D1129" t="str">
            <v>CO1.REQ.5776133</v>
          </cell>
        </row>
        <row r="1130">
          <cell r="C1130" t="str">
            <v>OPSP-VAD-0374-2024</v>
          </cell>
          <cell r="D1130" t="str">
            <v>CO1.REQ.5746132</v>
          </cell>
        </row>
        <row r="1131">
          <cell r="C1131" t="str">
            <v>OAG-VAD-0597-2024</v>
          </cell>
          <cell r="D1131" t="str">
            <v>CO1.REQ.5828629</v>
          </cell>
        </row>
        <row r="1132">
          <cell r="C1132" t="str">
            <v>OPSP-VEX-0099-2024</v>
          </cell>
          <cell r="D1132" t="str">
            <v>CO1.REQ.6025414</v>
          </cell>
        </row>
        <row r="1133">
          <cell r="C1133" t="str">
            <v>OPSP-VAD-0199-2024</v>
          </cell>
          <cell r="D1133" t="str">
            <v>CO1.REQ.5621911</v>
          </cell>
        </row>
        <row r="1134">
          <cell r="C1134" t="str">
            <v>OAG-VAD-0168-2024</v>
          </cell>
          <cell r="D1134" t="str">
            <v>CO1.REQ.5612502</v>
          </cell>
        </row>
        <row r="1135">
          <cell r="C1135" t="str">
            <v>OPSP-FCE-0012-2024</v>
          </cell>
          <cell r="D1135" t="str">
            <v>CO1.REQ.5649818</v>
          </cell>
        </row>
        <row r="1136">
          <cell r="C1136" t="str">
            <v>OPSP-FHU-0004-2024</v>
          </cell>
          <cell r="D1136" t="str">
            <v>CO1.REQ.5684913</v>
          </cell>
        </row>
        <row r="1137">
          <cell r="C1137" t="str">
            <v>OPSP-VAD-0683-2024</v>
          </cell>
          <cell r="D1137" t="str">
            <v>CO1.REQ.5935513</v>
          </cell>
        </row>
        <row r="1138">
          <cell r="C1138" t="str">
            <v>OPSP-VIN-0054-2024</v>
          </cell>
          <cell r="D1138" t="str">
            <v>CO1.REQ.5670916</v>
          </cell>
        </row>
        <row r="1139">
          <cell r="C1139" t="str">
            <v>OPSP-VAD-0228-2024</v>
          </cell>
          <cell r="D1139" t="str">
            <v>CO1.REQ.5620750</v>
          </cell>
        </row>
        <row r="1140">
          <cell r="C1140" t="str">
            <v>OPSP-CREO-0035-2024</v>
          </cell>
          <cell r="D1140" t="str">
            <v>CO1.REQ.5876746</v>
          </cell>
        </row>
        <row r="1141">
          <cell r="C1141" t="str">
            <v>OPSP-VAD-0325-2024</v>
          </cell>
          <cell r="D1141" t="str">
            <v>CO1.REQ.5719839</v>
          </cell>
        </row>
        <row r="1142">
          <cell r="C1142" t="str">
            <v>OPSP-VAD-0029-2024</v>
          </cell>
          <cell r="D1142" t="str">
            <v>CO1.REQ.5572354</v>
          </cell>
        </row>
        <row r="1143">
          <cell r="C1143" t="str">
            <v>OAG-VAD-0182-2024</v>
          </cell>
          <cell r="D1143" t="str">
            <v>CO1.REQ.5610018</v>
          </cell>
        </row>
        <row r="1144">
          <cell r="C1144" t="str">
            <v>OPSP-VEX-0004-2024</v>
          </cell>
          <cell r="D1144" t="str">
            <v>CO1.REQ.5729717</v>
          </cell>
        </row>
        <row r="1145">
          <cell r="C1145" t="str">
            <v>OPSP-FCS-0002-2024</v>
          </cell>
          <cell r="D1145" t="str">
            <v>CO1.REQ.5612612</v>
          </cell>
        </row>
        <row r="1146">
          <cell r="C1146" t="str">
            <v>OPSP-VAD-0467-2024</v>
          </cell>
          <cell r="D1146" t="str">
            <v>CO1.REQ.5786729</v>
          </cell>
        </row>
        <row r="1147">
          <cell r="C1147" t="str">
            <v>OPSP-FHU-0003-2024</v>
          </cell>
          <cell r="D1147" t="str">
            <v>CO1.REQ.5684378</v>
          </cell>
        </row>
        <row r="1148">
          <cell r="C1148" t="str">
            <v>OAG-VAD-0420-2024</v>
          </cell>
          <cell r="D1148" t="str">
            <v>CO1.REQ.5769457</v>
          </cell>
        </row>
        <row r="1149">
          <cell r="C1149" t="str">
            <v>OPSP-VAD-0010-2024</v>
          </cell>
          <cell r="D1149" t="str">
            <v>CO1.REQ.5572240</v>
          </cell>
        </row>
        <row r="1150">
          <cell r="C1150" t="str">
            <v>OPSP-VIN-0059-2024</v>
          </cell>
          <cell r="D1150" t="str">
            <v>CO1.REQ.5672214</v>
          </cell>
        </row>
        <row r="1151">
          <cell r="C1151" t="str">
            <v>OPSP-VAD-0027-2024</v>
          </cell>
          <cell r="D1151" t="str">
            <v>CO1.REQ.5572330</v>
          </cell>
        </row>
        <row r="1152">
          <cell r="C1152" t="str">
            <v>OPSP-CPF-0015-2024</v>
          </cell>
          <cell r="D1152" t="str">
            <v>CO1.REQ.5633378</v>
          </cell>
        </row>
        <row r="1153">
          <cell r="C1153" t="str">
            <v>OPSP-VAD-0297-2024</v>
          </cell>
          <cell r="D1153" t="str">
            <v>CO1.REQ.5712679</v>
          </cell>
        </row>
        <row r="1154">
          <cell r="C1154" t="str">
            <v>OPS-VEX-0030-2024</v>
          </cell>
          <cell r="D1154" t="str">
            <v>CO1.REQ.5798237</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9434681&amp;isFromPublicArea=True&amp;isModal=False" TargetMode="External"/><Relationship Id="rId13" Type="http://schemas.openxmlformats.org/officeDocument/2006/relationships/hyperlink" Target="https://community.secop.gov.co/Public/Tendering/ContractNoticePhases/View?PPI=CO1.PPI.29474527&amp;isFromPublicArea=True&amp;isModal=False" TargetMode="External"/><Relationship Id="rId18" Type="http://schemas.openxmlformats.org/officeDocument/2006/relationships/hyperlink" Target="https://community.secop.gov.co/Public/Tendering/ContractNoticePhases/View?PPI=CO1.PPI.29475709&amp;isFromPublicArea=True&amp;isModal=False" TargetMode="External"/><Relationship Id="rId26" Type="http://schemas.openxmlformats.org/officeDocument/2006/relationships/printerSettings" Target="../printerSettings/printerSettings1.bin"/><Relationship Id="rId3" Type="http://schemas.openxmlformats.org/officeDocument/2006/relationships/hyperlink" Target="https://community.secop.gov.co/Public/Tendering/ContractNoticePhases/View?PPI=CO1.PPI.29390028&amp;isFromPublicArea=True&amp;isModal=False" TargetMode="External"/><Relationship Id="rId21" Type="http://schemas.openxmlformats.org/officeDocument/2006/relationships/hyperlink" Target="https://community.secop.gov.co/Public/Tendering/ContractNoticePhases/View?PPI=CO1.PPI.30715186&amp;isFromPublicArea=True&amp;isModal=False" TargetMode="External"/><Relationship Id="rId7" Type="http://schemas.openxmlformats.org/officeDocument/2006/relationships/hyperlink" Target="https://community.secop.gov.co/Public/Tendering/ContractNoticePhases/View?PPI=CO1.PPI.29398301&amp;isFromPublicArea=True&amp;isModal=False" TargetMode="External"/><Relationship Id="rId12" Type="http://schemas.openxmlformats.org/officeDocument/2006/relationships/hyperlink" Target="https://community.secop.gov.co/Public/Tendering/ContractNoticePhases/View?PPI=CO1.PPI.29439562&amp;isFromPublicArea=True&amp;isModal=False" TargetMode="External"/><Relationship Id="rId17" Type="http://schemas.openxmlformats.org/officeDocument/2006/relationships/hyperlink" Target="https://community.secop.gov.co/Public/Tendering/ContractNoticePhases/View?PPI=CO1.PPI.29475602&amp;isFromPublicArea=True&amp;isModal=False" TargetMode="External"/><Relationship Id="rId25" Type="http://schemas.openxmlformats.org/officeDocument/2006/relationships/hyperlink" Target="https://community.secop.gov.co/Public/Tendering/ContractNoticePhases/View?PPI=CO1.PPI.32412645&amp;isFromPublicArea=True&amp;isModal=False" TargetMode="External"/><Relationship Id="rId2" Type="http://schemas.openxmlformats.org/officeDocument/2006/relationships/hyperlink" Target="https://community.secop.gov.co/Public/Tendering/ContractNoticePhases/View?PPI=CO1.PPI.29389902&amp;isFromPublicArea=True&amp;isModal=False" TargetMode="External"/><Relationship Id="rId16" Type="http://schemas.openxmlformats.org/officeDocument/2006/relationships/hyperlink" Target="https://community.secop.gov.co/Public/Tendering/ContractNoticePhases/View?PPI=CO1.PPI.29475502&amp;isFromPublicArea=True&amp;isModal=False" TargetMode="External"/><Relationship Id="rId20" Type="http://schemas.openxmlformats.org/officeDocument/2006/relationships/hyperlink" Target="https://community.secop.gov.co/Public/Tendering/ContractNoticePhases/View?PPI=CO1.PPI.30634510&amp;isFromPublicArea=True&amp;isModal=False" TargetMode="External"/><Relationship Id="rId1" Type="http://schemas.openxmlformats.org/officeDocument/2006/relationships/hyperlink" Target="https://community.secop.gov.co/Public/Tendering/ContractNoticePhases/View?PPI=CO1.PPI.29387765&amp;isFromPublicArea=True&amp;isModal=False" TargetMode="External"/><Relationship Id="rId6" Type="http://schemas.openxmlformats.org/officeDocument/2006/relationships/hyperlink" Target="https://community.secop.gov.co/Public/Tendering/ContractNoticePhases/View?PPI=CO1.PPI.29395885&amp;isFromPublicArea=True&amp;isModal=False" TargetMode="External"/><Relationship Id="rId11" Type="http://schemas.openxmlformats.org/officeDocument/2006/relationships/hyperlink" Target="https://community.secop.gov.co/Public/Tendering/ContractNoticePhases/View?PPI=CO1.PPI.29437024&amp;isFromPublicArea=True&amp;isModal=False" TargetMode="External"/><Relationship Id="rId24" Type="http://schemas.openxmlformats.org/officeDocument/2006/relationships/hyperlink" Target="https://community.secop.gov.co/Public/Tendering/ContractNoticePhases/View?PPI=CO1.PPI.32411711&amp;isFromPublicArea=True&amp;isModal=False" TargetMode="External"/><Relationship Id="rId5" Type="http://schemas.openxmlformats.org/officeDocument/2006/relationships/hyperlink" Target="https://community.secop.gov.co/Public/Tendering/ContractNoticePhases/View?PPI=CO1.PPI.29394011&amp;isFromPublicArea=True&amp;isModal=False" TargetMode="External"/><Relationship Id="rId15" Type="http://schemas.openxmlformats.org/officeDocument/2006/relationships/hyperlink" Target="https://community.secop.gov.co/Public/Tendering/ContractNoticePhases/View?PPI=CO1.PPI.29475211&amp;isFromPublicArea=True&amp;isModal=False" TargetMode="External"/><Relationship Id="rId23" Type="http://schemas.openxmlformats.org/officeDocument/2006/relationships/hyperlink" Target="https://community.secop.gov.co/Public/Tendering/ContractNoticePhases/View?PPI=CO1.PPI.31470929&amp;isFromPublicArea=True&amp;isModal=False" TargetMode="External"/><Relationship Id="rId10" Type="http://schemas.openxmlformats.org/officeDocument/2006/relationships/hyperlink" Target="https://community.secop.gov.co/Public/Tendering/ContractNoticePhases/View?PPI=CO1.PPI.29438223&amp;isFromPublicArea=True&amp;isModal=False" TargetMode="External"/><Relationship Id="rId19" Type="http://schemas.openxmlformats.org/officeDocument/2006/relationships/hyperlink" Target="https://community.secop.gov.co/Public/Tendering/ContractNoticePhases/View?PPI=CO1.PPI.29580964&amp;isFromPublicArea=True&amp;isModal=False" TargetMode="External"/><Relationship Id="rId4" Type="http://schemas.openxmlformats.org/officeDocument/2006/relationships/hyperlink" Target="https://community.secop.gov.co/Public/Tendering/ContractNoticePhases/View?PPI=CO1.PPI.29387949&amp;isFromPublicArea=True&amp;isModal=False" TargetMode="External"/><Relationship Id="rId9" Type="http://schemas.openxmlformats.org/officeDocument/2006/relationships/hyperlink" Target="https://community.secop.gov.co/Public/Tendering/ContractNoticePhases/View?PPI=CO1.PPI.29435963&amp;isFromPublicArea=True&amp;isModal=False" TargetMode="External"/><Relationship Id="rId14" Type="http://schemas.openxmlformats.org/officeDocument/2006/relationships/hyperlink" Target="https://community.secop.gov.co/Public/Tendering/ContractNoticePhases/View?PPI=CO1.PPI.29473866&amp;isFromPublicArea=True&amp;isModal=False" TargetMode="External"/><Relationship Id="rId22" Type="http://schemas.openxmlformats.org/officeDocument/2006/relationships/hyperlink" Target="https://community.secop.gov.co/Public/Tendering/ContractNoticePhases/View?PPI=CO1.PPI.30941857&amp;isFromPublicArea=True&amp;isModal=False" TargetMode="External"/><Relationship Id="rId2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0750940&amp;isFromPublicArea=True&amp;isModal=False" TargetMode="External"/><Relationship Id="rId2" Type="http://schemas.openxmlformats.org/officeDocument/2006/relationships/hyperlink" Target="https://community.secop.gov.co/Public/Tendering/ContractNoticePhases/View?PPI=CO1.PPI.30001851&amp;isFromPublicArea=True&amp;isModal=False" TargetMode="External"/><Relationship Id="rId1" Type="http://schemas.openxmlformats.org/officeDocument/2006/relationships/hyperlink" Target="https://community.secop.gov.co/Public/Tendering/ContractNoticePhases/View?PPI=CO1.PPI.30002281&amp;isFromPublicArea=True&amp;isModal=False"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community.secop.gov.co/Public/Tendering/ContractNoticePhases/View?PPI=CO1.PPI.31183288&amp;isFromPublicArea=True&amp;isModal=False"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264502" TargetMode="External"/><Relationship Id="rId2" Type="http://schemas.openxmlformats.org/officeDocument/2006/relationships/hyperlink" Target="https://community.secop.gov.co/Public/Tendering/OpportunityDetail/Index?noticeUID=CO1.NTC.5948377&amp;isFromPublicArea=True&amp;isModal=False" TargetMode="External"/><Relationship Id="rId1" Type="http://schemas.openxmlformats.org/officeDocument/2006/relationships/hyperlink" Target="https://community.secop.gov.co/Public/Tendering/OpportunityDetail/Index?noticeUID=CO1.NTC.5600753"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1104375&amp;isFromPublicArea=True&amp;isModal=False" TargetMode="External"/><Relationship Id="rId21" Type="http://schemas.openxmlformats.org/officeDocument/2006/relationships/hyperlink" Target="https://community.secop.gov.co/Public/Tendering/ContractNoticePhases/View?PPI=CO1.PPI.29788883&amp;isFromPublicArea=True&amp;isModal=False" TargetMode="External"/><Relationship Id="rId42" Type="http://schemas.openxmlformats.org/officeDocument/2006/relationships/hyperlink" Target="https://community.secop.gov.co/Public/Tendering/ContractNoticePhases/View?PPI=CO1.PPI.30241005&amp;isFromPublicArea=True&amp;isModal=False" TargetMode="External"/><Relationship Id="rId63" Type="http://schemas.openxmlformats.org/officeDocument/2006/relationships/hyperlink" Target="https://community.secop.gov.co/Public/Tendering/ContractNoticePhases/View?PPI=CO1.PPI.30472566&amp;isFromPublicArea=True&amp;isModal=False" TargetMode="External"/><Relationship Id="rId84" Type="http://schemas.openxmlformats.org/officeDocument/2006/relationships/hyperlink" Target="https://community.secop.gov.co/Public/Tendering/ContractNoticePhases/View?PPI=CO1.PPI.30663763&amp;isFromPublicArea=True&amp;isModal=False" TargetMode="External"/><Relationship Id="rId138" Type="http://schemas.openxmlformats.org/officeDocument/2006/relationships/hyperlink" Target="https://community.secop.gov.co/Public/Tendering/ContractNoticePhases/View?PPI=CO1.PPI.31517479&amp;isFromPublicArea=True&amp;isModal=False" TargetMode="External"/><Relationship Id="rId159" Type="http://schemas.openxmlformats.org/officeDocument/2006/relationships/hyperlink" Target="https://community.secop.gov.co/Public/Tendering/ContractNoticePhases/View?PPI=CO1.PPI.31930028&amp;isFromPublicArea=True&amp;isModal=False" TargetMode="External"/><Relationship Id="rId170" Type="http://schemas.openxmlformats.org/officeDocument/2006/relationships/hyperlink" Target="https://community.secop.gov.co/Public/Tendering/ContractNoticePhases/View?PPI=CO1.PPI.32353450&amp;isFromPublicArea=True&amp;isModal=False" TargetMode="External"/><Relationship Id="rId191" Type="http://schemas.openxmlformats.org/officeDocument/2006/relationships/hyperlink" Target="https://community.secop.gov.co/Public/Tendering/ContractNoticePhases/View?PPI=CO1.PPI.32690328&amp;isFromPublicArea=True&amp;isModal=False" TargetMode="External"/><Relationship Id="rId205" Type="http://schemas.openxmlformats.org/officeDocument/2006/relationships/hyperlink" Target="https://community.secop.gov.co/Public/Tendering/ContractNoticePhases/View?PPI=CO1.PPI.32767873&amp;isFromPublicArea=True&amp;isModal=False" TargetMode="External"/><Relationship Id="rId107" Type="http://schemas.openxmlformats.org/officeDocument/2006/relationships/hyperlink" Target="https://community.secop.gov.co/Public/Tendering/ContractNoticePhases/View?PPI=CO1.PPI.31029333&amp;isFromPublicArea=True&amp;isModal=False" TargetMode="External"/><Relationship Id="rId11" Type="http://schemas.openxmlformats.org/officeDocument/2006/relationships/hyperlink" Target="https://community.secop.gov.co/Public/Tendering/ContractNoticePhases/View?PPI=CO1.PPI.29811032&amp;isFromPublicArea=True&amp;isModal=False" TargetMode="External"/><Relationship Id="rId32" Type="http://schemas.openxmlformats.org/officeDocument/2006/relationships/hyperlink" Target="https://community.secop.gov.co/Public/Tendering/ContractNoticePhases/View?PPI=CO1.PPI.30067927&amp;isFromPublicArea=True&amp;isModal=False" TargetMode="External"/><Relationship Id="rId37" Type="http://schemas.openxmlformats.org/officeDocument/2006/relationships/hyperlink" Target="https://community.secop.gov.co/Public/Tendering/ContractNoticePhases/View?PPI=CO1.PPI.30195376&amp;isFromPublicArea=True&amp;isModal=False" TargetMode="External"/><Relationship Id="rId53" Type="http://schemas.openxmlformats.org/officeDocument/2006/relationships/hyperlink" Target="https://community.secop.gov.co/Public/Tendering/ContractNoticePhases/View?PPI=CO1.PPI.30354856&amp;isFromPublicArea=True&amp;isModal=False" TargetMode="External"/><Relationship Id="rId58" Type="http://schemas.openxmlformats.org/officeDocument/2006/relationships/hyperlink" Target="https://community.secop.gov.co/Public/Tendering/ContractNoticePhases/View?PPI=CO1.PPI.30377801&amp;isFromPublicArea=True&amp;isModal=False" TargetMode="External"/><Relationship Id="rId74" Type="http://schemas.openxmlformats.org/officeDocument/2006/relationships/hyperlink" Target="https://community.secop.gov.co/Public/Tendering/ContractNoticePhases/View?PPI=CO1.PPI.30552439&amp;isFromPublicArea=True&amp;isModal=False" TargetMode="External"/><Relationship Id="rId79" Type="http://schemas.openxmlformats.org/officeDocument/2006/relationships/hyperlink" Target="https://community.secop.gov.co/Public/Tendering/ContractNoticePhases/View?PPI=CO1.PPI.30626804&amp;isFromPublicArea=True&amp;isModal=False" TargetMode="External"/><Relationship Id="rId102" Type="http://schemas.openxmlformats.org/officeDocument/2006/relationships/hyperlink" Target="https://community.secop.gov.co/Public/Tendering/ContractNoticePhases/View?PPI=CO1.PPI.30924538&amp;isFromPublicArea=True&amp;isModal=False" TargetMode="External"/><Relationship Id="rId123" Type="http://schemas.openxmlformats.org/officeDocument/2006/relationships/hyperlink" Target="https://community.secop.gov.co/Public/Tendering/ContractNoticePhases/View?PPI=CO1.PPI.31153905&amp;isFromPublicArea=True&amp;isModal=False" TargetMode="External"/><Relationship Id="rId128" Type="http://schemas.openxmlformats.org/officeDocument/2006/relationships/hyperlink" Target="https://community.secop.gov.co/Public/Tendering/ContractNoticePhases/View?PPI=CO1.PPI.31231843&amp;isFromPublicArea=True&amp;isModal=False" TargetMode="External"/><Relationship Id="rId144" Type="http://schemas.openxmlformats.org/officeDocument/2006/relationships/hyperlink" Target="https://community.secop.gov.co/Public/Tendering/ContractNoticePhases/View?PPI=CO1.PPI.31604404&amp;isFromPublicArea=True&amp;isModal=False" TargetMode="External"/><Relationship Id="rId149" Type="http://schemas.openxmlformats.org/officeDocument/2006/relationships/hyperlink" Target="https://community.secop.gov.co/Public/Tendering/ContractNoticePhases/View?PPI=CO1.PPI.31721636&amp;isFromPublicArea=True&amp;isModal=False" TargetMode="External"/><Relationship Id="rId5" Type="http://schemas.openxmlformats.org/officeDocument/2006/relationships/hyperlink" Target="https://community.secop.gov.co/Public/Tendering/ContractNoticePhases/View?PPI=CO1.PPI.29784746&amp;isFromPublicArea=True&amp;isModal=False" TargetMode="External"/><Relationship Id="rId90" Type="http://schemas.openxmlformats.org/officeDocument/2006/relationships/hyperlink" Target="https://community.secop.gov.co/Public/Tendering/ContractNoticePhases/View?PPI=CO1.PPI.30740548&amp;isFromPublicArea=True&amp;isModal=False" TargetMode="External"/><Relationship Id="rId95" Type="http://schemas.openxmlformats.org/officeDocument/2006/relationships/hyperlink" Target="https://community.secop.gov.co/Public/Tendering/ContractNoticePhases/View?PPI=CO1.PPI.30843224&amp;isFromPublicArea=True&amp;isModal=False" TargetMode="External"/><Relationship Id="rId160" Type="http://schemas.openxmlformats.org/officeDocument/2006/relationships/hyperlink" Target="https://community.secop.gov.co/Public/Tendering/ContractNoticePhases/View?PPI=CO1.PPI.31948703&amp;isFromPublicArea=True&amp;isModal=False" TargetMode="External"/><Relationship Id="rId165" Type="http://schemas.openxmlformats.org/officeDocument/2006/relationships/hyperlink" Target="https://community.secop.gov.co/Public/Tendering/ContractNoticePhases/View?PPI=CO1.PPI.32116375&amp;isFromPublicArea=True&amp;isModal=False" TargetMode="External"/><Relationship Id="rId181" Type="http://schemas.openxmlformats.org/officeDocument/2006/relationships/hyperlink" Target="https://community.secop.gov.co/Public/Tendering/ContractNoticePhases/View?PPI=CO1.PPI.32526973&amp;isFromPublicArea=True&amp;isModal=False" TargetMode="External"/><Relationship Id="rId186" Type="http://schemas.openxmlformats.org/officeDocument/2006/relationships/hyperlink" Target="https://community.secop.gov.co/Public/Tendering/ContractNoticePhases/View?PPI=CO1.PPI.32579853&amp;isFromPublicArea=True&amp;isModal=False" TargetMode="External"/><Relationship Id="rId211" Type="http://schemas.openxmlformats.org/officeDocument/2006/relationships/hyperlink" Target="https://community.secop.gov.co/Public/Tendering/ContractNoticePhases/View?PPI=CO1.PPI.32772426&amp;isFromPublicArea=True&amp;isModal=False" TargetMode="External"/><Relationship Id="rId22" Type="http://schemas.openxmlformats.org/officeDocument/2006/relationships/hyperlink" Target="https://community.secop.gov.co/Public/Tendering/ContractNoticePhases/View?PPI=CO1.PPI.29912129&amp;isFromPublicArea=True&amp;isModal=False" TargetMode="External"/><Relationship Id="rId27" Type="http://schemas.openxmlformats.org/officeDocument/2006/relationships/hyperlink" Target="https://community.secop.gov.co/Public/Tendering/ContractNoticePhases/View?PPI=CO1.PPI.29958093&amp;isFromPublicArea=True&amp;isModal=False" TargetMode="External"/><Relationship Id="rId43" Type="http://schemas.openxmlformats.org/officeDocument/2006/relationships/hyperlink" Target="https://community.secop.gov.co/Public/Tendering/ContractNoticePhases/View?PPI=CO1.PPI.30246710&amp;isFromPublicArea=True&amp;isModal=False" TargetMode="External"/><Relationship Id="rId48" Type="http://schemas.openxmlformats.org/officeDocument/2006/relationships/hyperlink" Target="https://community.secop.gov.co/Public/Tendering/ContractNoticePhases/View?PPI=CO1.PPI.30347416&amp;isFromPublicArea=True&amp;isModal=False" TargetMode="External"/><Relationship Id="rId64" Type="http://schemas.openxmlformats.org/officeDocument/2006/relationships/hyperlink" Target="https://community.secop.gov.co/Public/Tendering/ContractNoticePhases/View?PPI=CO1.PPI.30474143&amp;isFromPublicArea=True&amp;isModal=False" TargetMode="External"/><Relationship Id="rId69" Type="http://schemas.openxmlformats.org/officeDocument/2006/relationships/hyperlink" Target="https://community.secop.gov.co/Public/Tendering/ContractNoticePhases/View?PPI=CO1.PPI.30524664&amp;isFromPublicArea=True&amp;isModal=False" TargetMode="External"/><Relationship Id="rId113" Type="http://schemas.openxmlformats.org/officeDocument/2006/relationships/hyperlink" Target="https://community.secop.gov.co/Public/Tendering/ContractNoticePhases/View?PPI=CO1.PPI.31086268&amp;isFromPublicArea=True&amp;isModal=False" TargetMode="External"/><Relationship Id="rId118" Type="http://schemas.openxmlformats.org/officeDocument/2006/relationships/hyperlink" Target="https://community.secop.gov.co/Public/Tendering/ContractNoticePhases/View?PPI=CO1.PPI.31105167&amp;isFromPublicArea=True&amp;isModal=False" TargetMode="External"/><Relationship Id="rId134" Type="http://schemas.openxmlformats.org/officeDocument/2006/relationships/hyperlink" Target="https://community.secop.gov.co/Public/Tendering/ContractNoticePhases/View?PPI=CO1.PPI.31490569&amp;isFromPublicArea=True&amp;isModal=False" TargetMode="External"/><Relationship Id="rId139" Type="http://schemas.openxmlformats.org/officeDocument/2006/relationships/hyperlink" Target="https://community.secop.gov.co/Public/Tendering/ContractNoticePhases/View?PPI=CO1.PPI.31518565&amp;isFromPublicArea=True&amp;isModal=False" TargetMode="External"/><Relationship Id="rId80" Type="http://schemas.openxmlformats.org/officeDocument/2006/relationships/hyperlink" Target="https://community.secop.gov.co/Public/Tendering/ContractNoticePhases/View?PPI=CO1.PPI.30652666&amp;isFromPublicArea=True&amp;isModal=False" TargetMode="External"/><Relationship Id="rId85" Type="http://schemas.openxmlformats.org/officeDocument/2006/relationships/hyperlink" Target="https://community.secop.gov.co/Public/Tendering/ContractNoticePhases/View?PPI=CO1.PPI.30712944&amp;isFromPublicArea=True&amp;isModal=False" TargetMode="External"/><Relationship Id="rId150" Type="http://schemas.openxmlformats.org/officeDocument/2006/relationships/hyperlink" Target="https://community.secop.gov.co/Public/Tendering/ContractNoticePhases/View?PPI=CO1.PPI.31822725&amp;isFromPublicArea=True&amp;isModal=False" TargetMode="External"/><Relationship Id="rId155" Type="http://schemas.openxmlformats.org/officeDocument/2006/relationships/hyperlink" Target="https://community.secop.gov.co/Public/Tendering/ContractNoticePhases/View?PPI=CO1.PPI.31901715&amp;isFromPublicArea=True&amp;isModal=False" TargetMode="External"/><Relationship Id="rId171" Type="http://schemas.openxmlformats.org/officeDocument/2006/relationships/hyperlink" Target="https://community.secop.gov.co/Public/Tendering/ContractNoticePhases/View?PPI=CO1.PPI.32355577&amp;isFromPublicArea=True&amp;isModal=False" TargetMode="External"/><Relationship Id="rId176" Type="http://schemas.openxmlformats.org/officeDocument/2006/relationships/hyperlink" Target="https://community.secop.gov.co/Public/Tendering/ContractNoticePhases/View?PPI=CO1.PPI.32460253&amp;isFromPublicArea=True&amp;isModal=False" TargetMode="External"/><Relationship Id="rId192" Type="http://schemas.openxmlformats.org/officeDocument/2006/relationships/hyperlink" Target="https://community.secop.gov.co/Public/Tendering/ContractNoticePhases/View?PPI=CO1.PPI.32690877&amp;isFromPublicArea=True&amp;isModal=False" TargetMode="External"/><Relationship Id="rId197" Type="http://schemas.openxmlformats.org/officeDocument/2006/relationships/hyperlink" Target="https://community.secop.gov.co/Public/Tendering/ContractNoticePhases/View?PPI=CO1.PPI.32760380&amp;isFromPublicArea=True&amp;isModal=False" TargetMode="External"/><Relationship Id="rId206" Type="http://schemas.openxmlformats.org/officeDocument/2006/relationships/hyperlink" Target="https://community.secop.gov.co/Public/Tendering/ContractNoticePhases/View?PPI=CO1.PPI.32768460&amp;isFromPublicArea=True&amp;isModal=False" TargetMode="External"/><Relationship Id="rId201" Type="http://schemas.openxmlformats.org/officeDocument/2006/relationships/hyperlink" Target="https://community.secop.gov.co/Public/Tendering/ContractNoticePhases/View?PPI=CO1.PPI.32764837&amp;isFromPublicArea=True&amp;isModal=False" TargetMode="External"/><Relationship Id="rId12" Type="http://schemas.openxmlformats.org/officeDocument/2006/relationships/hyperlink" Target="https://community.secop.gov.co/Public/Tendering/ContractNoticePhases/View?PPI=CO1.PPI.29813252&amp;isFromPublicArea=True&amp;isModal=False" TargetMode="External"/><Relationship Id="rId17" Type="http://schemas.openxmlformats.org/officeDocument/2006/relationships/hyperlink" Target="https://community.secop.gov.co/Public/Tendering/ContractNoticePhases/View?PPI=CO1.PPI.29899335&amp;isFromPublicArea=True&amp;isModal=False" TargetMode="External"/><Relationship Id="rId33" Type="http://schemas.openxmlformats.org/officeDocument/2006/relationships/hyperlink" Target="https://community.secop.gov.co/Public/Tendering/ContractNoticePhases/View?PPI=CO1.PPI.30078146&amp;isFromPublicArea=True&amp;isModal=False" TargetMode="External"/><Relationship Id="rId38" Type="http://schemas.openxmlformats.org/officeDocument/2006/relationships/hyperlink" Target="https://community.secop.gov.co/Public/Tendering/ContractNoticePhases/View?PPI=CO1.PPI.30236036&amp;isFromPublicArea=True&amp;isModal=False" TargetMode="External"/><Relationship Id="rId59" Type="http://schemas.openxmlformats.org/officeDocument/2006/relationships/hyperlink" Target="https://community.secop.gov.co/Public/Tendering/ContractNoticePhases/View?PPI=CO1.PPI.30409451&amp;isFromPublicArea=True&amp;isModal=False" TargetMode="External"/><Relationship Id="rId103" Type="http://schemas.openxmlformats.org/officeDocument/2006/relationships/hyperlink" Target="https://community.secop.gov.co/Public/Tendering/ContractNoticePhases/View?PPI=CO1.PPI.30881283&amp;isFromPublicArea=True&amp;isModal=False" TargetMode="External"/><Relationship Id="rId108" Type="http://schemas.openxmlformats.org/officeDocument/2006/relationships/hyperlink" Target="https://community.secop.gov.co/Public/Tendering/ContractNoticePhases/View?PPI=CO1.PPI.31035394&amp;isFromPublicArea=True&amp;isModal=False" TargetMode="External"/><Relationship Id="rId124" Type="http://schemas.openxmlformats.org/officeDocument/2006/relationships/hyperlink" Target="https://community.secop.gov.co/Public/Tendering/ContractNoticePhases/View?PPI=CO1.PPI.31212133&amp;isFromPublicArea=True&amp;isModal=False" TargetMode="External"/><Relationship Id="rId129" Type="http://schemas.openxmlformats.org/officeDocument/2006/relationships/hyperlink" Target="https://community.secop.gov.co/Public/Tendering/ContractNoticePhases/View?PPI=CO1.PPI.31305704&amp;isFromPublicArea=True&amp;isModal=False" TargetMode="External"/><Relationship Id="rId54" Type="http://schemas.openxmlformats.org/officeDocument/2006/relationships/hyperlink" Target="https://community.secop.gov.co/Public/Tendering/ContractNoticePhases/View?PPI=CO1.PPI.30366824&amp;isFromPublicArea=True&amp;isModal=False" TargetMode="External"/><Relationship Id="rId70" Type="http://schemas.openxmlformats.org/officeDocument/2006/relationships/hyperlink" Target="https://community.secop.gov.co/Public/Tendering/ContractNoticePhases/View?PPI=CO1.PPI.30527006&amp;isFromPublicArea=True&amp;isModal=False" TargetMode="External"/><Relationship Id="rId75" Type="http://schemas.openxmlformats.org/officeDocument/2006/relationships/hyperlink" Target="https://community.secop.gov.co/Public/Tendering/ContractNoticePhases/View?PPI=CO1.PPI.30553624&amp;isFromPublicArea=True&amp;isModal=False" TargetMode="External"/><Relationship Id="rId91" Type="http://schemas.openxmlformats.org/officeDocument/2006/relationships/hyperlink" Target="https://community.secop.gov.co/Public/Tendering/ContractNoticePhases/View?PPI=CO1.PPI.30741567&amp;isFromPublicArea=True&amp;isModal=False" TargetMode="External"/><Relationship Id="rId96" Type="http://schemas.openxmlformats.org/officeDocument/2006/relationships/hyperlink" Target="https://community.secop.gov.co/Public/Tendering/ContractNoticePhases/View?PPI=CO1.PPI.30844726&amp;isFromPublicArea=True&amp;isModal=False" TargetMode="External"/><Relationship Id="rId140" Type="http://schemas.openxmlformats.org/officeDocument/2006/relationships/hyperlink" Target="https://community.secop.gov.co/Public/Tendering/ContractNoticePhases/View?PPI=CO1.PPI.31520165&amp;isFromPublicArea=True&amp;isModal=False" TargetMode="External"/><Relationship Id="rId145" Type="http://schemas.openxmlformats.org/officeDocument/2006/relationships/hyperlink" Target="https://community.secop.gov.co/Public/Tendering/ContractNoticePhases/View?PPI=CO1.PPI.31604959&amp;isFromPublicArea=True&amp;isModal=False" TargetMode="External"/><Relationship Id="rId161" Type="http://schemas.openxmlformats.org/officeDocument/2006/relationships/hyperlink" Target="https://community.secop.gov.co/Public/Tendering/ContractNoticePhases/View?PPI=CO1.PPI.31949234&amp;isFromPublicArea=True&amp;isModal=False" TargetMode="External"/><Relationship Id="rId166" Type="http://schemas.openxmlformats.org/officeDocument/2006/relationships/hyperlink" Target="https://community.secop.gov.co/Public/Tendering/ContractNoticePhases/View?PPI=CO1.PPI.32118884&amp;isFromPublicArea=True&amp;isModal=False" TargetMode="External"/><Relationship Id="rId182" Type="http://schemas.openxmlformats.org/officeDocument/2006/relationships/hyperlink" Target="https://community.secop.gov.co/Public/Tendering/ContractNoticePhases/View?PPI=CO1.PPI.32527493&amp;isFromPublicArea=True&amp;isModal=False" TargetMode="External"/><Relationship Id="rId187" Type="http://schemas.openxmlformats.org/officeDocument/2006/relationships/hyperlink" Target="https://community.secop.gov.co/Public/Tendering/ContractNoticePhases/View?PPI=CO1.PPI.32636221&amp;isFromPublicArea=True&amp;isModal=False" TargetMode="External"/><Relationship Id="rId1" Type="http://schemas.openxmlformats.org/officeDocument/2006/relationships/hyperlink" Target="https://community.secop.gov.co/Public/Tendering/ContractNoticePhases/View?PPI=CO1.PPI.29743448&amp;isFromPublicArea=True&amp;isModal=False" TargetMode="External"/><Relationship Id="rId6" Type="http://schemas.openxmlformats.org/officeDocument/2006/relationships/hyperlink" Target="https://community.secop.gov.co/Public/Tendering/ContractNoticePhases/View?PPI=CO1.PPI.29802592&amp;isFromPublicArea=True&amp;isModal=False" TargetMode="External"/><Relationship Id="rId212" Type="http://schemas.openxmlformats.org/officeDocument/2006/relationships/hyperlink" Target="https://community.secop.gov.co/Public/Tendering/ContractNoticePhases/View?PPI=CO1.PPI.32771324&amp;isFromPublicArea=True&amp;isModal=False" TargetMode="External"/><Relationship Id="rId23" Type="http://schemas.openxmlformats.org/officeDocument/2006/relationships/hyperlink" Target="https://community.secop.gov.co/Public/Tendering/ContractNoticePhases/View?PPI=CO1.PPI.29939074&amp;isFromPublicArea=True&amp;isModal=False" TargetMode="External"/><Relationship Id="rId28" Type="http://schemas.openxmlformats.org/officeDocument/2006/relationships/hyperlink" Target="https://community.secop.gov.co/Public/Tendering/ContractNoticePhases/View?PPI=CO1.PPI.29960122&amp;isFromPublicArea=True&amp;isModal=False" TargetMode="External"/><Relationship Id="rId49" Type="http://schemas.openxmlformats.org/officeDocument/2006/relationships/hyperlink" Target="https://community.secop.gov.co/Public/Tendering/ContractNoticePhases/View?PPI=CO1.PPI.30348259&amp;isFromPublicArea=True&amp;isModal=False" TargetMode="External"/><Relationship Id="rId114" Type="http://schemas.openxmlformats.org/officeDocument/2006/relationships/hyperlink" Target="https://community.secop.gov.co/Public/Tendering/ContractNoticePhases/View?PPI=CO1.PPI.31087667&amp;isFromPublicArea=True&amp;isModal=False" TargetMode="External"/><Relationship Id="rId119" Type="http://schemas.openxmlformats.org/officeDocument/2006/relationships/hyperlink" Target="https://community.secop.gov.co/Public/Tendering/ContractNoticePhases/View?PPI=CO1.PPI.31106154&amp;isFromPublicArea=True&amp;isModal=False" TargetMode="External"/><Relationship Id="rId44" Type="http://schemas.openxmlformats.org/officeDocument/2006/relationships/hyperlink" Target="https://community.secop.gov.co/Public/Tendering/ContractNoticePhases/View?PPI=CO1.PPI.30282330&amp;isFromPublicArea=True&amp;isModal=False" TargetMode="External"/><Relationship Id="rId60" Type="http://schemas.openxmlformats.org/officeDocument/2006/relationships/hyperlink" Target="https://community.secop.gov.co/Public/Tendering/ContractNoticePhases/View?PPI=CO1.PPI.30422734&amp;isFromPublicArea=True&amp;isModal=False" TargetMode="External"/><Relationship Id="rId65" Type="http://schemas.openxmlformats.org/officeDocument/2006/relationships/hyperlink" Target="https://community.secop.gov.co/Public/Tendering/ContractNoticePhases/View?PPI=CO1.PPI.30477638&amp;isFromPublicArea=True&amp;isModal=False" TargetMode="External"/><Relationship Id="rId81" Type="http://schemas.openxmlformats.org/officeDocument/2006/relationships/hyperlink" Target="https://community.secop.gov.co/Public/Tendering/ContractNoticePhases/View?PPI=CO1.PPI.30654226&amp;isFromPublicArea=True&amp;isModal=False" TargetMode="External"/><Relationship Id="rId86" Type="http://schemas.openxmlformats.org/officeDocument/2006/relationships/hyperlink" Target="https://community.secop.gov.co/Public/Tendering/ContractNoticePhases/View?PPI=CO1.PPI.30713967&amp;isFromPublicArea=True&amp;isModal=False" TargetMode="External"/><Relationship Id="rId130" Type="http://schemas.openxmlformats.org/officeDocument/2006/relationships/hyperlink" Target="https://community.secop.gov.co/Public/Tendering/ContractNoticePhases/View?PPI=CO1.PPI.31248086&amp;isFromPublicArea=True&amp;isModal=False" TargetMode="External"/><Relationship Id="rId135" Type="http://schemas.openxmlformats.org/officeDocument/2006/relationships/hyperlink" Target="https://community.secop.gov.co/Public/Tendering/ContractNoticePhases/View?PPI=CO1.PPI.31492976&amp;isFromPublicArea=True&amp;isModal=False" TargetMode="External"/><Relationship Id="rId151" Type="http://schemas.openxmlformats.org/officeDocument/2006/relationships/hyperlink" Target="https://community.secop.gov.co/Public/Tendering/ContractNoticePhases/View?PPI=CO1.PPI.31797534&amp;isFromPublicArea=True&amp;isModal=False" TargetMode="External"/><Relationship Id="rId156" Type="http://schemas.openxmlformats.org/officeDocument/2006/relationships/hyperlink" Target="https://community.secop.gov.co/Public/Tendering/ContractNoticePhases/View?PPI=CO1.PPI.31902898&amp;isFromPublicArea=True&amp;isModal=False" TargetMode="External"/><Relationship Id="rId177" Type="http://schemas.openxmlformats.org/officeDocument/2006/relationships/hyperlink" Target="https://community.secop.gov.co/Public/Tendering/ContractNoticePhases/View?PPI=CO1.PPI.32475859&amp;isFromPublicArea=True&amp;isModal=False" TargetMode="External"/><Relationship Id="rId198" Type="http://schemas.openxmlformats.org/officeDocument/2006/relationships/hyperlink" Target="https://community.secop.gov.co/Public/Tendering/ContractNoticePhases/View?PPI=CO1.PPI.32761045&amp;isFromPublicArea=True&amp;isModal=False" TargetMode="External"/><Relationship Id="rId172" Type="http://schemas.openxmlformats.org/officeDocument/2006/relationships/hyperlink" Target="https://community.secop.gov.co/Public/Tendering/ContractNoticePhases/View?PPI=CO1.PPI.32367609&amp;isFromPublicArea=True&amp;isModal=False" TargetMode="External"/><Relationship Id="rId193" Type="http://schemas.openxmlformats.org/officeDocument/2006/relationships/hyperlink" Target="https://community.secop.gov.co/Public/Tendering/ContractNoticePhases/View?PPI=CO1.PPI.32758925&amp;isFromPublicArea=True&amp;isModal=False" TargetMode="External"/><Relationship Id="rId202" Type="http://schemas.openxmlformats.org/officeDocument/2006/relationships/hyperlink" Target="https://community.secop.gov.co/Public/Tendering/ContractNoticePhases/View?PPI=CO1.PPI.32765195&amp;isFromPublicArea=True&amp;isModal=False" TargetMode="External"/><Relationship Id="rId207" Type="http://schemas.openxmlformats.org/officeDocument/2006/relationships/hyperlink" Target="https://community.secop.gov.co/Public/Tendering/ContractNoticePhases/View?PPI=CO1.PPI.32768938&amp;isFromPublicArea=True&amp;isModal=False" TargetMode="External"/><Relationship Id="rId13" Type="http://schemas.openxmlformats.org/officeDocument/2006/relationships/hyperlink" Target="https://community.secop.gov.co/Public/Tendering/ContractNoticePhases/View?PPI=CO1.PPI.29814495&amp;isFromPublicArea=True&amp;isModal=False" TargetMode="External"/><Relationship Id="rId18" Type="http://schemas.openxmlformats.org/officeDocument/2006/relationships/hyperlink" Target="https://community.secop.gov.co/Public/Tendering/ContractNoticePhases/View?PPI=CO1.PPI.29900606&amp;isFromPublicArea=True&amp;isModal=False" TargetMode="External"/><Relationship Id="rId39" Type="http://schemas.openxmlformats.org/officeDocument/2006/relationships/hyperlink" Target="https://community.secop.gov.co/Public/Tendering/ContractNoticePhases/View?PPI=CO1.PPI.30236996&amp;isFromPublicArea=True&amp;isModal=False" TargetMode="External"/><Relationship Id="rId109" Type="http://schemas.openxmlformats.org/officeDocument/2006/relationships/hyperlink" Target="https://community.secop.gov.co/Public/Tendering/ContractNoticePhases/View?PPI=CO1.PPI.31074567&amp;isFromPublicArea=True&amp;isModal=False" TargetMode="External"/><Relationship Id="rId34" Type="http://schemas.openxmlformats.org/officeDocument/2006/relationships/hyperlink" Target="https://community.secop.gov.co/Public/Tendering/ContractNoticePhases/View?PPI=CO1.PPI.30087661&amp;isFromPublicArea=True&amp;isModal=False" TargetMode="External"/><Relationship Id="rId50" Type="http://schemas.openxmlformats.org/officeDocument/2006/relationships/hyperlink" Target="https://community.secop.gov.co/Public/Tendering/ContractNoticePhases/View?PPI=CO1.PPI.30349390&amp;isFromPublicArea=True&amp;isModal=False" TargetMode="External"/><Relationship Id="rId55" Type="http://schemas.openxmlformats.org/officeDocument/2006/relationships/hyperlink" Target="https://community.secop.gov.co/Public/Tendering/ContractNoticePhases/View?PPI=CO1.PPI.30367368&amp;isFromPublicArea=True&amp;isModal=False" TargetMode="External"/><Relationship Id="rId76" Type="http://schemas.openxmlformats.org/officeDocument/2006/relationships/hyperlink" Target="https://community.secop.gov.co/Public/Tendering/ContractNoticePhases/View?PPI=CO1.PPI.30554513&amp;isFromPublicArea=True&amp;isModal=False" TargetMode="External"/><Relationship Id="rId97" Type="http://schemas.openxmlformats.org/officeDocument/2006/relationships/hyperlink" Target="https://community.secop.gov.co/Public/Tendering/ContractNoticePhases/View?PPI=CO1.PPI.30851294&amp;isFromPublicArea=True&amp;isModal=False" TargetMode="External"/><Relationship Id="rId104" Type="http://schemas.openxmlformats.org/officeDocument/2006/relationships/hyperlink" Target="https://community.secop.gov.co/Public/Tendering/ContractNoticePhases/View?PPI=CO1.PPI.30992452&amp;isFromPublicArea=True&amp;isModal=False" TargetMode="External"/><Relationship Id="rId120" Type="http://schemas.openxmlformats.org/officeDocument/2006/relationships/hyperlink" Target="https://community.secop.gov.co/Public/Tendering/ContractNoticePhases/View?PPI=CO1.PPI.31116463&amp;isFromPublicArea=True&amp;isModal=False" TargetMode="External"/><Relationship Id="rId125" Type="http://schemas.openxmlformats.org/officeDocument/2006/relationships/hyperlink" Target="https://community.secop.gov.co/Public/Tendering/ContractNoticePhases/View?PPI=CO1.PPI.31216861&amp;isFromPublicArea=True&amp;isModal=False" TargetMode="External"/><Relationship Id="rId141" Type="http://schemas.openxmlformats.org/officeDocument/2006/relationships/hyperlink" Target="https://community.secop.gov.co/Public/Tendering/ContractNoticePhases/View?PPI=CO1.PPI.31466473&amp;isFromPublicArea=True&amp;isModal=False" TargetMode="External"/><Relationship Id="rId146" Type="http://schemas.openxmlformats.org/officeDocument/2006/relationships/hyperlink" Target="https://community.secop.gov.co/Public/Tendering/ContractNoticePhases/View?PPI=CO1.PPI.31718053&amp;isFromPublicArea=True&amp;isModal=False" TargetMode="External"/><Relationship Id="rId167" Type="http://schemas.openxmlformats.org/officeDocument/2006/relationships/hyperlink" Target="https://community.secop.gov.co/Public/Tendering/ContractNoticePhases/View?PPI=CO1.PPI.32146083&amp;isFromPublicArea=True&amp;isModal=False" TargetMode="External"/><Relationship Id="rId188" Type="http://schemas.openxmlformats.org/officeDocument/2006/relationships/hyperlink" Target="https://community.secop.gov.co/Public/Tendering/ContractNoticePhases/View?PPI=CO1.PPI.32682648&amp;isFromPublicArea=True&amp;isModal=False" TargetMode="External"/><Relationship Id="rId7" Type="http://schemas.openxmlformats.org/officeDocument/2006/relationships/hyperlink" Target="https://community.secop.gov.co/Public/Tendering/ContractNoticePhases/View?PPI=CO1.PPI.29803542&amp;isFromPublicArea=True&amp;isModal=False" TargetMode="External"/><Relationship Id="rId71" Type="http://schemas.openxmlformats.org/officeDocument/2006/relationships/hyperlink" Target="https://community.secop.gov.co/Public/Tendering/ContractNoticePhases/View?PPI=CO1.PPI.30532603&amp;isFromPublicArea=True&amp;isModal=False" TargetMode="External"/><Relationship Id="rId92" Type="http://schemas.openxmlformats.org/officeDocument/2006/relationships/hyperlink" Target="https://community.secop.gov.co/Public/Tendering/ContractNoticePhases/View?PPI=CO1.PPI.30840017&amp;isFromPublicArea=True&amp;isModal=False" TargetMode="External"/><Relationship Id="rId162" Type="http://schemas.openxmlformats.org/officeDocument/2006/relationships/hyperlink" Target="https://community.secop.gov.co/Public/Tendering/ContractNoticePhases/View?PPI=CO1.PPI.31950329&amp;isFromPublicArea=True&amp;isModal=False" TargetMode="External"/><Relationship Id="rId183" Type="http://schemas.openxmlformats.org/officeDocument/2006/relationships/hyperlink" Target="https://community.secop.gov.co/Public/Tendering/ContractNoticePhases/View?PPI=CO1.PPI.32543569&amp;isFromPublicArea=True&amp;isModal=False" TargetMode="External"/><Relationship Id="rId213" Type="http://schemas.openxmlformats.org/officeDocument/2006/relationships/hyperlink" Target="https://community.secop.gov.co/Public/Tendering/ContractNoticePhases/View?PPI=CO1.PPI.32772470&amp;isFromPublicArea=True&amp;isModal=False" TargetMode="External"/><Relationship Id="rId2" Type="http://schemas.openxmlformats.org/officeDocument/2006/relationships/hyperlink" Target="https://community.secop.gov.co/Public/Tendering/ContractNoticePhases/View?PPI=CO1.PPI.29751057&amp;isFromPublicArea=True&amp;isModal=False" TargetMode="External"/><Relationship Id="rId29" Type="http://schemas.openxmlformats.org/officeDocument/2006/relationships/hyperlink" Target="https://community.secop.gov.co/Public/Tendering/ContractNoticePhases/View?PPI=CO1.PPI.29931895&amp;isFromPublicArea=True&amp;isModal=False" TargetMode="External"/><Relationship Id="rId24" Type="http://schemas.openxmlformats.org/officeDocument/2006/relationships/hyperlink" Target="https://community.secop.gov.co/Public/Tendering/ContractNoticePhases/View?PPI=CO1.PPI.29940362&amp;isFromPublicArea=True&amp;isModal=False" TargetMode="External"/><Relationship Id="rId40" Type="http://schemas.openxmlformats.org/officeDocument/2006/relationships/hyperlink" Target="https://community.secop.gov.co/Public/Tendering/ContractNoticePhases/View?PPI=CO1.PPI.30238358&amp;isFromPublicArea=True&amp;isModal=False" TargetMode="External"/><Relationship Id="rId45" Type="http://schemas.openxmlformats.org/officeDocument/2006/relationships/hyperlink" Target="https://community.secop.gov.co/Public/Tendering/ContractNoticePhases/View?PPI=CO1.PPI.30338058&amp;isFromPublicArea=True&amp;isModal=False" TargetMode="External"/><Relationship Id="rId66" Type="http://schemas.openxmlformats.org/officeDocument/2006/relationships/hyperlink" Target="https://community.secop.gov.co/Public/Tendering/ContractNoticePhases/View?PPI=CO1.PPI.30502098&amp;isFromPublicArea=True&amp;isModal=False" TargetMode="External"/><Relationship Id="rId87" Type="http://schemas.openxmlformats.org/officeDocument/2006/relationships/hyperlink" Target="https://community.secop.gov.co/Public/Tendering/ContractNoticePhases/View?PPI=CO1.PPI.30715277&amp;isFromPublicArea=True&amp;isModal=False" TargetMode="External"/><Relationship Id="rId110" Type="http://schemas.openxmlformats.org/officeDocument/2006/relationships/hyperlink" Target="https://community.secop.gov.co/Public/Tendering/ContractNoticePhases/View?PPI=CO1.PPI.31077404&amp;isFromPublicArea=True&amp;isModal=False" TargetMode="External"/><Relationship Id="rId115" Type="http://schemas.openxmlformats.org/officeDocument/2006/relationships/hyperlink" Target="https://community.secop.gov.co/Public/Tendering/ContractNoticePhases/View?PPI=CO1.PPI.31088906&amp;isFromPublicArea=True&amp;isModal=False" TargetMode="External"/><Relationship Id="rId131" Type="http://schemas.openxmlformats.org/officeDocument/2006/relationships/hyperlink" Target="https://community.secop.gov.co/Public/Tendering/ContractNoticePhases/View?PPI=CO1.PPI.31354193&amp;isFromPublicArea=True&amp;isModal=False" TargetMode="External"/><Relationship Id="rId136" Type="http://schemas.openxmlformats.org/officeDocument/2006/relationships/hyperlink" Target="https://community.secop.gov.co/Public/Tendering/ContractNoticePhases/View?PPI=CO1.PPI.31494098&amp;isFromPublicArea=True&amp;isModal=False" TargetMode="External"/><Relationship Id="rId157" Type="http://schemas.openxmlformats.org/officeDocument/2006/relationships/hyperlink" Target="https://community.secop.gov.co/Public/Tendering/ContractNoticePhases/View?PPI=CO1.PPI.31921035&amp;isFromPublicArea=True&amp;isModal=False" TargetMode="External"/><Relationship Id="rId178" Type="http://schemas.openxmlformats.org/officeDocument/2006/relationships/hyperlink" Target="https://community.secop.gov.co/Public/Tendering/ContractNoticePhases/View?PPI=CO1.PPI.32525211&amp;isFromPublicArea=True&amp;isModal=False" TargetMode="External"/><Relationship Id="rId61" Type="http://schemas.openxmlformats.org/officeDocument/2006/relationships/hyperlink" Target="https://community.secop.gov.co/Public/Tendering/ContractNoticePhases/View?PPI=CO1.PPI.30424409&amp;isFromPublicArea=True&amp;isModal=False" TargetMode="External"/><Relationship Id="rId82" Type="http://schemas.openxmlformats.org/officeDocument/2006/relationships/hyperlink" Target="https://community.secop.gov.co/Public/Tendering/ContractNoticePhases/View?PPI=CO1.PPI.30656056&amp;isFromPublicArea=True&amp;isModal=False" TargetMode="External"/><Relationship Id="rId152" Type="http://schemas.openxmlformats.org/officeDocument/2006/relationships/hyperlink" Target="https://community.secop.gov.co/Public/Tendering/ContractNoticePhases/View?PPI=CO1.PPI.31853374&amp;isFromPublicArea=True&amp;isModal=False" TargetMode="External"/><Relationship Id="rId173" Type="http://schemas.openxmlformats.org/officeDocument/2006/relationships/hyperlink" Target="https://community.secop.gov.co/Public/Tendering/ContractNoticePhases/View?PPI=CO1.PPI.32368169&amp;isFromPublicArea=True&amp;isModal=False" TargetMode="External"/><Relationship Id="rId194" Type="http://schemas.openxmlformats.org/officeDocument/2006/relationships/hyperlink" Target="https://community.secop.gov.co/Public/Tendering/ContractNoticePhases/View?PPI=CO1.PPI.32758747&amp;isFromPublicArea=True&amp;isModal=False" TargetMode="External"/><Relationship Id="rId199" Type="http://schemas.openxmlformats.org/officeDocument/2006/relationships/hyperlink" Target="https://community.secop.gov.co/Public/Tendering/ContractNoticePhases/View?PPI=CO1.PPI.32761976&amp;isFromPublicArea=True&amp;isModal=False" TargetMode="External"/><Relationship Id="rId203" Type="http://schemas.openxmlformats.org/officeDocument/2006/relationships/hyperlink" Target="https://community.secop.gov.co/Public/Tendering/ContractNoticePhases/View?PPI=CO1.PPI.32766379&amp;isFromPublicArea=True&amp;isModal=False" TargetMode="External"/><Relationship Id="rId208" Type="http://schemas.openxmlformats.org/officeDocument/2006/relationships/hyperlink" Target="https://community.secop.gov.co/Public/Tendering/ContractNoticePhases/View?PPI=CO1.PPI.32769515&amp;isFromPublicArea=True&amp;isModal=False" TargetMode="External"/><Relationship Id="rId19" Type="http://schemas.openxmlformats.org/officeDocument/2006/relationships/hyperlink" Target="https://community.secop.gov.co/Public/Tendering/ContractNoticePhases/View?PPI=CO1.PPI.29901252&amp;isFromPublicArea=True&amp;isModal=False" TargetMode="External"/><Relationship Id="rId14" Type="http://schemas.openxmlformats.org/officeDocument/2006/relationships/hyperlink" Target="https://community.secop.gov.co/Public/Tendering/ContractNoticePhases/View?PPI=CO1.PPI.29885086&amp;isFromPublicArea=True&amp;isModal=False" TargetMode="External"/><Relationship Id="rId30" Type="http://schemas.openxmlformats.org/officeDocument/2006/relationships/hyperlink" Target="https://community.secop.gov.co/Public/Tendering/ContractNoticePhases/View?PPI=CO1.PPI.30014578&amp;isFromPublicArea=True&amp;isModal=False" TargetMode="External"/><Relationship Id="rId35" Type="http://schemas.openxmlformats.org/officeDocument/2006/relationships/hyperlink" Target="https://community.secop.gov.co/Public/Tendering/ContractNoticePhases/View?PPI=CO1.PPI.30113458&amp;isFromPublicArea=True&amp;isModal=False" TargetMode="External"/><Relationship Id="rId56" Type="http://schemas.openxmlformats.org/officeDocument/2006/relationships/hyperlink" Target="https://community.secop.gov.co/Public/Tendering/ContractNoticePhases/View?PPI=CO1.PPI.30368923&amp;isFromPublicArea=True&amp;isModal=False" TargetMode="External"/><Relationship Id="rId77" Type="http://schemas.openxmlformats.org/officeDocument/2006/relationships/hyperlink" Target="https://community.secop.gov.co/Public/Tendering/ContractNoticePhases/View?PPI=CO1.PPI.30555658&amp;isFromPublicArea=True&amp;isModal=False" TargetMode="External"/><Relationship Id="rId100" Type="http://schemas.openxmlformats.org/officeDocument/2006/relationships/hyperlink" Target="https://community.secop.gov.co/Public/Tendering/ContractNoticePhases/View?PPI=CO1.PPI.30872664&amp;isFromPublicArea=True&amp;isModal=False" TargetMode="External"/><Relationship Id="rId105" Type="http://schemas.openxmlformats.org/officeDocument/2006/relationships/hyperlink" Target="https://community.secop.gov.co/Public/Tendering/ContractNoticePhases/View?PPI=CO1.PPI.31056049&amp;isFromPublicArea=True&amp;isModal=False" TargetMode="External"/><Relationship Id="rId126" Type="http://schemas.openxmlformats.org/officeDocument/2006/relationships/hyperlink" Target="https://community.secop.gov.co/Public/Tendering/ContractNoticePhases/View?PPI=CO1.PPI.31217928&amp;isFromPublicArea=True&amp;isModal=False" TargetMode="External"/><Relationship Id="rId147" Type="http://schemas.openxmlformats.org/officeDocument/2006/relationships/hyperlink" Target="https://community.secop.gov.co/Public/Tendering/ContractNoticePhases/View?PPI=CO1.PPI.31698152&amp;isFromPublicArea=True&amp;isModal=False" TargetMode="External"/><Relationship Id="rId168" Type="http://schemas.openxmlformats.org/officeDocument/2006/relationships/hyperlink" Target="https://community.secop.gov.co/Public/Tendering/ContractNoticePhases/View?PPI=CO1.PPI.32250086&amp;isFromPublicArea=True&amp;isModal=False" TargetMode="External"/><Relationship Id="rId8" Type="http://schemas.openxmlformats.org/officeDocument/2006/relationships/hyperlink" Target="https://community.secop.gov.co/Public/Tendering/ContractNoticePhases/View?PPI=CO1.PPI.29804717&amp;isFromPublicArea=True&amp;isModal=False" TargetMode="External"/><Relationship Id="rId51" Type="http://schemas.openxmlformats.org/officeDocument/2006/relationships/hyperlink" Target="https://community.secop.gov.co/Public/Tendering/ContractNoticePhases/View?PPI=CO1.PPI.30352409&amp;isFromPublicArea=True&amp;isModal=False" TargetMode="External"/><Relationship Id="rId72" Type="http://schemas.openxmlformats.org/officeDocument/2006/relationships/hyperlink" Target="https://community.secop.gov.co/Public/Tendering/ContractNoticePhases/View?PPI=CO1.PPI.30504971&amp;isFromPublicArea=True&amp;isModal=False" TargetMode="External"/><Relationship Id="rId93" Type="http://schemas.openxmlformats.org/officeDocument/2006/relationships/hyperlink" Target="https://community.secop.gov.co/Public/Tendering/ContractNoticePhases/View?PPI=CO1.PPI.30837969&amp;isFromPublicArea=True&amp;isModal=False" TargetMode="External"/><Relationship Id="rId98" Type="http://schemas.openxmlformats.org/officeDocument/2006/relationships/hyperlink" Target="https://community.secop.gov.co/Public/Tendering/ContractNoticePhases/View?PPI=CO1.PPI.30853103&amp;isFromPublicArea=True&amp;isModal=False" TargetMode="External"/><Relationship Id="rId121" Type="http://schemas.openxmlformats.org/officeDocument/2006/relationships/hyperlink" Target="https://community.secop.gov.co/Public/Tendering/ContractNoticePhases/View?PPI=CO1.PPI.31118730&amp;isFromPublicArea=True&amp;isModal=False" TargetMode="External"/><Relationship Id="rId142" Type="http://schemas.openxmlformats.org/officeDocument/2006/relationships/hyperlink" Target="https://community.secop.gov.co/Public/Tendering/ContractNoticePhases/View?PPI=CO1.PPI.31602806&amp;isFromPublicArea=True&amp;isModal=False" TargetMode="External"/><Relationship Id="rId163" Type="http://schemas.openxmlformats.org/officeDocument/2006/relationships/hyperlink" Target="https://community.secop.gov.co/Public/Tendering/ContractNoticePhases/View?PPI=CO1.PPI.31950648&amp;isFromPublicArea=True&amp;isModal=False" TargetMode="External"/><Relationship Id="rId184" Type="http://schemas.openxmlformats.org/officeDocument/2006/relationships/hyperlink" Target="https://community.secop.gov.co/Public/Tendering/ContractNoticePhases/View?PPI=CO1.PPI.32545144&amp;isFromPublicArea=True&amp;isModal=False" TargetMode="External"/><Relationship Id="rId189" Type="http://schemas.openxmlformats.org/officeDocument/2006/relationships/hyperlink" Target="https://community.secop.gov.co/Public/Tendering/ContractNoticePhases/View?PPI=CO1.PPI.32688002&amp;isFromPublicArea=True&amp;isModal=False" TargetMode="External"/><Relationship Id="rId3" Type="http://schemas.openxmlformats.org/officeDocument/2006/relationships/hyperlink" Target="https://community.secop.gov.co/Public/Tendering/ContractNoticePhases/View?PPI=CO1.PPI.29780667&amp;isFromPublicArea=True&amp;isModal=False" TargetMode="External"/><Relationship Id="rId214" Type="http://schemas.openxmlformats.org/officeDocument/2006/relationships/printerSettings" Target="../printerSettings/printerSettings13.bin"/><Relationship Id="rId25" Type="http://schemas.openxmlformats.org/officeDocument/2006/relationships/hyperlink" Target="https://community.secop.gov.co/Public/Tendering/ContractNoticePhases/View?PPI=CO1.PPI.29956193&amp;isFromPublicArea=True&amp;isModal=False" TargetMode="External"/><Relationship Id="rId46" Type="http://schemas.openxmlformats.org/officeDocument/2006/relationships/hyperlink" Target="https://community.secop.gov.co/Public/Tendering/ContractNoticePhases/View?PPI=CO1.PPI.30339241&amp;isFromPublicArea=True&amp;isModal=False" TargetMode="External"/><Relationship Id="rId67" Type="http://schemas.openxmlformats.org/officeDocument/2006/relationships/hyperlink" Target="https://community.secop.gov.co/Public/Tendering/ContractNoticePhases/View?PPI=CO1.PPI.30522192&amp;isFromPublicArea=True&amp;isModal=False" TargetMode="External"/><Relationship Id="rId116" Type="http://schemas.openxmlformats.org/officeDocument/2006/relationships/hyperlink" Target="https://community.secop.gov.co/Public/Tendering/ContractNoticePhases/View?PPI=CO1.PPI.31094978&amp;isFromPublicArea=True&amp;isModal=False" TargetMode="External"/><Relationship Id="rId137" Type="http://schemas.openxmlformats.org/officeDocument/2006/relationships/hyperlink" Target="https://community.secop.gov.co/Public/Tendering/ContractNoticePhases/View?PPI=CO1.PPI.31489880&amp;isFromPublicArea=True&amp;isModal=False" TargetMode="External"/><Relationship Id="rId158" Type="http://schemas.openxmlformats.org/officeDocument/2006/relationships/hyperlink" Target="https://community.secop.gov.co/Public/Tendering/ContractNoticePhases/View?PPI=CO1.PPI.31937073&amp;isFromPublicArea=True&amp;isModal=False" TargetMode="External"/><Relationship Id="rId20" Type="http://schemas.openxmlformats.org/officeDocument/2006/relationships/hyperlink" Target="https://community.secop.gov.co/Public/Tendering/ContractNoticePhases/View?PPI=CO1.PPI.29908401&amp;isFromPublicArea=True&amp;isModal=False" TargetMode="External"/><Relationship Id="rId41" Type="http://schemas.openxmlformats.org/officeDocument/2006/relationships/hyperlink" Target="https://community.secop.gov.co/Public/Tendering/ContractNoticePhases/View?PPI=CO1.PPI.30239124&amp;isFromPublicArea=True&amp;isModal=False" TargetMode="External"/><Relationship Id="rId62" Type="http://schemas.openxmlformats.org/officeDocument/2006/relationships/hyperlink" Target="https://community.secop.gov.co/Public/Tendering/ContractNoticePhases/View?PPI=CO1.PPI.30470950&amp;isFromPublicArea=True&amp;isModal=False" TargetMode="External"/><Relationship Id="rId83" Type="http://schemas.openxmlformats.org/officeDocument/2006/relationships/hyperlink" Target="https://community.secop.gov.co/Public/Tendering/ContractNoticePhases/View?PPI=CO1.PPI.30656590&amp;isFromPublicArea=True&amp;isModal=False" TargetMode="External"/><Relationship Id="rId88" Type="http://schemas.openxmlformats.org/officeDocument/2006/relationships/hyperlink" Target="https://community.secop.gov.co/Public/Tendering/ContractNoticePhases/View?PPI=CO1.PPI.30698090&amp;isFromPublicArea=True&amp;isModal=False" TargetMode="External"/><Relationship Id="rId111" Type="http://schemas.openxmlformats.org/officeDocument/2006/relationships/hyperlink" Target="https://community.secop.gov.co/Public/Tendering/ContractNoticePhases/View?PPI=CO1.PPI.31078550&amp;isFromPublicArea=True&amp;isModal=False" TargetMode="External"/><Relationship Id="rId132" Type="http://schemas.openxmlformats.org/officeDocument/2006/relationships/hyperlink" Target="https://community.secop.gov.co/Public/Tendering/ContractNoticePhases/View?PPI=CO1.PPI.31383336&amp;isFromPublicArea=True&amp;isModal=False" TargetMode="External"/><Relationship Id="rId153" Type="http://schemas.openxmlformats.org/officeDocument/2006/relationships/hyperlink" Target="https://community.secop.gov.co/Public/Tendering/ContractNoticePhases/View?PPI=CO1.PPI.31867163&amp;isFromPublicArea=True&amp;isModal=False" TargetMode="External"/><Relationship Id="rId174" Type="http://schemas.openxmlformats.org/officeDocument/2006/relationships/hyperlink" Target="https://community.secop.gov.co/Public/Tendering/ContractNoticePhases/View?PPI=CO1.PPI.32372138&amp;isFromPublicArea=True&amp;isModal=False" TargetMode="External"/><Relationship Id="rId179" Type="http://schemas.openxmlformats.org/officeDocument/2006/relationships/hyperlink" Target="https://community.secop.gov.co/Public/Tendering/ContractNoticePhases/View?PPI=CO1.PPI.32525663&amp;isFromPublicArea=True&amp;isModal=False" TargetMode="External"/><Relationship Id="rId195" Type="http://schemas.openxmlformats.org/officeDocument/2006/relationships/hyperlink" Target="https://community.secop.gov.co/Public/Tendering/ContractNoticePhases/View?PPI=CO1.PPI.32758977&amp;isFromPublicArea=True&amp;isModal=False" TargetMode="External"/><Relationship Id="rId209" Type="http://schemas.openxmlformats.org/officeDocument/2006/relationships/hyperlink" Target="https://community.secop.gov.co/Public/Tendering/ContractNoticePhases/View?PPI=CO1.PPI.32770559&amp;isFromPublicArea=True&amp;isModal=False" TargetMode="External"/><Relationship Id="rId190" Type="http://schemas.openxmlformats.org/officeDocument/2006/relationships/hyperlink" Target="https://community.secop.gov.co/Public/Tendering/ContractNoticePhases/View?PPI=CO1.PPI.32689316&amp;isFromPublicArea=True&amp;isModal=False" TargetMode="External"/><Relationship Id="rId204" Type="http://schemas.openxmlformats.org/officeDocument/2006/relationships/hyperlink" Target="https://community.secop.gov.co/Public/Tendering/ContractNoticePhases/View?PPI=CO1.PPI.32767113&amp;isFromPublicArea=True&amp;isModal=False" TargetMode="External"/><Relationship Id="rId15" Type="http://schemas.openxmlformats.org/officeDocument/2006/relationships/hyperlink" Target="https://community.secop.gov.co/Public/Tendering/ContractNoticePhases/View?PPI=CO1.PPI.29888380&amp;isFromPublicArea=True&amp;isModal=False" TargetMode="External"/><Relationship Id="rId36" Type="http://schemas.openxmlformats.org/officeDocument/2006/relationships/hyperlink" Target="https://community.secop.gov.co/Public/Tendering/ContractNoticePhases/View?PPI=CO1.PPI.30164827&amp;isFromPublicArea=True&amp;isModal=False" TargetMode="External"/><Relationship Id="rId57" Type="http://schemas.openxmlformats.org/officeDocument/2006/relationships/hyperlink" Target="https://community.secop.gov.co/Public/Tendering/ContractNoticePhases/View?PPI=CO1.PPI.30378617&amp;isFromPublicArea=True&amp;isModal=False" TargetMode="External"/><Relationship Id="rId106" Type="http://schemas.openxmlformats.org/officeDocument/2006/relationships/hyperlink" Target="https://community.secop.gov.co/Public/Tendering/ContractNoticePhases/View?PPI=CO1.PPI.31036058&amp;isFromPublicArea=True&amp;isModal=False" TargetMode="External"/><Relationship Id="rId127" Type="http://schemas.openxmlformats.org/officeDocument/2006/relationships/hyperlink" Target="https://community.secop.gov.co/Public/Tendering/ContractNoticePhases/View?PPI=CO1.PPI.31231010&amp;isFromPublicArea=True&amp;isModal=False" TargetMode="External"/><Relationship Id="rId10" Type="http://schemas.openxmlformats.org/officeDocument/2006/relationships/hyperlink" Target="https://community.secop.gov.co/Public/Tendering/ContractNoticePhases/View?PPI=CO1.PPI.29806351&amp;isFromPublicArea=True&amp;isModal=False" TargetMode="External"/><Relationship Id="rId31" Type="http://schemas.openxmlformats.org/officeDocument/2006/relationships/hyperlink" Target="https://community.secop.gov.co/Public/Tendering/ContractNoticePhases/View?PPI=CO1.PPI.30012842&amp;isFromPublicArea=True&amp;isModal=False" TargetMode="External"/><Relationship Id="rId52" Type="http://schemas.openxmlformats.org/officeDocument/2006/relationships/hyperlink" Target="https://community.secop.gov.co/Public/Tendering/ContractNoticePhases/View?PPI=CO1.PPI.30353187&amp;isFromPublicArea=True&amp;isModal=False" TargetMode="External"/><Relationship Id="rId73" Type="http://schemas.openxmlformats.org/officeDocument/2006/relationships/hyperlink" Target="https://community.secop.gov.co/Public/Tendering/ContractNoticePhases/View?PPI=CO1.PPI.30551429&amp;isFromPublicArea=True&amp;isModal=False" TargetMode="External"/><Relationship Id="rId78" Type="http://schemas.openxmlformats.org/officeDocument/2006/relationships/hyperlink" Target="https://community.secop.gov.co/Public/Tendering/ContractNoticePhases/View?PPI=CO1.PPI.30623981&amp;isFromPublicArea=True&amp;isModal=False" TargetMode="External"/><Relationship Id="rId94" Type="http://schemas.openxmlformats.org/officeDocument/2006/relationships/hyperlink" Target="https://community.secop.gov.co/Public/Tendering/ContractNoticePhases/View?PPI=CO1.PPI.30838720&amp;isFromPublicArea=True&amp;isModal=False" TargetMode="External"/><Relationship Id="rId99" Type="http://schemas.openxmlformats.org/officeDocument/2006/relationships/hyperlink" Target="https://community.secop.gov.co/Public/Tendering/ContractNoticePhases/View?PPI=CO1.PPI.30853705&amp;isFromPublicArea=True&amp;isModal=False" TargetMode="External"/><Relationship Id="rId101" Type="http://schemas.openxmlformats.org/officeDocument/2006/relationships/hyperlink" Target="https://community.secop.gov.co/Public/Tendering/ContractNoticePhases/View?PPI=CO1.PPI.30923806&amp;isFromPublicArea=True&amp;isModal=False" TargetMode="External"/><Relationship Id="rId122" Type="http://schemas.openxmlformats.org/officeDocument/2006/relationships/hyperlink" Target="https://community.secop.gov.co/Public/Tendering/ContractNoticePhases/View?PPI=CO1.PPI.31117492&amp;isFromPublicArea=True&amp;isModal=False" TargetMode="External"/><Relationship Id="rId143" Type="http://schemas.openxmlformats.org/officeDocument/2006/relationships/hyperlink" Target="https://community.secop.gov.co/Public/Tendering/ContractNoticePhases/View?PPI=CO1.PPI.31603250&amp;isFromPublicArea=True&amp;isModal=False" TargetMode="External"/><Relationship Id="rId148" Type="http://schemas.openxmlformats.org/officeDocument/2006/relationships/hyperlink" Target="https://community.secop.gov.co/Public/Tendering/ContractNoticePhases/View?PPI=CO1.PPI.31660401&amp;isFromPublicArea=True&amp;isModal=False" TargetMode="External"/><Relationship Id="rId164" Type="http://schemas.openxmlformats.org/officeDocument/2006/relationships/hyperlink" Target="https://community.secop.gov.co/Public/Tendering/ContractNoticePhases/View?PPI=CO1.PPI.31974952&amp;isFromPublicArea=True&amp;isModal=False" TargetMode="External"/><Relationship Id="rId169" Type="http://schemas.openxmlformats.org/officeDocument/2006/relationships/hyperlink" Target="https://community.secop.gov.co/Public/Tendering/ContractNoticePhases/View?PPI=CO1.PPI.32350924&amp;isFromPublicArea=True&amp;isModal=False" TargetMode="External"/><Relationship Id="rId185" Type="http://schemas.openxmlformats.org/officeDocument/2006/relationships/hyperlink" Target="https://community.secop.gov.co/Public/Tendering/ContractNoticePhases/View?PPI=CO1.PPI.32571173&amp;isFromPublicArea=True&amp;isModal=False" TargetMode="External"/><Relationship Id="rId4" Type="http://schemas.openxmlformats.org/officeDocument/2006/relationships/hyperlink" Target="https://community.secop.gov.co/Public/Tendering/ContractNoticePhases/View?PPI=CO1.PPI.29783757&amp;isFromPublicArea=True&amp;isModal=False" TargetMode="External"/><Relationship Id="rId9" Type="http://schemas.openxmlformats.org/officeDocument/2006/relationships/hyperlink" Target="https://community.secop.gov.co/Public/Tendering/ContractNoticePhases/View?PPI=CO1.PPI.29805468&amp;isFromPublicArea=True&amp;isModal=False" TargetMode="External"/><Relationship Id="rId180" Type="http://schemas.openxmlformats.org/officeDocument/2006/relationships/hyperlink" Target="https://community.secop.gov.co/Public/Tendering/ContractNoticePhases/View?PPI=CO1.PPI.32526259&amp;isFromPublicArea=True&amp;isModal=False" TargetMode="External"/><Relationship Id="rId210" Type="http://schemas.openxmlformats.org/officeDocument/2006/relationships/hyperlink" Target="https://community.secop.gov.co/Public/Tendering/ContractNoticePhases/View?PPI=CO1.PPI.32770594&amp;isFromPublicArea=True&amp;isModal=False" TargetMode="External"/><Relationship Id="rId215" Type="http://schemas.openxmlformats.org/officeDocument/2006/relationships/drawing" Target="../drawings/drawing13.xml"/><Relationship Id="rId26" Type="http://schemas.openxmlformats.org/officeDocument/2006/relationships/hyperlink" Target="https://community.secop.gov.co/Public/Tendering/ContractNoticePhases/View?PPI=CO1.PPI.29956997&amp;isFromPublicArea=True&amp;isModal=False" TargetMode="External"/><Relationship Id="rId47" Type="http://schemas.openxmlformats.org/officeDocument/2006/relationships/hyperlink" Target="https://community.secop.gov.co/Public/Tendering/ContractNoticePhases/View?PPI=CO1.PPI.30339943&amp;isFromPublicArea=True&amp;isModal=False" TargetMode="External"/><Relationship Id="rId68" Type="http://schemas.openxmlformats.org/officeDocument/2006/relationships/hyperlink" Target="https://community.secop.gov.co/Public/Tendering/ContractNoticePhases/View?PPI=CO1.PPI.30522953&amp;isFromPublicArea=True&amp;isModal=False" TargetMode="External"/><Relationship Id="rId89" Type="http://schemas.openxmlformats.org/officeDocument/2006/relationships/hyperlink" Target="https://community.secop.gov.co/Public/Tendering/ContractNoticePhases/View?PPI=CO1.PPI.30739568&amp;isFromPublicArea=True&amp;isModal=False" TargetMode="External"/><Relationship Id="rId112" Type="http://schemas.openxmlformats.org/officeDocument/2006/relationships/hyperlink" Target="https://community.secop.gov.co/Public/Tendering/ContractNoticePhases/View?PPI=CO1.PPI.31084994&amp;isFromPublicArea=True&amp;isModal=False" TargetMode="External"/><Relationship Id="rId133" Type="http://schemas.openxmlformats.org/officeDocument/2006/relationships/hyperlink" Target="https://community.secop.gov.co/Public/Tendering/ContractNoticePhases/View?PPI=CO1.PPI.31452637&amp;isFromPublicArea=True&amp;isModal=False" TargetMode="External"/><Relationship Id="rId154" Type="http://schemas.openxmlformats.org/officeDocument/2006/relationships/hyperlink" Target="https://community.secop.gov.co/Public/Tendering/ContractNoticePhases/View?PPI=CO1.PPI.31886709&amp;isFromPublicArea=True&amp;isModal=False" TargetMode="External"/><Relationship Id="rId175" Type="http://schemas.openxmlformats.org/officeDocument/2006/relationships/hyperlink" Target="https://community.secop.gov.co/Public/Tendering/ContractNoticePhases/View?PPI=CO1.PPI.32428458&amp;isFromPublicArea=True&amp;isModal=False" TargetMode="External"/><Relationship Id="rId196" Type="http://schemas.openxmlformats.org/officeDocument/2006/relationships/hyperlink" Target="https://community.secop.gov.co/Public/Tendering/ContractNoticePhases/View?PPI=CO1.PPI.32759558&amp;isFromPublicArea=True&amp;isModal=False" TargetMode="External"/><Relationship Id="rId200" Type="http://schemas.openxmlformats.org/officeDocument/2006/relationships/hyperlink" Target="https://community.secop.gov.co/Public/Tendering/ContractNoticePhases/View?PPI=CO1.PPI.32763229&amp;isFromPublicArea=True&amp;isModal=False" TargetMode="External"/><Relationship Id="rId16" Type="http://schemas.openxmlformats.org/officeDocument/2006/relationships/hyperlink" Target="https://community.secop.gov.co/Public/Tendering/ContractNoticePhases/View?PPI=CO1.PPI.29888743&amp;isFromPublicArea=True&amp;isModal=False"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739868&amp;isFromPublicArea=True&amp;isModal=False" TargetMode="External"/><Relationship Id="rId21" Type="http://schemas.openxmlformats.org/officeDocument/2006/relationships/hyperlink" Target="https://community.secop.gov.co/Public/Tendering/OpportunityDetail/Index?noticeUID=CO1.NTC.5542687&amp;isFromPublicArea=True&amp;isModal=False" TargetMode="External"/><Relationship Id="rId34" Type="http://schemas.openxmlformats.org/officeDocument/2006/relationships/hyperlink" Target="https://community.secop.gov.co/Public/Tendering/OpportunityDetail/Index?noticeUID=CO1.NTC.5939814&amp;isFromPublicArea=True&amp;isModal=False" TargetMode="External"/><Relationship Id="rId42" Type="http://schemas.openxmlformats.org/officeDocument/2006/relationships/hyperlink" Target="https://community.secop.gov.co/Public/Tendering/OpportunityDetail/Index?noticeUID=CO1.NTC.6024771&amp;isFromPublicArea=True&amp;isModal=False" TargetMode="External"/><Relationship Id="rId47" Type="http://schemas.openxmlformats.org/officeDocument/2006/relationships/hyperlink" Target="https://community.secop.gov.co/Public/Tendering/OpportunityDetail/Index?noticeUID=CO1.NTC.6043442&amp;isFromPublicArea=True&amp;isModal=False" TargetMode="External"/><Relationship Id="rId50" Type="http://schemas.openxmlformats.org/officeDocument/2006/relationships/hyperlink" Target="https://community.secop.gov.co/Public/Tendering/OpportunityDetail/Index?noticeUID=CO1.NTC.5962129&amp;isFromPublicArea=True&amp;isModal=False" TargetMode="External"/><Relationship Id="rId55" Type="http://schemas.openxmlformats.org/officeDocument/2006/relationships/hyperlink" Target="https://community.secop.gov.co/Public/Tendering/OpportunityDetail/Index?noticeUID=CO1.NTC.5939716&amp;isFromPublicArea=True&amp;isModal=False" TargetMode="External"/><Relationship Id="rId63" Type="http://schemas.openxmlformats.org/officeDocument/2006/relationships/hyperlink" Target="https://community.secop.gov.co/Public/Tendering/OpportunityDetail/Index?noticeUID=CO1.NTC.5939553&amp;isFromPublicArea=True&amp;isModal=False" TargetMode="External"/><Relationship Id="rId68" Type="http://schemas.openxmlformats.org/officeDocument/2006/relationships/hyperlink" Target="https://community.secop.gov.co/Public/Tendering/OpportunityDetail/Index?noticeUID=CO1.NTC.5961939&amp;isFromPublicArea=True&amp;isModal=False" TargetMode="External"/><Relationship Id="rId76" Type="http://schemas.openxmlformats.org/officeDocument/2006/relationships/hyperlink" Target="https://community.secop.gov.co/Public/Tendering/OpportunityDetail/Index?noticeUID=CO1.NTC.6028648&amp;isFromPublicArea=True&amp;isModal=False" TargetMode="External"/><Relationship Id="rId84" Type="http://schemas.openxmlformats.org/officeDocument/2006/relationships/hyperlink" Target="https://community.secop.gov.co/Public/Tendering/OpportunityDetail/Index?noticeUID=CO1.NTC.6270107&amp;isFromPublicArea=True&amp;isModal=False" TargetMode="External"/><Relationship Id="rId89" Type="http://schemas.openxmlformats.org/officeDocument/2006/relationships/hyperlink" Target="https://community.secop.gov.co/Public/Tendering/OpportunityDetail/Index?noticeUID=CO1.NTC.6315651&amp;isFromPublicArea=True&amp;isModal=False" TargetMode="External"/><Relationship Id="rId97" Type="http://schemas.openxmlformats.org/officeDocument/2006/relationships/drawing" Target="../drawings/drawing14.xml"/><Relationship Id="rId7" Type="http://schemas.openxmlformats.org/officeDocument/2006/relationships/hyperlink" Target="https://community.secop.gov.co/Public/Tendering/OpportunityDetail/Index?noticeUID=CO1.NTC.5454547&amp;isFromPublicArea=True&amp;isModal=False" TargetMode="External"/><Relationship Id="rId71" Type="http://schemas.openxmlformats.org/officeDocument/2006/relationships/hyperlink" Target="https://community.secop.gov.co/Public/Tendering/OpportunityDetail/Index?noticeUID=CO1.NTC.5995354&amp;isFromPublicArea=True&amp;isModal=False." TargetMode="External"/><Relationship Id="rId92" Type="http://schemas.openxmlformats.org/officeDocument/2006/relationships/hyperlink" Target="https://community.secop.gov.co/Public/Tendering/OpportunityDetail/Index?noticeUID=CO1.NTC.6250080&amp;isFromPublicArea=True&amp;isModal=False" TargetMode="External"/><Relationship Id="rId2" Type="http://schemas.openxmlformats.org/officeDocument/2006/relationships/hyperlink" Target="https://community.secop.gov.co/Public/Tendering/OpportunityDetail/Index?noticeUID=CO1.NTC.5454147&amp;isFromPublicArea=True&amp;isModal=False" TargetMode="External"/><Relationship Id="rId16" Type="http://schemas.openxmlformats.org/officeDocument/2006/relationships/hyperlink" Target="https://community.secop.gov.co/Public/Tendering/OpportunityDetail/Index?noticeUID=CO1.NTC.5470462&amp;isFromPublicArea=True&amp;isModal=False" TargetMode="External"/><Relationship Id="rId29" Type="http://schemas.openxmlformats.org/officeDocument/2006/relationships/hyperlink" Target="https://community.secop.gov.co/Public/Tendering/OpportunityDetail/Index?noticeUID=CO1.NTC.5831706&amp;isFromPublicArea=True&amp;isModal=False" TargetMode="External"/><Relationship Id="rId11" Type="http://schemas.openxmlformats.org/officeDocument/2006/relationships/hyperlink" Target="https://community.secop.gov.co/Public/Tendering/OpportunityDetail/Index?noticeUID=CO1.NTC.5454307&amp;isFromPublicArea=True&amp;isModal=False" TargetMode="External"/><Relationship Id="rId24" Type="http://schemas.openxmlformats.org/officeDocument/2006/relationships/hyperlink" Target="https://community.secop.gov.co/Public/Tendering/OpportunityDetail/Index?noticeUID=CO1.NTC.5688030&amp;isFromPublicArea=True&amp;isModal=False" TargetMode="External"/><Relationship Id="rId32" Type="http://schemas.openxmlformats.org/officeDocument/2006/relationships/hyperlink" Target="https://community.secop.gov.co/Public/Tendering/OpportunityDetail/Index?noticeUID=CO1.NTC.5918389&amp;isFromPublicArea=True&amp;isModal=False" TargetMode="External"/><Relationship Id="rId37" Type="http://schemas.openxmlformats.org/officeDocument/2006/relationships/hyperlink" Target="https://community.secop.gov.co/Public/Tendering/OpportunityDetail/Index?noticeUID=CO1.NTC.5960184&amp;isFromPublicArea=True&amp;isModal=False" TargetMode="External"/><Relationship Id="rId40" Type="http://schemas.openxmlformats.org/officeDocument/2006/relationships/hyperlink" Target="https://community.secop.gov.co/Public/Tendering/OpportunityDetail/Index?noticeUID=CO1.NTC.6003040&amp;isFromPublicArea=True&amp;isModal=False" TargetMode="External"/><Relationship Id="rId45" Type="http://schemas.openxmlformats.org/officeDocument/2006/relationships/hyperlink" Target="https://community.secop.gov.co/Public/Tendering/OpportunityDetail/Index?noticeUID=CO1.NTC.6046886&amp;isFromPublicArea=True&amp;isModal=False" TargetMode="External"/><Relationship Id="rId53" Type="http://schemas.openxmlformats.org/officeDocument/2006/relationships/hyperlink" Target="https://community.secop.gov.co/Public/Tendering/OpportunityDetail/Index?noticeUID=CO1.NTC.5920158&amp;isFromPublicArea=True&amp;isModal=False" TargetMode="External"/><Relationship Id="rId58" Type="http://schemas.openxmlformats.org/officeDocument/2006/relationships/hyperlink" Target="https://community.secop.gov.co/Public/Tendering/OpportunityDetail/Index?noticeUID=CO1.NTC.6043435&amp;isFromPublicArea=True&amp;isModal=False" TargetMode="External"/><Relationship Id="rId66" Type="http://schemas.openxmlformats.org/officeDocument/2006/relationships/hyperlink" Target="https://community.secop.gov.co/Public/Tendering/OpportunityDetail/Index?noticeUID=CO1.NTC.5939843&amp;isFromPublicArea=True&amp;isModal=False" TargetMode="External"/><Relationship Id="rId74" Type="http://schemas.openxmlformats.org/officeDocument/2006/relationships/hyperlink" Target="https://community.secop.gov.co/Public/Tendering/OpportunityDetail/Index?noticeUID=CO1.NTC.6034320&amp;isFromPublicArea=True&amp;isModal=False" TargetMode="External"/><Relationship Id="rId79" Type="http://schemas.openxmlformats.org/officeDocument/2006/relationships/hyperlink" Target="https://community.secop.gov.co/Public/Tendering/OpportunityDetail/Index?noticeUID=CO1.NTC.6151848&amp;isFromPublicArea=True&amp;isModal=False" TargetMode="External"/><Relationship Id="rId87" Type="http://schemas.openxmlformats.org/officeDocument/2006/relationships/hyperlink" Target="https://community.secop.gov.co/Public/Tendering/OpportunityDetail/Index?noticeUID=CO1.NTC.6316335&amp;isFromPublicArea=True&amp;isModal=False" TargetMode="External"/><Relationship Id="rId5" Type="http://schemas.openxmlformats.org/officeDocument/2006/relationships/hyperlink" Target="https://community.secop.gov.co/Public/Tendering/OpportunityDetail/Index?noticeUID=CO1.NTC.5454529&amp;isFromPublicArea=True&amp;isModal=False" TargetMode="External"/><Relationship Id="rId61" Type="http://schemas.openxmlformats.org/officeDocument/2006/relationships/hyperlink" Target="https://community.secop.gov.co/Public/Tendering/OpportunityDetail/Index?noticeUID=CO1.NTC.5933242&amp;isFromPublicArea=True&amp;isModal=False" TargetMode="External"/><Relationship Id="rId82" Type="http://schemas.openxmlformats.org/officeDocument/2006/relationships/hyperlink" Target="https://community.secop.gov.co/Public/Tendering/OpportunityDetail/Index?noticeUID=CO1.NTC.6255265&amp;isFromPublicArea=True&amp;isModal=False" TargetMode="External"/><Relationship Id="rId90" Type="http://schemas.openxmlformats.org/officeDocument/2006/relationships/hyperlink" Target="https://community.secop.gov.co/Public/Tendering/OpportunityDetail/Index?noticeUID=CO1.NTC.6328497&amp;isFromPublicArea=True&amp;isModal=False" TargetMode="External"/><Relationship Id="rId95" Type="http://schemas.openxmlformats.org/officeDocument/2006/relationships/hyperlink" Target="https://community.secop.gov.co/Public/Tendering/OpportunityDetail/Index?noticeUID=CO1.NTC.6297490&amp;isFromPublicArea=True&amp;isModal=False" TargetMode="External"/><Relationship Id="rId19" Type="http://schemas.openxmlformats.org/officeDocument/2006/relationships/hyperlink" Target="https://community.secop.gov.co/Public/Tendering/OpportunityDetail/Index?noticeUID=CO1.NTC.5504641&amp;isFromPublicArea=True&amp;isModal=False" TargetMode="External"/><Relationship Id="rId14" Type="http://schemas.openxmlformats.org/officeDocument/2006/relationships/hyperlink" Target="https://community.secop.gov.co/Public/Tendering/OpportunityDetail/Index?noticeUID=CO1.NTC.5454135&amp;isFromPublicArea=True&amp;isModal=False" TargetMode="External"/><Relationship Id="rId22" Type="http://schemas.openxmlformats.org/officeDocument/2006/relationships/hyperlink" Target="https://community.secop.gov.co/Public/Tendering/OpportunityDetail/Index?noticeUID=CO1.NTC.5482386" TargetMode="External"/><Relationship Id="rId27" Type="http://schemas.openxmlformats.org/officeDocument/2006/relationships/hyperlink" Target="https://community.secop.gov.co/Public/Tendering/OpportunityDetail/Index?noticeUID=CO1.NTC.5740285&amp;isFromPublicArea=True&amp;isModal=False" TargetMode="External"/><Relationship Id="rId30" Type="http://schemas.openxmlformats.org/officeDocument/2006/relationships/hyperlink" Target="https://community.secop.gov.co/Public/Tendering/OpportunityDetail/Index?noticeUID=CO1.NTC.5856324&amp;isFromPublicArea=True&amp;isModal=False" TargetMode="External"/><Relationship Id="rId35" Type="http://schemas.openxmlformats.org/officeDocument/2006/relationships/hyperlink" Target="https://community.secop.gov.co/Public/Tendering/OpportunityDetail/Index?noticeUID=CO1.NTC.5951937&amp;isFromPublicArea=True&amp;isModal=False" TargetMode="External"/><Relationship Id="rId43" Type="http://schemas.openxmlformats.org/officeDocument/2006/relationships/hyperlink" Target="https://community.secop.gov.co/Public/Tendering/OpportunityDetail/Index?noticeUID=CO1.NTC.6028511&amp;isFromPublicArea=True&amp;isModal=False" TargetMode="External"/><Relationship Id="rId48" Type="http://schemas.openxmlformats.org/officeDocument/2006/relationships/hyperlink" Target="https://community.secop.gov.co/Public/Tendering/ContractNoticePhases/View?PPI=CO1.PPI.31421129&amp;isFromPublicArea=True&amp;isModal=False" TargetMode="External"/><Relationship Id="rId56" Type="http://schemas.openxmlformats.org/officeDocument/2006/relationships/hyperlink" Target="https://community.secop.gov.co/Public/Tendering/OpportunityDetail/Index?noticeUID=CO1.NTC.5973903&amp;isFromPublicArea=True&amp;isModal=False" TargetMode="External"/><Relationship Id="rId64" Type="http://schemas.openxmlformats.org/officeDocument/2006/relationships/hyperlink" Target="https://community.secop.gov.co/Public/Tendering/OpportunityDetail/Index?noticeUID=CO1.NTC.5939906&amp;isFromPublicArea=True&amp;isModal=False" TargetMode="External"/><Relationship Id="rId69" Type="http://schemas.openxmlformats.org/officeDocument/2006/relationships/hyperlink" Target="https://community.secop.gov.co/Public/Tendering/OpportunityDetail/Index?noticeUID=CO1.NTC.5961674&amp;isFromPublicArea=True&amp;isModal=False" TargetMode="External"/><Relationship Id="rId77" Type="http://schemas.openxmlformats.org/officeDocument/2006/relationships/hyperlink" Target="https://community.secop.gov.co/Public/Tendering/OpportunityDetail/Index?noticeUID=CO1.NTC.5961133&amp;isFromPublicArea=True&amp;isModal=False" TargetMode="External"/><Relationship Id="rId8" Type="http://schemas.openxmlformats.org/officeDocument/2006/relationships/hyperlink" Target="https://community.secop.gov.co/Public/Tendering/OpportunityDetail/Index?noticeUID=CO1.NTC.5454557&amp;isFromPublicArea=True&amp;isModal=False" TargetMode="External"/><Relationship Id="rId51" Type="http://schemas.openxmlformats.org/officeDocument/2006/relationships/hyperlink" Target="https://community.secop.gov.co/Public/Tendering/OpportunityDetail/Index?noticeUID=CO1.NTC.5949688&amp;isFromPublicArea=True&amp;isModal=False" TargetMode="External"/><Relationship Id="rId72" Type="http://schemas.openxmlformats.org/officeDocument/2006/relationships/hyperlink" Target="https://community.secop.gov.co/Public/Tendering/OpportunityDetail/Index?noticeUID=CO1.NTC.6002450&amp;isFromPublicArea=True&amp;isModal=False" TargetMode="External"/><Relationship Id="rId80" Type="http://schemas.openxmlformats.org/officeDocument/2006/relationships/hyperlink" Target="https://community.secop.gov.co/Public/Tendering/OpportunityDetail/Index?noticeUID=CO1.NTC.6151415&amp;isFromPublicArea=True&amp;isModal=False" TargetMode="External"/><Relationship Id="rId85" Type="http://schemas.openxmlformats.org/officeDocument/2006/relationships/hyperlink" Target="https://community.secop.gov.co/Public/Tendering/OpportunityDetail/Index?noticeUID=CO1.NTC.6266096&amp;isFromPublicArea=True&amp;isModal=False" TargetMode="External"/><Relationship Id="rId93" Type="http://schemas.openxmlformats.org/officeDocument/2006/relationships/hyperlink" Target="https://community.secop.gov.co/Public/Tendering/OpportunityDetail/Index?noticeUID=CO1.NTC.6257669&amp;isFromPublicArea=True&amp;isModal=False" TargetMode="External"/><Relationship Id="rId3" Type="http://schemas.openxmlformats.org/officeDocument/2006/relationships/hyperlink" Target="https://community.secop.gov.co/Public/Tendering/OpportunityDetail/Index?noticeUID=CO1.NTC.5454167&amp;isFromPublicArea=True&amp;isModal=False" TargetMode="External"/><Relationship Id="rId12" Type="http://schemas.openxmlformats.org/officeDocument/2006/relationships/hyperlink" Target="https://community.secop.gov.co/Public/Tendering/OpportunityDetail/Index?noticeUID=CO1.NTC.5454543&amp;isFromPublicArea=True&amp;isModal=False" TargetMode="External"/><Relationship Id="rId17" Type="http://schemas.openxmlformats.org/officeDocument/2006/relationships/hyperlink" Target="https://community.secop.gov.co/Public/Tendering/OpportunityDetail/Index?noticeUID=CO1.NTC.5470830&amp;isFromPublicArea=True&amp;isModal=False" TargetMode="External"/><Relationship Id="rId25" Type="http://schemas.openxmlformats.org/officeDocument/2006/relationships/hyperlink" Target="https://community.secop.gov.co/Public/Tendering/OpportunityDetail/Index?noticeUID=CO1.NTC.5688160&amp;isFromPublicArea=True&amp;isModal=False" TargetMode="External"/><Relationship Id="rId33" Type="http://schemas.openxmlformats.org/officeDocument/2006/relationships/hyperlink" Target="https://community.secop.gov.co/Public/Tendering/OpportunityDetail/Index?noticeUID=CO1.NTC.5933035&amp;isFromPublicArea=True&amp;isModal=False" TargetMode="External"/><Relationship Id="rId38" Type="http://schemas.openxmlformats.org/officeDocument/2006/relationships/hyperlink" Target="https://community.secop.gov.co/Public/Tendering/OpportunityDetail/Index?noticeUID=CO1.NTC.5961154&amp;isFromPublicArea=True&amp;isModal=False" TargetMode="External"/><Relationship Id="rId46" Type="http://schemas.openxmlformats.org/officeDocument/2006/relationships/hyperlink" Target="https://community.secop.gov.co/Public/Tendering/OpportunityDetail/Index?noticeUID=CO1.NTC.6034120&amp;isFromPublicArea=True&amp;isModal=False" TargetMode="External"/><Relationship Id="rId59" Type="http://schemas.openxmlformats.org/officeDocument/2006/relationships/hyperlink" Target="https://community.secop.gov.co/Public/Tendering/OpportunityDetail/Index?noticeUID=CO1.NTC.5927316&amp;isFromPublicArea=True&amp;isModal=False" TargetMode="External"/><Relationship Id="rId67" Type="http://schemas.openxmlformats.org/officeDocument/2006/relationships/hyperlink" Target="https://community.secop.gov.co/Public/Tendering/OpportunityDetail/Index?noticeUID=CO1.NTC.5955142&amp;isFromPublicArea=True&amp;isModal=False" TargetMode="External"/><Relationship Id="rId20" Type="http://schemas.openxmlformats.org/officeDocument/2006/relationships/hyperlink" Target="https://community.secop.gov.co/Public/Tendering/OpportunityDetail/Index?noticeUID=CO1.NTC.5511909&amp;isFromPublicArea=True&amp;isModal=False" TargetMode="External"/><Relationship Id="rId41" Type="http://schemas.openxmlformats.org/officeDocument/2006/relationships/hyperlink" Target="https://community.secop.gov.co/Public/Tendering/OpportunityDetail/Index?noticeUID=CO1.NTC.6002600&amp;isFromPublicArea=True&amp;isModal=False" TargetMode="External"/><Relationship Id="rId54" Type="http://schemas.openxmlformats.org/officeDocument/2006/relationships/hyperlink" Target="https://community.secop.gov.co/Public/Tendering/OpportunityDetail/Index?noticeUID=CO1.NTC.5933314&amp;isFromPublicArea=True&amp;isModal=False" TargetMode="External"/><Relationship Id="rId62" Type="http://schemas.openxmlformats.org/officeDocument/2006/relationships/hyperlink" Target="https://community.secop.gov.co/Public/Tendering/OpportunityDetail/Index?noticeUID=CO1.NTC.5933330&amp;isFromPublicArea=True&amp;isModal=False" TargetMode="External"/><Relationship Id="rId70" Type="http://schemas.openxmlformats.org/officeDocument/2006/relationships/hyperlink" Target="https://community.secop.gov.co/Public/Tendering/OpportunityDetail/Index?noticeUID=CO1.NTC.5961839&amp;isFromPublicArea=True&amp;isModal=False" TargetMode="External"/><Relationship Id="rId75" Type="http://schemas.openxmlformats.org/officeDocument/2006/relationships/hyperlink" Target="https://community.secop.gov.co/Public/Tendering/OpportunityDetail/Index?noticeUID=CO1.NTC.5974619&amp;isFromPublicArea=True&amp;isModal=False" TargetMode="External"/><Relationship Id="rId83" Type="http://schemas.openxmlformats.org/officeDocument/2006/relationships/hyperlink" Target="https://community.secop.gov.co/Public/Tendering/OpportunityDetail/Index?noticeUID=CO1.NTC.6255200&amp;isFromPublicArea=True&amp;isModal=False" TargetMode="External"/><Relationship Id="rId88" Type="http://schemas.openxmlformats.org/officeDocument/2006/relationships/hyperlink" Target="https://community.secop.gov.co/Public/Tendering/OpportunityDetail/Index?noticeUID=CO1.NTC.6315894&amp;isFromPublicArea=True&amp;isModal=False" TargetMode="External"/><Relationship Id="rId91" Type="http://schemas.openxmlformats.org/officeDocument/2006/relationships/hyperlink" Target="https://community.secop.gov.co/Public/Tendering/OpportunityDetail/Index?noticeUID=CO1.NTC.6250446&amp;isFromPublicArea=True&amp;isModal=False" TargetMode="External"/><Relationship Id="rId96" Type="http://schemas.openxmlformats.org/officeDocument/2006/relationships/printerSettings" Target="../printerSettings/printerSettings14.bin"/><Relationship Id="rId1" Type="http://schemas.openxmlformats.org/officeDocument/2006/relationships/hyperlink" Target="https://community.secop.gov.co/Public/Tendering/OpportunityDetail/Index?noticeUID=CO1.NTC.5454122&amp;isFromPublicArea=True&amp;isModal=False" TargetMode="External"/><Relationship Id="rId6" Type="http://schemas.openxmlformats.org/officeDocument/2006/relationships/hyperlink" Target="https://community.secop.gov.co/Public/Tendering/OpportunityDetail/Index?noticeUID=CO1.NTC.5454334&amp;isFromPublicArea=True&amp;isModal=False" TargetMode="External"/><Relationship Id="rId15" Type="http://schemas.openxmlformats.org/officeDocument/2006/relationships/hyperlink" Target="https://community.secop.gov.co/Public/Tendering/OpportunityDetail/Index?noticeUID=CO1.NTC.5471271&amp;isFromPublicArea=True&amp;isModal=False" TargetMode="External"/><Relationship Id="rId23" Type="http://schemas.openxmlformats.org/officeDocument/2006/relationships/hyperlink" Target="https://community.secop.gov.co/Public/Tendering/OpportunityDetail/Index?noticeUID=CO1.NTC.5688156&amp;isFromPublicArea=True&amp;isModal=False" TargetMode="External"/><Relationship Id="rId28" Type="http://schemas.openxmlformats.org/officeDocument/2006/relationships/hyperlink" Target="https://community.secop.gov.co/Public/Tendering/OpportunityDetail/Index?noticeUID=CO1.NTC.5791740&amp;isFromPublicArea=True&amp;isModal=False" TargetMode="External"/><Relationship Id="rId36" Type="http://schemas.openxmlformats.org/officeDocument/2006/relationships/hyperlink" Target="https://community.secop.gov.co/Public/Tendering/OpportunityDetail/Index?noticeUID=CO1.NTC.5949005&amp;isFromPublicArea=True&amp;isModal=False" TargetMode="External"/><Relationship Id="rId49" Type="http://schemas.openxmlformats.org/officeDocument/2006/relationships/hyperlink" Target="https://community.secop.gov.co/Public/Tendering/OpportunityDetail/Index?noticeUID=CO1.NTC.6027488&amp;isFromPublicArea=True&amp;isModal=False" TargetMode="External"/><Relationship Id="rId57" Type="http://schemas.openxmlformats.org/officeDocument/2006/relationships/hyperlink" Target="https://community.secop.gov.co/Public/Tendering/OpportunityDetail/Index?noticeUID=CO1.NTC.6034090&amp;isFromPublicArea=True&amp;isModal=False" TargetMode="External"/><Relationship Id="rId10" Type="http://schemas.openxmlformats.org/officeDocument/2006/relationships/hyperlink" Target="https://community.secop.gov.co/Public/Tendering/OpportunityDetail/Index?noticeUID=CO1.NTC.5452903&amp;isFromPublicArea=True&amp;isModal=False" TargetMode="External"/><Relationship Id="rId31" Type="http://schemas.openxmlformats.org/officeDocument/2006/relationships/hyperlink" Target="https://community.secop.gov.co/Public/Tendering/OpportunityDetail/Index?noticeUID=CO1.NTC.5856160&amp;isFromPublicArea=True&amp;isModal=False" TargetMode="External"/><Relationship Id="rId44" Type="http://schemas.openxmlformats.org/officeDocument/2006/relationships/hyperlink" Target="https://community.secop.gov.co/Public/Tendering/OpportunityDetail/Index?noticeUID=CO1.NTC.6028602&amp;isFromPublicArea=True&amp;isModal=False" TargetMode="External"/><Relationship Id="rId52" Type="http://schemas.openxmlformats.org/officeDocument/2006/relationships/hyperlink" Target="https://community.secop.gov.co/Public/Tendering/OpportunityDetail/Index?noticeUID=CO1.NTC.5950335&amp;isFromPublicArea=True&amp;isModal=False" TargetMode="External"/><Relationship Id="rId60" Type="http://schemas.openxmlformats.org/officeDocument/2006/relationships/hyperlink" Target="https://community.secop.gov.co/Public/Tendering/OpportunityDetail/Index?noticeUID=CO1.NTC.5927389&amp;isFromPublicArea=True&amp;isModal=False" TargetMode="External"/><Relationship Id="rId65" Type="http://schemas.openxmlformats.org/officeDocument/2006/relationships/hyperlink" Target="https://community.secop.gov.co/Public/Tendering/OpportunityDetail/Index?noticeUID=CO1.NTC.5939564&amp;isFromPublicArea=True&amp;isModal=False" TargetMode="External"/><Relationship Id="rId73" Type="http://schemas.openxmlformats.org/officeDocument/2006/relationships/hyperlink" Target="https://community.secop.gov.co/Public/Tendering/OpportunityDetail/Index?noticeUID=CO1.NTC.6034277&amp;isFromPublicArea=True&amp;isModal=False" TargetMode="External"/><Relationship Id="rId78" Type="http://schemas.openxmlformats.org/officeDocument/2006/relationships/hyperlink" Target="https://community.secop.gov.co/Public/Tendering/OpportunityDetail/Index?noticeUID=CO1.NTC.6128272&amp;isFromPublicArea=True&amp;isModal=False" TargetMode="External"/><Relationship Id="rId81" Type="http://schemas.openxmlformats.org/officeDocument/2006/relationships/hyperlink" Target="https://community.secop.gov.co/Public/Tendering/OpportunityDetail/Index?noticeUID=CO1.NTC.6196180&amp;isFromPublicArea=True&amp;isModal=False" TargetMode="External"/><Relationship Id="rId86" Type="http://schemas.openxmlformats.org/officeDocument/2006/relationships/hyperlink" Target="https://community.secop.gov.co/Public/Tendering/OpportunityDetail/Index?noticeUID=CO1.NTC.6269275&amp;isFromPublicArea=True&amp;isModal=False" TargetMode="External"/><Relationship Id="rId94" Type="http://schemas.openxmlformats.org/officeDocument/2006/relationships/hyperlink" Target="https://community.secop.gov.co/Public/Tendering/OpportunityDetail/Index?noticeUID=CO1.NTC.6255194&amp;isFromPublicArea=True&amp;isModal=False" TargetMode="External"/><Relationship Id="rId4" Type="http://schemas.openxmlformats.org/officeDocument/2006/relationships/hyperlink" Target="https://community.secop.gov.co/Public/Tendering/OpportunityDetail/Index?noticeUID=CO1.NTC.5454395&amp;isFromPublicArea=True&amp;isModal=False" TargetMode="External"/><Relationship Id="rId9" Type="http://schemas.openxmlformats.org/officeDocument/2006/relationships/hyperlink" Target="https://community.secop.gov.co/Public/Tendering/OpportunityDetail/Index?noticeUID=CO1.NTC.5454123&amp;isFromPublicArea=True&amp;isModal=False" TargetMode="External"/><Relationship Id="rId13" Type="http://schemas.openxmlformats.org/officeDocument/2006/relationships/hyperlink" Target="https://community.secop.gov.co/Public/Tendering/OpportunityDetail/Index?noticeUID=CO1.NTC.5454531&amp;isFromPublicArea=True&amp;isModal=False" TargetMode="External"/><Relationship Id="rId18" Type="http://schemas.openxmlformats.org/officeDocument/2006/relationships/hyperlink" Target="https://community.secop.gov.co/Public/Tendering/OpportunityDetail/Index?noticeUID=CO1.NTC.5470867&amp;isFromPublicArea=True&amp;isModal=False" TargetMode="External"/><Relationship Id="rId39" Type="http://schemas.openxmlformats.org/officeDocument/2006/relationships/hyperlink" Target="https://community.secop.gov.co/Public/Tendering/OpportunityDetail/Index?noticeUID=CO1.NTC.5987503&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ommunity.secop.gov.co/Public/Tendering/ContractNoticePhases/View?PPI=CO1.PPI.31397429&amp;isFromPublicArea=True&amp;isModal=Fals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028912&amp;isFromPublicArea=True&amp;isModal=False" TargetMode="External"/><Relationship Id="rId2" Type="http://schemas.openxmlformats.org/officeDocument/2006/relationships/hyperlink" Target="https://community.secop.gov.co/Public/Tendering/OpportunityDetail/Index?noticeUID=CO1.NTC.5653346&amp;isFromPublicArea=True&amp;isModal=False" TargetMode="External"/><Relationship Id="rId1" Type="http://schemas.openxmlformats.org/officeDocument/2006/relationships/hyperlink" Target="https://community.secop.gov.co/Public/Tendering/OpportunityDetail/Index?noticeUID=CO1.NTC.5653384&amp;isFromPublicArea=True&amp;isModal=Fals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537897&amp;isFromPublicArea=True&amp;isModal=False" TargetMode="External"/><Relationship Id="rId13" Type="http://schemas.openxmlformats.org/officeDocument/2006/relationships/hyperlink" Target="https://community.secop.gov.co/Public/Tendering/OpportunityDetail/Index?noticeUID=CO1.NTC.5548073&amp;isFromPublicArea=True&amp;isModal=False" TargetMode="External"/><Relationship Id="rId18" Type="http://schemas.openxmlformats.org/officeDocument/2006/relationships/hyperlink" Target="https://community.secop.gov.co/Public/Tendering/OpportunityDetail/Index?noticeUID=CO1.NTC.5832332&amp;isFromPublicArea=True&amp;isModal=False" TargetMode="External"/><Relationship Id="rId3" Type="http://schemas.openxmlformats.org/officeDocument/2006/relationships/hyperlink" Target="https://community.secop.gov.co/Public/Tendering/OpportunityDetail/Index?noticeUID=CO1.NTC.5512389&amp;isFromPublicArea=True&amp;isModal=False" TargetMode="External"/><Relationship Id="rId21" Type="http://schemas.openxmlformats.org/officeDocument/2006/relationships/hyperlink" Target="https://community.secop.gov.co/Public/Tendering/OpportunityDetail/Index?noticeUID=CO1.NTC.6326202&amp;isFromPublicArea=True&amp;isModal=False" TargetMode="External"/><Relationship Id="rId7" Type="http://schemas.openxmlformats.org/officeDocument/2006/relationships/hyperlink" Target="https://community.secop.gov.co/Public/Tendering/OpportunityDetail/Index?noticeUID=CO1.NTC.5532755&amp;isFromPublicArea=True&amp;isModal=False" TargetMode="External"/><Relationship Id="rId12" Type="http://schemas.openxmlformats.org/officeDocument/2006/relationships/hyperlink" Target="https://community.secop.gov.co/Public/Tendering/OpportunityDetail/Index?noticeUID=CO1.NTC.5541220&amp;isFromPublicArea=True&amp;isModal=False" TargetMode="External"/><Relationship Id="rId17" Type="http://schemas.openxmlformats.org/officeDocument/2006/relationships/hyperlink" Target="https://community.secop.gov.co/Public/Tendering/OpportunityDetail/Index?noticeUID=CO1.NTC.5718067&amp;isFromPublicArea=True&amp;isModal=False" TargetMode="External"/><Relationship Id="rId2" Type="http://schemas.openxmlformats.org/officeDocument/2006/relationships/hyperlink" Target="https://community.secop.gov.co/Public/Tendering/OpportunityDetail/Index?noticeUID=CO1.NTC.5512181&amp;isFromPublicArea=True&amp;isModal=False" TargetMode="External"/><Relationship Id="rId16" Type="http://schemas.openxmlformats.org/officeDocument/2006/relationships/hyperlink" Target="https://community.secop.gov.co/Public/Tendering/OpportunityDetail/Index?noticeUID=CO1.NTC.5647179&amp;isFromPublicArea=True&amp;isModal=False" TargetMode="External"/><Relationship Id="rId20" Type="http://schemas.openxmlformats.org/officeDocument/2006/relationships/hyperlink" Target="https://community.secop.gov.co/Public/Tendering/OpportunityDetail/Index?noticeUID=CO1.NTC.5876440&amp;isFromPublicArea=True&amp;isModal=False" TargetMode="External"/><Relationship Id="rId1" Type="http://schemas.openxmlformats.org/officeDocument/2006/relationships/hyperlink" Target="https://community.secop.gov.co/Public/Tendering/OpportunityDetail/Index?noticeUID=CO1.NTC.5508608&amp;isFromPublicArea=True&amp;isModal=False" TargetMode="External"/><Relationship Id="rId6" Type="http://schemas.openxmlformats.org/officeDocument/2006/relationships/hyperlink" Target="https://community.secop.gov.co/Public/Tendering/OpportunityDetail/Index?noticeUID=CO1.NTC.5532434&amp;isFromPublicArea=True&amp;isModal=False" TargetMode="External"/><Relationship Id="rId11" Type="http://schemas.openxmlformats.org/officeDocument/2006/relationships/hyperlink" Target="https://community.secop.gov.co/Public/Tendering/OpportunityDetail/Index?noticeUID=CO1.NTC.5541216&amp;isFromPublicArea=True&amp;isModal=False" TargetMode="External"/><Relationship Id="rId5" Type="http://schemas.openxmlformats.org/officeDocument/2006/relationships/hyperlink" Target="https://community.secop.gov.co/Public/Tendering/OpportunityDetail/Index?noticeUID=CO1.NTC.5532419&amp;isFromPublicArea=True&amp;isModal=False" TargetMode="External"/><Relationship Id="rId15" Type="http://schemas.openxmlformats.org/officeDocument/2006/relationships/hyperlink" Target="https://community.secop.gov.co/Public/Tendering/ContractNoticePhases/View?PPI=CO1.PPI.29568238&amp;isFromPublicArea=True&amp;isModal=False" TargetMode="External"/><Relationship Id="rId23" Type="http://schemas.openxmlformats.org/officeDocument/2006/relationships/drawing" Target="../drawings/drawing5.xml"/><Relationship Id="rId10" Type="http://schemas.openxmlformats.org/officeDocument/2006/relationships/hyperlink" Target="https://community.secop.gov.co/Public/Tendering/OpportunityDetail/Index?noticeUID=CO1.NTC.5541075&amp;isFromPublicArea=True&amp;isModal=False" TargetMode="External"/><Relationship Id="rId19" Type="http://schemas.openxmlformats.org/officeDocument/2006/relationships/hyperlink" Target="https://community.secop.gov.co/Public/Tendering/OpportunityDetail/Index?noticeUID=CO1.NTC.5911309&amp;isFromPublicArea=True&amp;isModal=False" TargetMode="External"/><Relationship Id="rId4" Type="http://schemas.openxmlformats.org/officeDocument/2006/relationships/hyperlink" Target="https://community.secop.gov.co/Public/Tendering/ContractNoticePhases/View?PPI=CO1.PPI.29439153&amp;isFromPublicArea=True&amp;isModal=False" TargetMode="External"/><Relationship Id="rId9" Type="http://schemas.openxmlformats.org/officeDocument/2006/relationships/hyperlink" Target="https://community.secop.gov.co/Public/Tendering/OpportunityDetail/Index?noticeUID=CO1.NTC.5537589&amp;isFromPublicArea=True&amp;isModal=False" TargetMode="External"/><Relationship Id="rId14" Type="http://schemas.openxmlformats.org/officeDocument/2006/relationships/hyperlink" Target="https://community.secop.gov.co/Public/Tendering/OpportunityDetail/Index?noticeUID=CO1.NTC.5542229&amp;isFromPublicArea=True&amp;isModal=False" TargetMode="External"/><Relationship Id="rId22"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696639" TargetMode="External"/><Relationship Id="rId2" Type="http://schemas.openxmlformats.org/officeDocument/2006/relationships/hyperlink" Target="https://community.secop.gov.co/Public/Tendering/OpportunityDetail/Index?noticeUID=CO1.NTC.5504773&amp;isFromPublicArea=True&amp;isModal=False" TargetMode="External"/><Relationship Id="rId1" Type="http://schemas.openxmlformats.org/officeDocument/2006/relationships/hyperlink" Target="https://community.secop.gov.co/Public/Tendering/OpportunityDetail/Index?noticeUID=CO1.NTC.5504771&amp;isFromPublicArea=True&amp;isModal=False"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ommunity.secop.gov.co/Public/Tendering/OpportunityDetail/Index?noticeUID=CO1.NTC.5880850"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663647&amp;isFromPublicArea=True&amp;isModal=False" TargetMode="External"/><Relationship Id="rId3" Type="http://schemas.openxmlformats.org/officeDocument/2006/relationships/hyperlink" Target="https://community.secop.gov.co/Public/Tendering/OpportunityDetail/Index?noticeUID=CO1.NTC.5575572&amp;isFromPublicArea=True&amp;isModal=False" TargetMode="External"/><Relationship Id="rId7" Type="http://schemas.openxmlformats.org/officeDocument/2006/relationships/hyperlink" Target="https://community.secop.gov.co/Public/Tendering/OpportunityDetail/Index?noticeUID=CO1.NTC.5689264&amp;isFromPublicArea=True&amp;isModal=False" TargetMode="External"/><Relationship Id="rId2" Type="http://schemas.openxmlformats.org/officeDocument/2006/relationships/hyperlink" Target="https://community.secop.gov.co/Public/Tendering/OpportunityDetail/Index?noticeUID=CO1.NTC.5565410&amp;isFromPublicArea=True&amp;isModal=False" TargetMode="External"/><Relationship Id="rId1" Type="http://schemas.openxmlformats.org/officeDocument/2006/relationships/hyperlink" Target="https://community.secop.gov.co/Public/Tendering/OpportunityDetail/Index?noticeUID=CO1.NTC.5555148&amp;isFromPublicArea=True&amp;isModal=False" TargetMode="External"/><Relationship Id="rId6" Type="http://schemas.openxmlformats.org/officeDocument/2006/relationships/hyperlink" Target="https://community.secop.gov.co/Public/Tendering/OpportunityDetail/Index?noticeUID=CO1.NTC.5576743&amp;isFromPublicArea=True&amp;isModal=False" TargetMode="External"/><Relationship Id="rId5" Type="http://schemas.openxmlformats.org/officeDocument/2006/relationships/hyperlink" Target="https://community.secop.gov.co/Public/Tendering/OpportunityDetail/Index?noticeUID=CO1.NTC.5602045&amp;isFromPublicArea=True&amp;isModal=False" TargetMode="External"/><Relationship Id="rId10" Type="http://schemas.openxmlformats.org/officeDocument/2006/relationships/drawing" Target="../drawings/drawing7.xml"/><Relationship Id="rId4" Type="http://schemas.openxmlformats.org/officeDocument/2006/relationships/hyperlink" Target="https://community.secop.gov.co/Public/Tendering/OpportunityDetail/Index?noticeUID=CO1.NTC.5576138&amp;isFromPublicArea=True&amp;isModal=False"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community.secop.gov.co/Public/Tendering/OpportunityDetail/Index?noticeUID=CO1.NTC.5576923&amp;isFromPublicArea=True&amp;isModal=False" TargetMode="External"/><Relationship Id="rId7" Type="http://schemas.openxmlformats.org/officeDocument/2006/relationships/printerSettings" Target="../printerSettings/printerSettings8.bin"/><Relationship Id="rId2" Type="http://schemas.openxmlformats.org/officeDocument/2006/relationships/hyperlink" Target="https://community.secop.gov.co/Public/Tendering/OpportunityDetail/Index?noticeUID=CO1.NTC.5534183&amp;isFromPublicArea=True&amp;isModal=False" TargetMode="External"/><Relationship Id="rId1" Type="http://schemas.openxmlformats.org/officeDocument/2006/relationships/hyperlink" Target="https://community.secop.gov.co/Public/Tendering/OpportunityDetail/Index?noticeUID=CO1.NTC.5534349&amp;isFromPublicArea=True&amp;isModal=False" TargetMode="External"/><Relationship Id="rId6" Type="http://schemas.openxmlformats.org/officeDocument/2006/relationships/hyperlink" Target="https://community.secop.gov.co/Public/Tendering/OpportunityDetail/Index?noticeUID=CO1.NTC.5675218&amp;isFromPublicArea=True&amp;isModal=False" TargetMode="External"/><Relationship Id="rId5" Type="http://schemas.openxmlformats.org/officeDocument/2006/relationships/hyperlink" Target="https://community.secop.gov.co/Public/Tendering/OpportunityDetail/Index?noticeUID=CO1.NTC.5576570&amp;isFromPublicArea=True&amp;isModal=False" TargetMode="External"/><Relationship Id="rId4" Type="http://schemas.openxmlformats.org/officeDocument/2006/relationships/hyperlink" Target="https://community.secop.gov.co/Public/Tendering/OpportunityDetail/Index?noticeUID=CO1.NTC.5576296&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2671989&amp;isFromPublicArea=True&amp;isModal=False" TargetMode="External"/><Relationship Id="rId2" Type="http://schemas.openxmlformats.org/officeDocument/2006/relationships/hyperlink" Target="https://community.secop.gov.co/Public/Tendering/ContractNoticePhases/View?PPI=CO1.PPI.32129010&amp;isFromPublicArea=True&amp;isModal=False" TargetMode="External"/><Relationship Id="rId1" Type="http://schemas.openxmlformats.org/officeDocument/2006/relationships/hyperlink" Target="https://community.secop.gov.co/Public/Tendering/OpportunityDetail/Index?noticeUID=CO1.NTC.5992263&amp;isFromPublicArea=True&amp;isModal=False"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66FB-2DB3-45CD-B24D-679927BAAD31}">
  <dimension ref="A1:BT50"/>
  <sheetViews>
    <sheetView showGridLines="0" tabSelected="1" zoomScaleNormal="100" workbookViewId="0">
      <selection activeCell="G10" sqref="G10"/>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28515625" customWidth="1"/>
    <col min="6" max="6" width="17.140625" customWidth="1"/>
    <col min="7" max="7" width="13.28515625" customWidth="1"/>
    <col min="8" max="8" width="16.5703125" customWidth="1"/>
    <col min="9" max="9" width="17.42578125" customWidth="1"/>
    <col min="10" max="10" width="18.42578125" customWidth="1"/>
    <col min="11" max="11" width="13.85546875" customWidth="1"/>
    <col min="12" max="12" width="13.42578125" customWidth="1"/>
    <col min="13" max="13" width="24.85546875" customWidth="1"/>
    <col min="14" max="14" width="16.42578125" customWidth="1"/>
    <col min="16" max="16" width="12.42578125" customWidth="1"/>
    <col min="18" max="18" width="14.7109375" customWidth="1"/>
    <col min="19" max="19" width="12.5703125" customWidth="1"/>
    <col min="20" max="20" width="13.28515625" customWidth="1"/>
    <col min="21" max="21" width="14.42578125" customWidth="1"/>
    <col min="22" max="22" width="17.140625" customWidth="1"/>
    <col min="23" max="23" width="13.85546875" customWidth="1"/>
    <col min="24" max="24" width="13.1406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9.1406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5"/>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5"/>
      <c r="AU4" s="5"/>
      <c r="AV4" s="6"/>
      <c r="AW4" s="5"/>
      <c r="AX4" s="6"/>
      <c r="AY4" s="5"/>
      <c r="AZ4" s="6"/>
      <c r="BA4" s="5"/>
    </row>
    <row r="5" spans="1:72" ht="23.25" customHeight="1" thickBot="1" x14ac:dyDescent="0.3">
      <c r="B5" s="534"/>
      <c r="C5" s="535"/>
      <c r="D5" s="7" t="s">
        <v>2</v>
      </c>
      <c r="E5" s="8"/>
      <c r="F5" s="550" t="s">
        <v>132</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3083</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5" t="s">
        <v>16</v>
      </c>
      <c r="C7" s="156" t="s">
        <v>17</v>
      </c>
      <c r="D7" s="162" t="s">
        <v>18</v>
      </c>
      <c r="E7" s="163" t="s">
        <v>19</v>
      </c>
      <c r="F7" s="163" t="s">
        <v>20</v>
      </c>
      <c r="G7" s="162" t="s">
        <v>21</v>
      </c>
      <c r="H7" s="155" t="s">
        <v>22</v>
      </c>
      <c r="I7" s="155" t="s">
        <v>72</v>
      </c>
      <c r="J7" s="155" t="s">
        <v>23</v>
      </c>
      <c r="K7" s="155" t="s">
        <v>24</v>
      </c>
      <c r="L7" s="155" t="s">
        <v>25</v>
      </c>
      <c r="M7" s="155" t="s">
        <v>26</v>
      </c>
      <c r="N7" s="156" t="s">
        <v>27</v>
      </c>
      <c r="O7" s="156" t="s">
        <v>28</v>
      </c>
      <c r="P7" s="155" t="s">
        <v>29</v>
      </c>
      <c r="Q7" s="155" t="s">
        <v>30</v>
      </c>
      <c r="R7" s="155" t="s">
        <v>31</v>
      </c>
      <c r="S7" s="155" t="s">
        <v>32</v>
      </c>
      <c r="T7" s="155" t="s">
        <v>33</v>
      </c>
      <c r="U7" s="156" t="s">
        <v>34</v>
      </c>
      <c r="V7" s="155" t="s">
        <v>35</v>
      </c>
      <c r="W7" s="155" t="s">
        <v>70</v>
      </c>
      <c r="X7" s="155" t="s">
        <v>36</v>
      </c>
      <c r="Y7" s="155" t="s">
        <v>37</v>
      </c>
      <c r="Z7" s="161" t="s">
        <v>38</v>
      </c>
      <c r="AA7" s="160" t="s">
        <v>39</v>
      </c>
      <c r="AB7" s="155" t="s">
        <v>40</v>
      </c>
      <c r="AC7" s="155" t="s">
        <v>41</v>
      </c>
      <c r="AD7" s="155" t="s">
        <v>42</v>
      </c>
      <c r="AE7" s="161" t="s">
        <v>43</v>
      </c>
      <c r="AF7" s="160" t="s">
        <v>44</v>
      </c>
      <c r="AG7" s="155" t="s">
        <v>45</v>
      </c>
      <c r="AH7" s="155" t="s">
        <v>46</v>
      </c>
      <c r="AI7" s="161" t="s">
        <v>47</v>
      </c>
      <c r="AJ7" s="155" t="s">
        <v>48</v>
      </c>
      <c r="AK7" s="161" t="s">
        <v>49</v>
      </c>
      <c r="AL7" s="161" t="s">
        <v>50</v>
      </c>
      <c r="AM7" s="160" t="s">
        <v>51</v>
      </c>
      <c r="AN7" s="160" t="s">
        <v>52</v>
      </c>
      <c r="AO7" s="155" t="s">
        <v>79</v>
      </c>
      <c r="AP7" s="155" t="s">
        <v>80</v>
      </c>
      <c r="AQ7" s="155" t="s">
        <v>53</v>
      </c>
      <c r="AR7" s="155" t="s">
        <v>54</v>
      </c>
      <c r="AS7" s="155" t="s">
        <v>55</v>
      </c>
      <c r="AT7" s="155" t="s">
        <v>56</v>
      </c>
      <c r="AU7" s="158" t="s">
        <v>57</v>
      </c>
      <c r="AV7" s="157" t="s">
        <v>58</v>
      </c>
      <c r="AW7" s="155" t="s">
        <v>59</v>
      </c>
      <c r="AX7" s="155" t="s">
        <v>60</v>
      </c>
      <c r="AY7" s="156" t="s">
        <v>61</v>
      </c>
      <c r="AZ7" s="156" t="s">
        <v>62</v>
      </c>
      <c r="BA7" s="156" t="s">
        <v>63</v>
      </c>
      <c r="BB7" s="21"/>
      <c r="BC7" s="21"/>
      <c r="BD7" s="21"/>
      <c r="BE7" s="21"/>
      <c r="BF7" s="21"/>
      <c r="BG7" s="21"/>
      <c r="BH7" s="21"/>
      <c r="BI7" s="21"/>
      <c r="BJ7" s="21"/>
      <c r="BK7" s="21"/>
      <c r="BL7" s="21"/>
      <c r="BM7" s="21"/>
      <c r="BN7" s="21"/>
      <c r="BO7" s="21"/>
      <c r="BP7" s="21"/>
      <c r="BQ7" s="21"/>
      <c r="BR7" s="21"/>
      <c r="BS7" s="21"/>
      <c r="BT7" s="21"/>
    </row>
    <row r="8" spans="1:72" x14ac:dyDescent="0.25">
      <c r="B8" s="44">
        <v>2024</v>
      </c>
      <c r="C8" s="44">
        <v>891780111</v>
      </c>
      <c r="D8" s="46" t="s">
        <v>64</v>
      </c>
      <c r="E8" s="115" t="s">
        <v>3082</v>
      </c>
      <c r="F8" s="115" t="s">
        <v>3081</v>
      </c>
      <c r="G8" s="49">
        <v>0</v>
      </c>
      <c r="H8" s="49" t="s">
        <v>73</v>
      </c>
      <c r="I8" s="46" t="s">
        <v>65</v>
      </c>
      <c r="J8" s="115" t="s">
        <v>3080</v>
      </c>
      <c r="K8" s="47">
        <v>27500000</v>
      </c>
      <c r="L8" s="44" t="s">
        <v>68</v>
      </c>
      <c r="M8" s="115" t="s">
        <v>3079</v>
      </c>
      <c r="N8" s="115">
        <v>1082845810</v>
      </c>
      <c r="O8" s="47">
        <v>41</v>
      </c>
      <c r="P8" s="262">
        <v>45306</v>
      </c>
      <c r="Q8" s="47">
        <v>44550000</v>
      </c>
      <c r="R8" s="262">
        <v>45310</v>
      </c>
      <c r="S8" s="47">
        <v>27500000</v>
      </c>
      <c r="T8" s="49" t="s">
        <v>66</v>
      </c>
      <c r="U8" s="115">
        <v>1082976788</v>
      </c>
      <c r="V8" s="263" t="s">
        <v>2876</v>
      </c>
      <c r="W8" s="262">
        <v>45310</v>
      </c>
      <c r="X8" s="262">
        <v>45310</v>
      </c>
      <c r="Y8" s="58" t="s">
        <v>75</v>
      </c>
      <c r="Z8" s="262">
        <v>45473</v>
      </c>
      <c r="AA8" s="115">
        <f t="shared" ref="AA8:AA49" si="0">+IF(Y8="1800-01-01",Z8-X8,Z8-Y8)</f>
        <v>163</v>
      </c>
      <c r="AB8" s="47">
        <v>0</v>
      </c>
      <c r="AC8" s="47">
        <v>0</v>
      </c>
      <c r="AD8" s="47">
        <v>0</v>
      </c>
      <c r="AE8" s="56" t="s">
        <v>75</v>
      </c>
      <c r="AF8" s="115">
        <f t="shared" ref="AF8:AF49" si="1">+IF(AE8="1800-01-01",0,AE8-Z8)</f>
        <v>0</v>
      </c>
      <c r="AG8" s="47">
        <v>0</v>
      </c>
      <c r="AH8" s="47">
        <v>0</v>
      </c>
      <c r="AI8" s="56" t="s">
        <v>75</v>
      </c>
      <c r="AJ8" s="55">
        <v>0</v>
      </c>
      <c r="AK8" s="63" t="s">
        <v>75</v>
      </c>
      <c r="AL8" s="63" t="s">
        <v>75</v>
      </c>
      <c r="AM8" s="115">
        <f t="shared" ref="AM8:AM49" si="2">+IF(AK8="1800-01-01",0,AL8-AK8)</f>
        <v>0</v>
      </c>
      <c r="AN8" s="115">
        <f>+K8+AC8-AH8</f>
        <v>27500000</v>
      </c>
      <c r="AO8" s="49" t="s">
        <v>67</v>
      </c>
      <c r="AP8" s="47">
        <v>27500000</v>
      </c>
      <c r="AQ8" s="49" t="s">
        <v>85</v>
      </c>
      <c r="AR8" s="47">
        <v>0</v>
      </c>
      <c r="AS8" s="63" t="s">
        <v>75</v>
      </c>
      <c r="AT8" s="230">
        <v>27500000</v>
      </c>
      <c r="AU8" s="116">
        <f t="shared" ref="AU8:AU49" si="3">AN8-AT8</f>
        <v>0</v>
      </c>
      <c r="AV8" s="117">
        <f t="shared" ref="AV8:AV49" si="4">+IFERROR(AT8/AN8,"_")</f>
        <v>1</v>
      </c>
      <c r="AW8" s="63" t="s">
        <v>75</v>
      </c>
      <c r="AX8" s="49" t="s">
        <v>86</v>
      </c>
      <c r="AY8" s="115" t="s">
        <v>3078</v>
      </c>
      <c r="AZ8" s="44" t="s">
        <v>67</v>
      </c>
      <c r="BA8" s="44" t="s">
        <v>67</v>
      </c>
      <c r="BB8" s="12"/>
    </row>
    <row r="9" spans="1:72" s="188" customFormat="1" ht="18" customHeight="1" x14ac:dyDescent="0.25">
      <c r="B9" s="67">
        <v>2024</v>
      </c>
      <c r="C9" s="67">
        <v>891780111</v>
      </c>
      <c r="D9" s="69" t="s">
        <v>64</v>
      </c>
      <c r="E9" s="136" t="s">
        <v>3077</v>
      </c>
      <c r="F9" s="136" t="s">
        <v>3076</v>
      </c>
      <c r="G9" s="72">
        <v>0</v>
      </c>
      <c r="H9" s="72" t="s">
        <v>73</v>
      </c>
      <c r="I9" s="69" t="s">
        <v>65</v>
      </c>
      <c r="J9" s="136" t="s">
        <v>3075</v>
      </c>
      <c r="K9" s="70">
        <v>21450000</v>
      </c>
      <c r="L9" s="67" t="s">
        <v>68</v>
      </c>
      <c r="M9" s="264" t="s">
        <v>3074</v>
      </c>
      <c r="N9" s="265">
        <v>57170631</v>
      </c>
      <c r="O9" s="70">
        <v>40</v>
      </c>
      <c r="P9" s="266">
        <v>45306</v>
      </c>
      <c r="Q9" s="70">
        <v>38500000</v>
      </c>
      <c r="R9" s="266">
        <v>45310</v>
      </c>
      <c r="S9" s="70">
        <v>21450000</v>
      </c>
      <c r="T9" s="72" t="s">
        <v>66</v>
      </c>
      <c r="U9" s="136">
        <v>1082976788</v>
      </c>
      <c r="V9" s="267" t="s">
        <v>2876</v>
      </c>
      <c r="W9" s="266">
        <v>45310</v>
      </c>
      <c r="X9" s="266">
        <v>45310</v>
      </c>
      <c r="Y9" s="81" t="s">
        <v>75</v>
      </c>
      <c r="Z9" s="266">
        <v>45473</v>
      </c>
      <c r="AA9" s="136">
        <f t="shared" si="0"/>
        <v>163</v>
      </c>
      <c r="AB9" s="70">
        <v>1</v>
      </c>
      <c r="AC9" s="70">
        <v>1950000</v>
      </c>
      <c r="AD9" s="70">
        <v>1</v>
      </c>
      <c r="AE9" s="79">
        <v>45488</v>
      </c>
      <c r="AF9" s="136">
        <f t="shared" si="1"/>
        <v>15</v>
      </c>
      <c r="AG9" s="70">
        <v>0</v>
      </c>
      <c r="AH9" s="70">
        <v>0</v>
      </c>
      <c r="AI9" s="79" t="s">
        <v>75</v>
      </c>
      <c r="AJ9" s="154">
        <v>0</v>
      </c>
      <c r="AK9" s="86" t="s">
        <v>75</v>
      </c>
      <c r="AL9" s="86" t="s">
        <v>75</v>
      </c>
      <c r="AM9" s="136">
        <f t="shared" si="2"/>
        <v>0</v>
      </c>
      <c r="AN9" s="136">
        <f>+K9+AC9-AH9</f>
        <v>23400000</v>
      </c>
      <c r="AO9" s="72" t="s">
        <v>67</v>
      </c>
      <c r="AP9" s="70">
        <v>21450000</v>
      </c>
      <c r="AQ9" s="72" t="s">
        <v>85</v>
      </c>
      <c r="AR9" s="70">
        <v>0</v>
      </c>
      <c r="AS9" s="86" t="s">
        <v>75</v>
      </c>
      <c r="AT9" s="247">
        <v>21450000</v>
      </c>
      <c r="AU9" s="139">
        <f t="shared" si="3"/>
        <v>1950000</v>
      </c>
      <c r="AV9" s="140">
        <f t="shared" si="4"/>
        <v>0.91666666666666663</v>
      </c>
      <c r="AW9" s="86" t="s">
        <v>75</v>
      </c>
      <c r="AX9" s="72" t="s">
        <v>86</v>
      </c>
      <c r="AY9" s="240" t="s">
        <v>3073</v>
      </c>
      <c r="AZ9" s="67" t="s">
        <v>67</v>
      </c>
      <c r="BA9" s="67" t="s">
        <v>67</v>
      </c>
      <c r="BB9" s="196"/>
    </row>
    <row r="10" spans="1:72" x14ac:dyDescent="0.25">
      <c r="B10" s="67">
        <v>2024</v>
      </c>
      <c r="C10" s="67">
        <v>891780111</v>
      </c>
      <c r="D10" s="69" t="s">
        <v>64</v>
      </c>
      <c r="E10" s="136" t="s">
        <v>3072</v>
      </c>
      <c r="F10" s="136" t="s">
        <v>3071</v>
      </c>
      <c r="G10" s="72">
        <v>0</v>
      </c>
      <c r="H10" s="72" t="s">
        <v>73</v>
      </c>
      <c r="I10" s="69" t="s">
        <v>65</v>
      </c>
      <c r="J10" s="136" t="s">
        <v>3070</v>
      </c>
      <c r="K10" s="70">
        <v>20350000</v>
      </c>
      <c r="L10" s="67" t="s">
        <v>68</v>
      </c>
      <c r="M10" s="136" t="s">
        <v>3069</v>
      </c>
      <c r="N10" s="136">
        <v>57443718</v>
      </c>
      <c r="O10" s="70">
        <v>43</v>
      </c>
      <c r="P10" s="266">
        <v>45306</v>
      </c>
      <c r="Q10" s="70">
        <v>37950000</v>
      </c>
      <c r="R10" s="266">
        <v>45310</v>
      </c>
      <c r="S10" s="70">
        <v>20350000</v>
      </c>
      <c r="T10" s="72" t="s">
        <v>66</v>
      </c>
      <c r="U10" s="136">
        <v>37331294</v>
      </c>
      <c r="V10" s="267" t="s">
        <v>2870</v>
      </c>
      <c r="W10" s="266">
        <v>45310</v>
      </c>
      <c r="X10" s="266">
        <v>45310</v>
      </c>
      <c r="Y10" s="81" t="s">
        <v>75</v>
      </c>
      <c r="Z10" s="266">
        <v>45473</v>
      </c>
      <c r="AA10" s="136">
        <f t="shared" si="0"/>
        <v>163</v>
      </c>
      <c r="AB10" s="70">
        <v>0</v>
      </c>
      <c r="AC10" s="70">
        <v>0</v>
      </c>
      <c r="AD10" s="70">
        <v>0</v>
      </c>
      <c r="AE10" s="79" t="s">
        <v>75</v>
      </c>
      <c r="AF10" s="136">
        <f t="shared" si="1"/>
        <v>0</v>
      </c>
      <c r="AG10" s="70">
        <v>0</v>
      </c>
      <c r="AH10" s="70">
        <v>0</v>
      </c>
      <c r="AI10" s="79" t="s">
        <v>75</v>
      </c>
      <c r="AJ10" s="154">
        <v>0</v>
      </c>
      <c r="AK10" s="86" t="s">
        <v>75</v>
      </c>
      <c r="AL10" s="86" t="s">
        <v>75</v>
      </c>
      <c r="AM10" s="136">
        <f t="shared" si="2"/>
        <v>0</v>
      </c>
      <c r="AN10" s="136">
        <f>+K10+AC10-AH10</f>
        <v>20350000</v>
      </c>
      <c r="AO10" s="72" t="s">
        <v>67</v>
      </c>
      <c r="AP10" s="70">
        <v>20350000</v>
      </c>
      <c r="AQ10" s="72" t="s">
        <v>85</v>
      </c>
      <c r="AR10" s="70">
        <v>0</v>
      </c>
      <c r="AS10" s="86" t="s">
        <v>75</v>
      </c>
      <c r="AT10" s="247">
        <v>20350000</v>
      </c>
      <c r="AU10" s="139">
        <f t="shared" si="3"/>
        <v>0</v>
      </c>
      <c r="AV10" s="140">
        <f t="shared" si="4"/>
        <v>1</v>
      </c>
      <c r="AW10" s="86" t="s">
        <v>75</v>
      </c>
      <c r="AX10" s="72" t="s">
        <v>86</v>
      </c>
      <c r="AY10" s="240" t="s">
        <v>3068</v>
      </c>
      <c r="AZ10" s="67" t="s">
        <v>67</v>
      </c>
      <c r="BA10" s="67" t="s">
        <v>67</v>
      </c>
    </row>
    <row r="11" spans="1:72" ht="18" customHeight="1" x14ac:dyDescent="0.25">
      <c r="B11" s="67">
        <v>2024</v>
      </c>
      <c r="C11" s="67">
        <v>891780111</v>
      </c>
      <c r="D11" s="69" t="s">
        <v>64</v>
      </c>
      <c r="E11" s="136" t="s">
        <v>3067</v>
      </c>
      <c r="F11" s="136" t="s">
        <v>3066</v>
      </c>
      <c r="G11" s="72">
        <v>0</v>
      </c>
      <c r="H11" s="72" t="s">
        <v>73</v>
      </c>
      <c r="I11" s="69" t="s">
        <v>65</v>
      </c>
      <c r="J11" s="136" t="s">
        <v>3065</v>
      </c>
      <c r="K11" s="70">
        <v>17050000</v>
      </c>
      <c r="L11" s="67" t="s">
        <v>68</v>
      </c>
      <c r="M11" s="264" t="s">
        <v>3064</v>
      </c>
      <c r="N11" s="265">
        <v>1082947568</v>
      </c>
      <c r="O11" s="70">
        <v>40</v>
      </c>
      <c r="P11" s="266">
        <v>45306</v>
      </c>
      <c r="Q11" s="70">
        <v>38500000</v>
      </c>
      <c r="R11" s="266">
        <v>45310</v>
      </c>
      <c r="S11" s="70">
        <v>17050000</v>
      </c>
      <c r="T11" s="72" t="s">
        <v>66</v>
      </c>
      <c r="U11" s="136">
        <v>57426458</v>
      </c>
      <c r="V11" s="267" t="s">
        <v>2886</v>
      </c>
      <c r="W11" s="266">
        <v>45310</v>
      </c>
      <c r="X11" s="266">
        <v>45310</v>
      </c>
      <c r="Y11" s="81" t="s">
        <v>75</v>
      </c>
      <c r="Z11" s="266">
        <v>45473</v>
      </c>
      <c r="AA11" s="136">
        <f t="shared" si="0"/>
        <v>163</v>
      </c>
      <c r="AB11" s="70">
        <v>0</v>
      </c>
      <c r="AC11" s="70">
        <v>0</v>
      </c>
      <c r="AD11" s="70">
        <v>0</v>
      </c>
      <c r="AE11" s="79" t="s">
        <v>75</v>
      </c>
      <c r="AF11" s="136">
        <f t="shared" si="1"/>
        <v>0</v>
      </c>
      <c r="AG11" s="70">
        <v>0</v>
      </c>
      <c r="AH11" s="70">
        <v>0</v>
      </c>
      <c r="AI11" s="79" t="s">
        <v>75</v>
      </c>
      <c r="AJ11" s="154">
        <v>0</v>
      </c>
      <c r="AK11" s="86" t="s">
        <v>75</v>
      </c>
      <c r="AL11" s="86" t="s">
        <v>75</v>
      </c>
      <c r="AM11" s="136">
        <f t="shared" si="2"/>
        <v>0</v>
      </c>
      <c r="AN11" s="136">
        <f>+K11+AC11-AH11</f>
        <v>17050000</v>
      </c>
      <c r="AO11" s="72" t="s">
        <v>67</v>
      </c>
      <c r="AP11" s="70">
        <v>17050000</v>
      </c>
      <c r="AQ11" s="72" t="s">
        <v>85</v>
      </c>
      <c r="AR11" s="70">
        <v>0</v>
      </c>
      <c r="AS11" s="86" t="s">
        <v>75</v>
      </c>
      <c r="AT11" s="247">
        <v>17050000</v>
      </c>
      <c r="AU11" s="139">
        <f t="shared" si="3"/>
        <v>0</v>
      </c>
      <c r="AV11" s="140">
        <f t="shared" si="4"/>
        <v>1</v>
      </c>
      <c r="AW11" s="86" t="s">
        <v>75</v>
      </c>
      <c r="AX11" s="72" t="s">
        <v>86</v>
      </c>
      <c r="AY11" s="240" t="s">
        <v>3063</v>
      </c>
      <c r="AZ11" s="67" t="s">
        <v>67</v>
      </c>
      <c r="BA11" s="67" t="s">
        <v>67</v>
      </c>
    </row>
    <row r="12" spans="1:72" x14ac:dyDescent="0.25">
      <c r="B12" s="67">
        <v>2024</v>
      </c>
      <c r="C12" s="67">
        <v>891780111</v>
      </c>
      <c r="D12" s="69" t="s">
        <v>64</v>
      </c>
      <c r="E12" s="136" t="s">
        <v>3062</v>
      </c>
      <c r="F12" s="136" t="s">
        <v>3061</v>
      </c>
      <c r="G12" s="72">
        <v>0</v>
      </c>
      <c r="H12" s="72" t="s">
        <v>73</v>
      </c>
      <c r="I12" s="69" t="s">
        <v>65</v>
      </c>
      <c r="J12" s="136" t="s">
        <v>3060</v>
      </c>
      <c r="K12" s="70">
        <v>20350000</v>
      </c>
      <c r="L12" s="67" t="s">
        <v>68</v>
      </c>
      <c r="M12" s="136" t="s">
        <v>3059</v>
      </c>
      <c r="N12" s="136">
        <v>1082961155</v>
      </c>
      <c r="O12" s="70">
        <v>46</v>
      </c>
      <c r="P12" s="266">
        <v>45306</v>
      </c>
      <c r="Q12" s="70">
        <v>3740000</v>
      </c>
      <c r="R12" s="266">
        <v>45310</v>
      </c>
      <c r="S12" s="70">
        <v>20350000</v>
      </c>
      <c r="T12" s="72" t="s">
        <v>66</v>
      </c>
      <c r="U12" s="136">
        <v>1082976788</v>
      </c>
      <c r="V12" s="267" t="s">
        <v>2876</v>
      </c>
      <c r="W12" s="266">
        <v>45310</v>
      </c>
      <c r="X12" s="266">
        <v>45310</v>
      </c>
      <c r="Y12" s="81" t="s">
        <v>75</v>
      </c>
      <c r="Z12" s="266">
        <v>45473</v>
      </c>
      <c r="AA12" s="136">
        <f t="shared" si="0"/>
        <v>163</v>
      </c>
      <c r="AB12" s="70">
        <v>0</v>
      </c>
      <c r="AC12" s="70">
        <v>0</v>
      </c>
      <c r="AD12" s="70">
        <v>0</v>
      </c>
      <c r="AE12" s="79" t="s">
        <v>75</v>
      </c>
      <c r="AF12" s="136">
        <f t="shared" si="1"/>
        <v>0</v>
      </c>
      <c r="AG12" s="70">
        <v>0</v>
      </c>
      <c r="AH12" s="70">
        <v>0</v>
      </c>
      <c r="AI12" s="79" t="s">
        <v>75</v>
      </c>
      <c r="AJ12" s="154">
        <v>0</v>
      </c>
      <c r="AK12" s="86" t="s">
        <v>75</v>
      </c>
      <c r="AL12" s="86" t="s">
        <v>75</v>
      </c>
      <c r="AM12" s="136">
        <f t="shared" si="2"/>
        <v>0</v>
      </c>
      <c r="AN12" s="136">
        <f>+K12+AC12-AH12</f>
        <v>20350000</v>
      </c>
      <c r="AO12" s="72" t="s">
        <v>67</v>
      </c>
      <c r="AP12" s="70">
        <v>20350000</v>
      </c>
      <c r="AQ12" s="72" t="s">
        <v>85</v>
      </c>
      <c r="AR12" s="70">
        <v>0</v>
      </c>
      <c r="AS12" s="86" t="s">
        <v>75</v>
      </c>
      <c r="AT12" s="247">
        <v>20350000</v>
      </c>
      <c r="AU12" s="139">
        <f t="shared" si="3"/>
        <v>0</v>
      </c>
      <c r="AV12" s="140">
        <f t="shared" si="4"/>
        <v>1</v>
      </c>
      <c r="AW12" s="86" t="s">
        <v>75</v>
      </c>
      <c r="AX12" s="72" t="s">
        <v>86</v>
      </c>
      <c r="AY12" s="240" t="s">
        <v>3058</v>
      </c>
      <c r="AZ12" s="67" t="s">
        <v>67</v>
      </c>
      <c r="BA12" s="67" t="s">
        <v>67</v>
      </c>
    </row>
    <row r="13" spans="1:72" x14ac:dyDescent="0.25">
      <c r="B13" s="67">
        <v>2024</v>
      </c>
      <c r="C13" s="67">
        <v>891780111</v>
      </c>
      <c r="D13" s="69" t="s">
        <v>64</v>
      </c>
      <c r="E13" s="136" t="s">
        <v>3057</v>
      </c>
      <c r="F13" s="136" t="s">
        <v>3056</v>
      </c>
      <c r="G13" s="72">
        <v>0</v>
      </c>
      <c r="H13" s="72" t="s">
        <v>73</v>
      </c>
      <c r="I13" s="69" t="s">
        <v>65</v>
      </c>
      <c r="J13" s="70" t="s">
        <v>3055</v>
      </c>
      <c r="K13" s="70">
        <v>38500000</v>
      </c>
      <c r="L13" s="67" t="s">
        <v>68</v>
      </c>
      <c r="M13" s="136" t="s">
        <v>3054</v>
      </c>
      <c r="N13" s="70">
        <v>37511267</v>
      </c>
      <c r="O13" s="70">
        <v>42</v>
      </c>
      <c r="P13" s="266">
        <v>45306</v>
      </c>
      <c r="Q13" s="70">
        <v>50600000</v>
      </c>
      <c r="R13" s="266">
        <v>45310</v>
      </c>
      <c r="S13" s="70">
        <v>38500000</v>
      </c>
      <c r="T13" s="72" t="s">
        <v>66</v>
      </c>
      <c r="U13" s="136">
        <v>1082976788</v>
      </c>
      <c r="V13" s="267" t="s">
        <v>2876</v>
      </c>
      <c r="W13" s="266">
        <v>45310</v>
      </c>
      <c r="X13" s="266">
        <v>45310</v>
      </c>
      <c r="Y13" s="81" t="s">
        <v>75</v>
      </c>
      <c r="Z13" s="266">
        <v>45473</v>
      </c>
      <c r="AA13" s="136">
        <f t="shared" si="0"/>
        <v>163</v>
      </c>
      <c r="AB13" s="70">
        <v>0</v>
      </c>
      <c r="AC13" s="70">
        <v>0</v>
      </c>
      <c r="AD13" s="70">
        <v>0</v>
      </c>
      <c r="AE13" s="79" t="s">
        <v>75</v>
      </c>
      <c r="AF13" s="136">
        <f t="shared" si="1"/>
        <v>0</v>
      </c>
      <c r="AG13" s="70">
        <v>0</v>
      </c>
      <c r="AH13" s="70">
        <v>0</v>
      </c>
      <c r="AI13" s="79" t="s">
        <v>75</v>
      </c>
      <c r="AJ13" s="154">
        <v>0</v>
      </c>
      <c r="AK13" s="86" t="s">
        <v>75</v>
      </c>
      <c r="AL13" s="86" t="s">
        <v>75</v>
      </c>
      <c r="AM13" s="136">
        <f t="shared" si="2"/>
        <v>0</v>
      </c>
      <c r="AN13" s="136">
        <f>+K13+AC13-AH13</f>
        <v>38500000</v>
      </c>
      <c r="AO13" s="72" t="s">
        <v>67</v>
      </c>
      <c r="AP13" s="70">
        <v>38500000</v>
      </c>
      <c r="AQ13" s="72" t="s">
        <v>85</v>
      </c>
      <c r="AR13" s="70">
        <v>0</v>
      </c>
      <c r="AS13" s="86" t="s">
        <v>75</v>
      </c>
      <c r="AT13" s="247">
        <v>38500000</v>
      </c>
      <c r="AU13" s="139">
        <f t="shared" si="3"/>
        <v>0</v>
      </c>
      <c r="AV13" s="140">
        <f t="shared" si="4"/>
        <v>1</v>
      </c>
      <c r="AW13" s="86" t="s">
        <v>75</v>
      </c>
      <c r="AX13" s="72" t="s">
        <v>86</v>
      </c>
      <c r="AY13" s="240" t="s">
        <v>3053</v>
      </c>
      <c r="AZ13" s="67" t="s">
        <v>67</v>
      </c>
      <c r="BA13" s="67" t="s">
        <v>67</v>
      </c>
    </row>
    <row r="14" spans="1:72" s="188" customFormat="1" x14ac:dyDescent="0.25">
      <c r="B14" s="67">
        <v>2024</v>
      </c>
      <c r="C14" s="67">
        <v>891780111</v>
      </c>
      <c r="D14" s="69" t="s">
        <v>64</v>
      </c>
      <c r="E14" s="136" t="s">
        <v>3052</v>
      </c>
      <c r="F14" s="136" t="s">
        <v>3051</v>
      </c>
      <c r="G14" s="72">
        <v>0</v>
      </c>
      <c r="H14" s="72" t="s">
        <v>73</v>
      </c>
      <c r="I14" s="69" t="s">
        <v>65</v>
      </c>
      <c r="J14" s="70" t="s">
        <v>3050</v>
      </c>
      <c r="K14" s="70">
        <v>17050000</v>
      </c>
      <c r="L14" s="67" t="s">
        <v>68</v>
      </c>
      <c r="M14" s="136" t="s">
        <v>3049</v>
      </c>
      <c r="N14" s="136">
        <v>1083033623</v>
      </c>
      <c r="O14" s="70">
        <v>41</v>
      </c>
      <c r="P14" s="266">
        <v>45306</v>
      </c>
      <c r="Q14" s="70">
        <v>44550000</v>
      </c>
      <c r="R14" s="266">
        <v>45310</v>
      </c>
      <c r="S14" s="70">
        <v>17050000</v>
      </c>
      <c r="T14" s="72" t="s">
        <v>66</v>
      </c>
      <c r="U14" s="136">
        <v>1082976788</v>
      </c>
      <c r="V14" s="267" t="s">
        <v>2876</v>
      </c>
      <c r="W14" s="266">
        <v>45310</v>
      </c>
      <c r="X14" s="266">
        <v>45310</v>
      </c>
      <c r="Y14" s="81" t="s">
        <v>75</v>
      </c>
      <c r="Z14" s="266">
        <v>45473</v>
      </c>
      <c r="AA14" s="136">
        <f t="shared" si="0"/>
        <v>163</v>
      </c>
      <c r="AB14" s="70">
        <v>1</v>
      </c>
      <c r="AC14" s="70">
        <v>3100000</v>
      </c>
      <c r="AD14" s="70">
        <v>1</v>
      </c>
      <c r="AE14" s="79">
        <v>45504</v>
      </c>
      <c r="AF14" s="136">
        <f t="shared" si="1"/>
        <v>31</v>
      </c>
      <c r="AG14" s="70">
        <v>0</v>
      </c>
      <c r="AH14" s="70">
        <v>0</v>
      </c>
      <c r="AI14" s="79" t="s">
        <v>75</v>
      </c>
      <c r="AJ14" s="154">
        <v>0</v>
      </c>
      <c r="AK14" s="86" t="s">
        <v>75</v>
      </c>
      <c r="AL14" s="86" t="s">
        <v>75</v>
      </c>
      <c r="AM14" s="136">
        <f t="shared" si="2"/>
        <v>0</v>
      </c>
      <c r="AN14" s="136">
        <f>+K14+AC14-AH14</f>
        <v>20150000</v>
      </c>
      <c r="AO14" s="72" t="s">
        <v>67</v>
      </c>
      <c r="AP14" s="70">
        <v>20150000</v>
      </c>
      <c r="AQ14" s="72" t="s">
        <v>85</v>
      </c>
      <c r="AR14" s="70">
        <v>0</v>
      </c>
      <c r="AS14" s="86" t="s">
        <v>75</v>
      </c>
      <c r="AT14" s="247">
        <v>17050000</v>
      </c>
      <c r="AU14" s="139">
        <f t="shared" si="3"/>
        <v>3100000</v>
      </c>
      <c r="AV14" s="140">
        <f t="shared" si="4"/>
        <v>0.84615384615384615</v>
      </c>
      <c r="AW14" s="86" t="s">
        <v>75</v>
      </c>
      <c r="AX14" s="72" t="s">
        <v>86</v>
      </c>
      <c r="AY14" s="240" t="s">
        <v>3048</v>
      </c>
      <c r="AZ14" s="67" t="s">
        <v>67</v>
      </c>
      <c r="BA14" s="67" t="s">
        <v>67</v>
      </c>
    </row>
    <row r="15" spans="1:72" x14ac:dyDescent="0.25">
      <c r="B15" s="67">
        <v>2024</v>
      </c>
      <c r="C15" s="67">
        <v>891780111</v>
      </c>
      <c r="D15" s="69" t="s">
        <v>64</v>
      </c>
      <c r="E15" s="136" t="s">
        <v>3047</v>
      </c>
      <c r="F15" s="136" t="s">
        <v>3046</v>
      </c>
      <c r="G15" s="72">
        <v>0</v>
      </c>
      <c r="H15" s="72" t="s">
        <v>73</v>
      </c>
      <c r="I15" s="69" t="s">
        <v>65</v>
      </c>
      <c r="J15" s="70" t="s">
        <v>3045</v>
      </c>
      <c r="K15" s="70">
        <v>12100000</v>
      </c>
      <c r="L15" s="67" t="s">
        <v>68</v>
      </c>
      <c r="M15" s="136" t="s">
        <v>3044</v>
      </c>
      <c r="N15" s="136">
        <v>1082942857</v>
      </c>
      <c r="O15" s="70">
        <v>42</v>
      </c>
      <c r="P15" s="266">
        <v>45306</v>
      </c>
      <c r="Q15" s="70">
        <v>50600000</v>
      </c>
      <c r="R15" s="266">
        <v>45310</v>
      </c>
      <c r="S15" s="70">
        <v>12100000</v>
      </c>
      <c r="T15" s="72" t="s">
        <v>66</v>
      </c>
      <c r="U15" s="136">
        <v>57426458</v>
      </c>
      <c r="V15" s="267" t="s">
        <v>2886</v>
      </c>
      <c r="W15" s="266">
        <v>45310</v>
      </c>
      <c r="X15" s="266">
        <v>45310</v>
      </c>
      <c r="Y15" s="81" t="s">
        <v>75</v>
      </c>
      <c r="Z15" s="266">
        <v>45473</v>
      </c>
      <c r="AA15" s="136">
        <f t="shared" si="0"/>
        <v>163</v>
      </c>
      <c r="AB15" s="70">
        <v>0</v>
      </c>
      <c r="AC15" s="70">
        <v>0</v>
      </c>
      <c r="AD15" s="70">
        <v>0</v>
      </c>
      <c r="AE15" s="79" t="s">
        <v>75</v>
      </c>
      <c r="AF15" s="136">
        <f t="shared" si="1"/>
        <v>0</v>
      </c>
      <c r="AG15" s="70">
        <v>0</v>
      </c>
      <c r="AH15" s="70">
        <v>0</v>
      </c>
      <c r="AI15" s="79" t="s">
        <v>75</v>
      </c>
      <c r="AJ15" s="154">
        <v>0</v>
      </c>
      <c r="AK15" s="86" t="s">
        <v>75</v>
      </c>
      <c r="AL15" s="86" t="s">
        <v>75</v>
      </c>
      <c r="AM15" s="136">
        <f t="shared" si="2"/>
        <v>0</v>
      </c>
      <c r="AN15" s="136">
        <f>+K15+AC15-AH15</f>
        <v>12100000</v>
      </c>
      <c r="AO15" s="72" t="s">
        <v>67</v>
      </c>
      <c r="AP15" s="70">
        <v>12100000</v>
      </c>
      <c r="AQ15" s="72" t="s">
        <v>85</v>
      </c>
      <c r="AR15" s="70">
        <v>0</v>
      </c>
      <c r="AS15" s="86" t="s">
        <v>75</v>
      </c>
      <c r="AT15" s="247">
        <v>12100000</v>
      </c>
      <c r="AU15" s="139">
        <f t="shared" si="3"/>
        <v>0</v>
      </c>
      <c r="AV15" s="140">
        <f t="shared" si="4"/>
        <v>1</v>
      </c>
      <c r="AW15" s="86" t="s">
        <v>75</v>
      </c>
      <c r="AX15" s="72" t="s">
        <v>86</v>
      </c>
      <c r="AY15" s="240" t="s">
        <v>3043</v>
      </c>
      <c r="AZ15" s="67" t="s">
        <v>67</v>
      </c>
      <c r="BA15" s="67" t="s">
        <v>67</v>
      </c>
    </row>
    <row r="16" spans="1:72" x14ac:dyDescent="0.25">
      <c r="B16" s="67">
        <v>2024</v>
      </c>
      <c r="C16" s="67">
        <v>891780111</v>
      </c>
      <c r="D16" s="69" t="s">
        <v>64</v>
      </c>
      <c r="E16" s="136" t="s">
        <v>3042</v>
      </c>
      <c r="F16" s="136" t="s">
        <v>3041</v>
      </c>
      <c r="G16" s="72">
        <v>0</v>
      </c>
      <c r="H16" s="72" t="s">
        <v>73</v>
      </c>
      <c r="I16" s="69" t="s">
        <v>65</v>
      </c>
      <c r="J16" s="70" t="s">
        <v>3040</v>
      </c>
      <c r="K16" s="70">
        <v>20350000</v>
      </c>
      <c r="L16" s="67" t="s">
        <v>68</v>
      </c>
      <c r="M16" s="136" t="s">
        <v>3039</v>
      </c>
      <c r="N16" s="136">
        <v>57442105</v>
      </c>
      <c r="O16" s="70">
        <v>44</v>
      </c>
      <c r="P16" s="266">
        <v>45306</v>
      </c>
      <c r="Q16" s="70">
        <v>40700000</v>
      </c>
      <c r="R16" s="266">
        <v>45314</v>
      </c>
      <c r="S16" s="70">
        <v>20350000</v>
      </c>
      <c r="T16" s="72" t="s">
        <v>66</v>
      </c>
      <c r="U16" s="136">
        <v>37331294</v>
      </c>
      <c r="V16" s="267" t="s">
        <v>2870</v>
      </c>
      <c r="W16" s="266">
        <v>45314</v>
      </c>
      <c r="X16" s="266">
        <v>45314</v>
      </c>
      <c r="Y16" s="81" t="s">
        <v>75</v>
      </c>
      <c r="Z16" s="266">
        <v>45473</v>
      </c>
      <c r="AA16" s="136">
        <f t="shared" si="0"/>
        <v>159</v>
      </c>
      <c r="AB16" s="70">
        <v>1</v>
      </c>
      <c r="AC16" s="70">
        <v>2250000</v>
      </c>
      <c r="AD16" s="70">
        <v>0</v>
      </c>
      <c r="AE16" s="79" t="s">
        <v>75</v>
      </c>
      <c r="AF16" s="136">
        <f t="shared" si="1"/>
        <v>0</v>
      </c>
      <c r="AG16" s="70">
        <v>0</v>
      </c>
      <c r="AH16" s="70">
        <v>0</v>
      </c>
      <c r="AI16" s="79" t="s">
        <v>75</v>
      </c>
      <c r="AJ16" s="154">
        <v>0</v>
      </c>
      <c r="AK16" s="86" t="s">
        <v>75</v>
      </c>
      <c r="AL16" s="86" t="s">
        <v>75</v>
      </c>
      <c r="AM16" s="136">
        <f t="shared" si="2"/>
        <v>0</v>
      </c>
      <c r="AN16" s="136">
        <f>+K16+AC16-AH16</f>
        <v>22600000</v>
      </c>
      <c r="AO16" s="72" t="s">
        <v>67</v>
      </c>
      <c r="AP16" s="70">
        <v>22600000</v>
      </c>
      <c r="AQ16" s="72" t="s">
        <v>85</v>
      </c>
      <c r="AR16" s="70">
        <v>0</v>
      </c>
      <c r="AS16" s="86" t="s">
        <v>75</v>
      </c>
      <c r="AT16" s="247">
        <v>22600000</v>
      </c>
      <c r="AU16" s="139">
        <f t="shared" si="3"/>
        <v>0</v>
      </c>
      <c r="AV16" s="140">
        <f t="shared" si="4"/>
        <v>1</v>
      </c>
      <c r="AW16" s="86" t="s">
        <v>75</v>
      </c>
      <c r="AX16" s="72" t="s">
        <v>86</v>
      </c>
      <c r="AY16" s="240" t="s">
        <v>3038</v>
      </c>
      <c r="AZ16" s="67" t="s">
        <v>67</v>
      </c>
      <c r="BA16" s="67" t="s">
        <v>67</v>
      </c>
    </row>
    <row r="17" spans="2:53" x14ac:dyDescent="0.25">
      <c r="B17" s="67">
        <v>2024</v>
      </c>
      <c r="C17" s="67">
        <v>891780111</v>
      </c>
      <c r="D17" s="69" t="s">
        <v>64</v>
      </c>
      <c r="E17" s="136" t="s">
        <v>3037</v>
      </c>
      <c r="F17" s="136" t="s">
        <v>3036</v>
      </c>
      <c r="G17" s="72">
        <v>0</v>
      </c>
      <c r="H17" s="72" t="s">
        <v>73</v>
      </c>
      <c r="I17" s="69" t="s">
        <v>65</v>
      </c>
      <c r="J17" s="70" t="s">
        <v>3035</v>
      </c>
      <c r="K17" s="70">
        <v>17050000</v>
      </c>
      <c r="L17" s="67" t="s">
        <v>68</v>
      </c>
      <c r="M17" s="136" t="s">
        <v>3034</v>
      </c>
      <c r="N17" s="136">
        <v>1091681564</v>
      </c>
      <c r="O17" s="70">
        <v>46</v>
      </c>
      <c r="P17" s="266">
        <v>45306</v>
      </c>
      <c r="Q17" s="70">
        <v>3740000</v>
      </c>
      <c r="R17" s="266">
        <v>45314</v>
      </c>
      <c r="S17" s="70">
        <v>17050000</v>
      </c>
      <c r="T17" s="72" t="s">
        <v>66</v>
      </c>
      <c r="U17" s="136">
        <v>1082976788</v>
      </c>
      <c r="V17" s="267" t="s">
        <v>2876</v>
      </c>
      <c r="W17" s="266">
        <v>45314</v>
      </c>
      <c r="X17" s="266">
        <v>45314</v>
      </c>
      <c r="Y17" s="81" t="s">
        <v>75</v>
      </c>
      <c r="Z17" s="266">
        <v>45473</v>
      </c>
      <c r="AA17" s="136">
        <f t="shared" si="0"/>
        <v>159</v>
      </c>
      <c r="AB17" s="70">
        <v>1</v>
      </c>
      <c r="AC17" s="70">
        <v>4050000</v>
      </c>
      <c r="AD17" s="70">
        <v>0</v>
      </c>
      <c r="AE17" s="79" t="s">
        <v>75</v>
      </c>
      <c r="AF17" s="136">
        <f t="shared" si="1"/>
        <v>0</v>
      </c>
      <c r="AG17" s="70">
        <v>0</v>
      </c>
      <c r="AH17" s="70">
        <v>0</v>
      </c>
      <c r="AI17" s="79" t="s">
        <v>75</v>
      </c>
      <c r="AJ17" s="154">
        <v>0</v>
      </c>
      <c r="AK17" s="86" t="s">
        <v>75</v>
      </c>
      <c r="AL17" s="86" t="s">
        <v>75</v>
      </c>
      <c r="AM17" s="136">
        <f t="shared" si="2"/>
        <v>0</v>
      </c>
      <c r="AN17" s="136">
        <f>+K17+AC17-AH17</f>
        <v>21100000</v>
      </c>
      <c r="AO17" s="72" t="s">
        <v>67</v>
      </c>
      <c r="AP17" s="70">
        <v>21100000</v>
      </c>
      <c r="AQ17" s="72" t="s">
        <v>85</v>
      </c>
      <c r="AR17" s="70">
        <v>0</v>
      </c>
      <c r="AS17" s="86" t="s">
        <v>75</v>
      </c>
      <c r="AT17" s="247">
        <v>21100000</v>
      </c>
      <c r="AU17" s="139">
        <f t="shared" si="3"/>
        <v>0</v>
      </c>
      <c r="AV17" s="140">
        <f t="shared" si="4"/>
        <v>1</v>
      </c>
      <c r="AW17" s="86" t="s">
        <v>75</v>
      </c>
      <c r="AX17" s="72" t="s">
        <v>86</v>
      </c>
      <c r="AY17" s="240" t="s">
        <v>3033</v>
      </c>
      <c r="AZ17" s="67" t="s">
        <v>67</v>
      </c>
      <c r="BA17" s="67" t="s">
        <v>67</v>
      </c>
    </row>
    <row r="18" spans="2:53" x14ac:dyDescent="0.25">
      <c r="B18" s="67">
        <v>2024</v>
      </c>
      <c r="C18" s="67">
        <v>891780111</v>
      </c>
      <c r="D18" s="69" t="s">
        <v>64</v>
      </c>
      <c r="E18" s="136" t="s">
        <v>3032</v>
      </c>
      <c r="F18" s="136" t="s">
        <v>3031</v>
      </c>
      <c r="G18" s="72">
        <v>0</v>
      </c>
      <c r="H18" s="72" t="s">
        <v>73</v>
      </c>
      <c r="I18" s="69" t="s">
        <v>65</v>
      </c>
      <c r="J18" s="70" t="s">
        <v>3030</v>
      </c>
      <c r="K18" s="70">
        <v>13750000</v>
      </c>
      <c r="L18" s="67" t="s">
        <v>68</v>
      </c>
      <c r="M18" s="136" t="s">
        <v>3029</v>
      </c>
      <c r="N18" s="136">
        <v>36669007</v>
      </c>
      <c r="O18" s="70">
        <v>45</v>
      </c>
      <c r="P18" s="266">
        <v>45306</v>
      </c>
      <c r="Q18" s="70">
        <v>51700000</v>
      </c>
      <c r="R18" s="266">
        <v>45314</v>
      </c>
      <c r="S18" s="70">
        <v>13750000</v>
      </c>
      <c r="T18" s="72" t="s">
        <v>66</v>
      </c>
      <c r="U18" s="136">
        <v>37331294</v>
      </c>
      <c r="V18" s="267" t="s">
        <v>2870</v>
      </c>
      <c r="W18" s="266">
        <v>45314</v>
      </c>
      <c r="X18" s="266">
        <v>45314</v>
      </c>
      <c r="Y18" s="81" t="s">
        <v>75</v>
      </c>
      <c r="Z18" s="266">
        <v>45473</v>
      </c>
      <c r="AA18" s="136">
        <f t="shared" si="0"/>
        <v>159</v>
      </c>
      <c r="AB18" s="70">
        <v>0</v>
      </c>
      <c r="AC18" s="70">
        <v>0</v>
      </c>
      <c r="AD18" s="70">
        <v>0</v>
      </c>
      <c r="AE18" s="79" t="s">
        <v>75</v>
      </c>
      <c r="AF18" s="136">
        <f t="shared" si="1"/>
        <v>0</v>
      </c>
      <c r="AG18" s="70">
        <v>0</v>
      </c>
      <c r="AH18" s="70">
        <v>0</v>
      </c>
      <c r="AI18" s="79" t="s">
        <v>75</v>
      </c>
      <c r="AJ18" s="154">
        <v>0</v>
      </c>
      <c r="AK18" s="86" t="s">
        <v>75</v>
      </c>
      <c r="AL18" s="86" t="s">
        <v>75</v>
      </c>
      <c r="AM18" s="136">
        <f t="shared" si="2"/>
        <v>0</v>
      </c>
      <c r="AN18" s="136">
        <f>+K18+AC18-AH18</f>
        <v>13750000</v>
      </c>
      <c r="AO18" s="72" t="s">
        <v>67</v>
      </c>
      <c r="AP18" s="70">
        <v>13750000</v>
      </c>
      <c r="AQ18" s="72" t="s">
        <v>85</v>
      </c>
      <c r="AR18" s="70">
        <v>0</v>
      </c>
      <c r="AS18" s="86" t="s">
        <v>75</v>
      </c>
      <c r="AT18" s="247">
        <v>13750000</v>
      </c>
      <c r="AU18" s="139">
        <f t="shared" si="3"/>
        <v>0</v>
      </c>
      <c r="AV18" s="140">
        <f t="shared" si="4"/>
        <v>1</v>
      </c>
      <c r="AW18" s="86" t="s">
        <v>75</v>
      </c>
      <c r="AX18" s="72" t="s">
        <v>86</v>
      </c>
      <c r="AY18" s="240" t="s">
        <v>3028</v>
      </c>
      <c r="AZ18" s="67" t="s">
        <v>67</v>
      </c>
      <c r="BA18" s="67" t="s">
        <v>67</v>
      </c>
    </row>
    <row r="19" spans="2:53" x14ac:dyDescent="0.25">
      <c r="B19" s="67">
        <v>2024</v>
      </c>
      <c r="C19" s="67">
        <v>891780111</v>
      </c>
      <c r="D19" s="69" t="s">
        <v>64</v>
      </c>
      <c r="E19" s="136" t="s">
        <v>3027</v>
      </c>
      <c r="F19" s="136" t="s">
        <v>3026</v>
      </c>
      <c r="G19" s="72">
        <v>0</v>
      </c>
      <c r="H19" s="72" t="s">
        <v>73</v>
      </c>
      <c r="I19" s="69" t="s">
        <v>65</v>
      </c>
      <c r="J19" s="70" t="s">
        <v>3025</v>
      </c>
      <c r="K19" s="70">
        <v>13750000</v>
      </c>
      <c r="L19" s="67" t="s">
        <v>68</v>
      </c>
      <c r="M19" s="136" t="s">
        <v>3024</v>
      </c>
      <c r="N19" s="136">
        <v>1083565949</v>
      </c>
      <c r="O19" s="70">
        <v>45</v>
      </c>
      <c r="P19" s="266">
        <v>45306</v>
      </c>
      <c r="Q19" s="70">
        <v>51700000</v>
      </c>
      <c r="R19" s="266">
        <v>45314</v>
      </c>
      <c r="S19" s="70">
        <v>13750000</v>
      </c>
      <c r="T19" s="72" t="s">
        <v>66</v>
      </c>
      <c r="U19" s="136">
        <v>37331294</v>
      </c>
      <c r="V19" s="267" t="s">
        <v>2870</v>
      </c>
      <c r="W19" s="266">
        <v>45314</v>
      </c>
      <c r="X19" s="266">
        <v>45314</v>
      </c>
      <c r="Y19" s="81" t="s">
        <v>75</v>
      </c>
      <c r="Z19" s="266">
        <v>45473</v>
      </c>
      <c r="AA19" s="136">
        <f t="shared" si="0"/>
        <v>159</v>
      </c>
      <c r="AB19" s="70">
        <v>0</v>
      </c>
      <c r="AC19" s="70">
        <v>0</v>
      </c>
      <c r="AD19" s="70">
        <v>0</v>
      </c>
      <c r="AE19" s="79" t="s">
        <v>75</v>
      </c>
      <c r="AF19" s="136">
        <f t="shared" si="1"/>
        <v>0</v>
      </c>
      <c r="AG19" s="70">
        <v>0</v>
      </c>
      <c r="AH19" s="70">
        <v>0</v>
      </c>
      <c r="AI19" s="79" t="s">
        <v>75</v>
      </c>
      <c r="AJ19" s="154">
        <v>0</v>
      </c>
      <c r="AK19" s="86" t="s">
        <v>75</v>
      </c>
      <c r="AL19" s="86" t="s">
        <v>75</v>
      </c>
      <c r="AM19" s="136">
        <f t="shared" si="2"/>
        <v>0</v>
      </c>
      <c r="AN19" s="136">
        <f>+K19+AC19-AH19</f>
        <v>13750000</v>
      </c>
      <c r="AO19" s="72" t="s">
        <v>67</v>
      </c>
      <c r="AP19" s="70">
        <v>13750000</v>
      </c>
      <c r="AQ19" s="72" t="s">
        <v>85</v>
      </c>
      <c r="AR19" s="70">
        <v>0</v>
      </c>
      <c r="AS19" s="86" t="s">
        <v>75</v>
      </c>
      <c r="AT19" s="247">
        <v>13750000</v>
      </c>
      <c r="AU19" s="139">
        <f t="shared" si="3"/>
        <v>0</v>
      </c>
      <c r="AV19" s="140">
        <f t="shared" si="4"/>
        <v>1</v>
      </c>
      <c r="AW19" s="86" t="s">
        <v>75</v>
      </c>
      <c r="AX19" s="72" t="s">
        <v>86</v>
      </c>
      <c r="AY19" s="240" t="s">
        <v>3023</v>
      </c>
      <c r="AZ19" s="67" t="s">
        <v>67</v>
      </c>
      <c r="BA19" s="67" t="s">
        <v>67</v>
      </c>
    </row>
    <row r="20" spans="2:53" x14ac:dyDescent="0.25">
      <c r="B20" s="67">
        <v>2024</v>
      </c>
      <c r="C20" s="67">
        <v>891780111</v>
      </c>
      <c r="D20" s="69" t="s">
        <v>64</v>
      </c>
      <c r="E20" s="136" t="s">
        <v>3022</v>
      </c>
      <c r="F20" s="136" t="s">
        <v>3021</v>
      </c>
      <c r="G20" s="72">
        <v>0</v>
      </c>
      <c r="H20" s="72" t="s">
        <v>73</v>
      </c>
      <c r="I20" s="69" t="s">
        <v>65</v>
      </c>
      <c r="J20" s="70" t="s">
        <v>3020</v>
      </c>
      <c r="K20" s="70">
        <v>17600000</v>
      </c>
      <c r="L20" s="67" t="s">
        <v>68</v>
      </c>
      <c r="M20" s="136" t="s">
        <v>3019</v>
      </c>
      <c r="N20" s="136">
        <v>1221979591</v>
      </c>
      <c r="O20" s="70">
        <v>43</v>
      </c>
      <c r="P20" s="266">
        <v>45306</v>
      </c>
      <c r="Q20" s="70">
        <v>37950000</v>
      </c>
      <c r="R20" s="266">
        <v>45314</v>
      </c>
      <c r="S20" s="70">
        <v>17600000</v>
      </c>
      <c r="T20" s="72" t="s">
        <v>66</v>
      </c>
      <c r="U20" s="136">
        <v>57426458</v>
      </c>
      <c r="V20" s="267" t="s">
        <v>2886</v>
      </c>
      <c r="W20" s="266">
        <v>45314</v>
      </c>
      <c r="X20" s="266">
        <v>45314</v>
      </c>
      <c r="Y20" s="81" t="s">
        <v>75</v>
      </c>
      <c r="Z20" s="266">
        <v>45473</v>
      </c>
      <c r="AA20" s="136">
        <f t="shared" si="0"/>
        <v>159</v>
      </c>
      <c r="AB20" s="70">
        <v>0</v>
      </c>
      <c r="AC20" s="70">
        <v>0</v>
      </c>
      <c r="AD20" s="70">
        <v>0</v>
      </c>
      <c r="AE20" s="79" t="s">
        <v>75</v>
      </c>
      <c r="AF20" s="136">
        <f t="shared" si="1"/>
        <v>0</v>
      </c>
      <c r="AG20" s="70">
        <v>0</v>
      </c>
      <c r="AH20" s="70">
        <v>0</v>
      </c>
      <c r="AI20" s="79" t="s">
        <v>75</v>
      </c>
      <c r="AJ20" s="154">
        <v>0</v>
      </c>
      <c r="AK20" s="86" t="s">
        <v>75</v>
      </c>
      <c r="AL20" s="86" t="s">
        <v>75</v>
      </c>
      <c r="AM20" s="136">
        <f t="shared" si="2"/>
        <v>0</v>
      </c>
      <c r="AN20" s="136">
        <f>+K20+AC20-AH20</f>
        <v>17600000</v>
      </c>
      <c r="AO20" s="72" t="s">
        <v>67</v>
      </c>
      <c r="AP20" s="70">
        <v>17600000</v>
      </c>
      <c r="AQ20" s="72" t="s">
        <v>85</v>
      </c>
      <c r="AR20" s="70">
        <v>0</v>
      </c>
      <c r="AS20" s="86" t="s">
        <v>75</v>
      </c>
      <c r="AT20" s="247">
        <v>17600000</v>
      </c>
      <c r="AU20" s="139">
        <f t="shared" si="3"/>
        <v>0</v>
      </c>
      <c r="AV20" s="140">
        <f t="shared" si="4"/>
        <v>1</v>
      </c>
      <c r="AW20" s="86" t="s">
        <v>75</v>
      </c>
      <c r="AX20" s="72" t="s">
        <v>86</v>
      </c>
      <c r="AY20" s="240" t="s">
        <v>3018</v>
      </c>
      <c r="AZ20" s="67" t="s">
        <v>67</v>
      </c>
      <c r="BA20" s="67" t="s">
        <v>67</v>
      </c>
    </row>
    <row r="21" spans="2:53" s="188" customFormat="1" x14ac:dyDescent="0.25">
      <c r="B21" s="67">
        <v>2024</v>
      </c>
      <c r="C21" s="67">
        <v>891780111</v>
      </c>
      <c r="D21" s="69" t="s">
        <v>64</v>
      </c>
      <c r="E21" s="136" t="s">
        <v>3017</v>
      </c>
      <c r="F21" s="136" t="s">
        <v>3016</v>
      </c>
      <c r="G21" s="72">
        <v>0</v>
      </c>
      <c r="H21" s="72" t="s">
        <v>73</v>
      </c>
      <c r="I21" s="69" t="s">
        <v>65</v>
      </c>
      <c r="J21" s="70" t="s">
        <v>3015</v>
      </c>
      <c r="K21" s="70">
        <v>17067000</v>
      </c>
      <c r="L21" s="67" t="s">
        <v>68</v>
      </c>
      <c r="M21" s="136" t="s">
        <v>3014</v>
      </c>
      <c r="N21" s="136">
        <v>1082991569</v>
      </c>
      <c r="O21" s="70">
        <v>99</v>
      </c>
      <c r="P21" s="266">
        <v>45309</v>
      </c>
      <c r="Q21" s="70">
        <v>51201000</v>
      </c>
      <c r="R21" s="266">
        <v>45315</v>
      </c>
      <c r="S21" s="70">
        <v>17067000</v>
      </c>
      <c r="T21" s="72" t="s">
        <v>66</v>
      </c>
      <c r="U21" s="136">
        <v>37331294</v>
      </c>
      <c r="V21" s="267" t="s">
        <v>2870</v>
      </c>
      <c r="W21" s="266">
        <v>45315</v>
      </c>
      <c r="X21" s="266">
        <v>45315</v>
      </c>
      <c r="Y21" s="81" t="s">
        <v>75</v>
      </c>
      <c r="Z21" s="266">
        <v>45473</v>
      </c>
      <c r="AA21" s="136">
        <f t="shared" si="0"/>
        <v>158</v>
      </c>
      <c r="AB21" s="70">
        <v>0</v>
      </c>
      <c r="AC21" s="70">
        <v>0</v>
      </c>
      <c r="AD21" s="70">
        <v>0</v>
      </c>
      <c r="AE21" s="79" t="s">
        <v>75</v>
      </c>
      <c r="AF21" s="136">
        <f t="shared" si="1"/>
        <v>0</v>
      </c>
      <c r="AG21" s="70">
        <v>0</v>
      </c>
      <c r="AH21" s="70">
        <v>0</v>
      </c>
      <c r="AI21" s="79" t="s">
        <v>75</v>
      </c>
      <c r="AJ21" s="154">
        <v>1</v>
      </c>
      <c r="AK21" s="84">
        <v>45447</v>
      </c>
      <c r="AL21" s="84">
        <v>45575</v>
      </c>
      <c r="AM21" s="136">
        <f t="shared" si="2"/>
        <v>128</v>
      </c>
      <c r="AN21" s="136">
        <f>+K21+AC21-AH21</f>
        <v>17067000</v>
      </c>
      <c r="AO21" s="72" t="s">
        <v>67</v>
      </c>
      <c r="AP21" s="70">
        <v>17067000</v>
      </c>
      <c r="AQ21" s="72" t="s">
        <v>85</v>
      </c>
      <c r="AR21" s="70">
        <v>0</v>
      </c>
      <c r="AS21" s="86" t="s">
        <v>75</v>
      </c>
      <c r="AT21" s="247">
        <v>13867000</v>
      </c>
      <c r="AU21" s="139">
        <f t="shared" si="3"/>
        <v>3200000</v>
      </c>
      <c r="AV21" s="140">
        <f t="shared" si="4"/>
        <v>0.81250366203785085</v>
      </c>
      <c r="AW21" s="86" t="s">
        <v>75</v>
      </c>
      <c r="AX21" s="72" t="s">
        <v>86</v>
      </c>
      <c r="AY21" s="240" t="s">
        <v>3013</v>
      </c>
      <c r="AZ21" s="67" t="s">
        <v>67</v>
      </c>
      <c r="BA21" s="67" t="s">
        <v>67</v>
      </c>
    </row>
    <row r="22" spans="2:53" x14ac:dyDescent="0.25">
      <c r="B22" s="67">
        <v>2024</v>
      </c>
      <c r="C22" s="67">
        <v>891780111</v>
      </c>
      <c r="D22" s="69" t="s">
        <v>64</v>
      </c>
      <c r="E22" s="136" t="s">
        <v>3012</v>
      </c>
      <c r="F22" s="136" t="s">
        <v>3011</v>
      </c>
      <c r="G22" s="72">
        <v>0</v>
      </c>
      <c r="H22" s="72" t="s">
        <v>73</v>
      </c>
      <c r="I22" s="69" t="s">
        <v>65</v>
      </c>
      <c r="J22" s="70" t="s">
        <v>3010</v>
      </c>
      <c r="K22" s="70">
        <v>17067000</v>
      </c>
      <c r="L22" s="67" t="s">
        <v>68</v>
      </c>
      <c r="M22" s="136" t="s">
        <v>3009</v>
      </c>
      <c r="N22" s="136">
        <v>1082989749</v>
      </c>
      <c r="O22" s="70">
        <v>99</v>
      </c>
      <c r="P22" s="266">
        <v>45309</v>
      </c>
      <c r="Q22" s="70">
        <v>51201000</v>
      </c>
      <c r="R22" s="266">
        <v>45315</v>
      </c>
      <c r="S22" s="70">
        <v>17067000</v>
      </c>
      <c r="T22" s="72" t="s">
        <v>66</v>
      </c>
      <c r="U22" s="136">
        <v>37331294</v>
      </c>
      <c r="V22" s="267" t="s">
        <v>2870</v>
      </c>
      <c r="W22" s="266">
        <v>45315</v>
      </c>
      <c r="X22" s="266">
        <v>45315</v>
      </c>
      <c r="Y22" s="81" t="s">
        <v>75</v>
      </c>
      <c r="Z22" s="266">
        <v>45473</v>
      </c>
      <c r="AA22" s="136">
        <f t="shared" si="0"/>
        <v>158</v>
      </c>
      <c r="AB22" s="70">
        <v>0</v>
      </c>
      <c r="AC22" s="70">
        <v>0</v>
      </c>
      <c r="AD22" s="70">
        <v>0</v>
      </c>
      <c r="AE22" s="79" t="s">
        <v>75</v>
      </c>
      <c r="AF22" s="136">
        <f t="shared" si="1"/>
        <v>0</v>
      </c>
      <c r="AG22" s="70">
        <v>0</v>
      </c>
      <c r="AH22" s="70">
        <v>0</v>
      </c>
      <c r="AI22" s="79" t="s">
        <v>75</v>
      </c>
      <c r="AJ22" s="154">
        <v>0</v>
      </c>
      <c r="AK22" s="86" t="s">
        <v>75</v>
      </c>
      <c r="AL22" s="86" t="s">
        <v>75</v>
      </c>
      <c r="AM22" s="136">
        <f t="shared" si="2"/>
        <v>0</v>
      </c>
      <c r="AN22" s="136">
        <f>+K22+AC22-AH22</f>
        <v>17067000</v>
      </c>
      <c r="AO22" s="72" t="s">
        <v>67</v>
      </c>
      <c r="AP22" s="70">
        <v>17067000</v>
      </c>
      <c r="AQ22" s="72" t="s">
        <v>85</v>
      </c>
      <c r="AR22" s="70">
        <v>0</v>
      </c>
      <c r="AS22" s="86" t="s">
        <v>75</v>
      </c>
      <c r="AT22" s="247">
        <v>17067000</v>
      </c>
      <c r="AU22" s="139">
        <f t="shared" si="3"/>
        <v>0</v>
      </c>
      <c r="AV22" s="140">
        <f t="shared" si="4"/>
        <v>1</v>
      </c>
      <c r="AW22" s="86" t="s">
        <v>75</v>
      </c>
      <c r="AX22" s="72" t="s">
        <v>86</v>
      </c>
      <c r="AY22" s="240" t="s">
        <v>3008</v>
      </c>
      <c r="AZ22" s="67" t="s">
        <v>67</v>
      </c>
      <c r="BA22" s="67" t="s">
        <v>67</v>
      </c>
    </row>
    <row r="23" spans="2:53" x14ac:dyDescent="0.25">
      <c r="B23" s="67">
        <v>2024</v>
      </c>
      <c r="C23" s="67">
        <v>891780111</v>
      </c>
      <c r="D23" s="69" t="s">
        <v>64</v>
      </c>
      <c r="E23" s="136" t="s">
        <v>3007</v>
      </c>
      <c r="F23" s="136" t="s">
        <v>3006</v>
      </c>
      <c r="G23" s="72">
        <v>0</v>
      </c>
      <c r="H23" s="72" t="s">
        <v>73</v>
      </c>
      <c r="I23" s="69" t="s">
        <v>65</v>
      </c>
      <c r="J23" s="70" t="s">
        <v>3005</v>
      </c>
      <c r="K23" s="70">
        <v>17067000</v>
      </c>
      <c r="L23" s="67" t="s">
        <v>68</v>
      </c>
      <c r="M23" s="136" t="s">
        <v>3004</v>
      </c>
      <c r="N23" s="136">
        <v>1083020130</v>
      </c>
      <c r="O23" s="70">
        <v>99</v>
      </c>
      <c r="P23" s="266">
        <v>45309</v>
      </c>
      <c r="Q23" s="70">
        <v>51201000</v>
      </c>
      <c r="R23" s="266">
        <v>45315</v>
      </c>
      <c r="S23" s="70">
        <v>17067000</v>
      </c>
      <c r="T23" s="72" t="s">
        <v>66</v>
      </c>
      <c r="U23" s="136">
        <v>37331294</v>
      </c>
      <c r="V23" s="267" t="s">
        <v>2870</v>
      </c>
      <c r="W23" s="266">
        <v>45315</v>
      </c>
      <c r="X23" s="266">
        <v>45315</v>
      </c>
      <c r="Y23" s="81" t="s">
        <v>75</v>
      </c>
      <c r="Z23" s="266">
        <v>45473</v>
      </c>
      <c r="AA23" s="136">
        <f t="shared" si="0"/>
        <v>158</v>
      </c>
      <c r="AB23" s="70">
        <v>0</v>
      </c>
      <c r="AC23" s="70">
        <v>0</v>
      </c>
      <c r="AD23" s="70">
        <v>0</v>
      </c>
      <c r="AE23" s="79" t="s">
        <v>75</v>
      </c>
      <c r="AF23" s="136">
        <f t="shared" si="1"/>
        <v>0</v>
      </c>
      <c r="AG23" s="70">
        <v>0</v>
      </c>
      <c r="AH23" s="70">
        <v>0</v>
      </c>
      <c r="AI23" s="79" t="s">
        <v>75</v>
      </c>
      <c r="AJ23" s="154">
        <v>0</v>
      </c>
      <c r="AK23" s="86" t="s">
        <v>75</v>
      </c>
      <c r="AL23" s="86" t="s">
        <v>75</v>
      </c>
      <c r="AM23" s="136">
        <f t="shared" si="2"/>
        <v>0</v>
      </c>
      <c r="AN23" s="136">
        <f>+K23+AC23-AH23</f>
        <v>17067000</v>
      </c>
      <c r="AO23" s="72" t="s">
        <v>67</v>
      </c>
      <c r="AP23" s="70">
        <v>17067000</v>
      </c>
      <c r="AQ23" s="72" t="s">
        <v>85</v>
      </c>
      <c r="AR23" s="70">
        <v>0</v>
      </c>
      <c r="AS23" s="86" t="s">
        <v>75</v>
      </c>
      <c r="AT23" s="247">
        <v>17067000</v>
      </c>
      <c r="AU23" s="139">
        <f t="shared" si="3"/>
        <v>0</v>
      </c>
      <c r="AV23" s="140">
        <f t="shared" si="4"/>
        <v>1</v>
      </c>
      <c r="AW23" s="86" t="s">
        <v>75</v>
      </c>
      <c r="AX23" s="72" t="s">
        <v>86</v>
      </c>
      <c r="AY23" s="240" t="s">
        <v>3003</v>
      </c>
      <c r="AZ23" s="67" t="s">
        <v>67</v>
      </c>
      <c r="BA23" s="67" t="s">
        <v>67</v>
      </c>
    </row>
    <row r="24" spans="2:53" x14ac:dyDescent="0.25">
      <c r="B24" s="67">
        <v>2024</v>
      </c>
      <c r="C24" s="67">
        <v>891780111</v>
      </c>
      <c r="D24" s="69" t="s">
        <v>64</v>
      </c>
      <c r="E24" s="136" t="s">
        <v>3002</v>
      </c>
      <c r="F24" s="136" t="s">
        <v>3001</v>
      </c>
      <c r="G24" s="72">
        <v>0</v>
      </c>
      <c r="H24" s="72" t="s">
        <v>73</v>
      </c>
      <c r="I24" s="69" t="s">
        <v>65</v>
      </c>
      <c r="J24" s="70" t="s">
        <v>3000</v>
      </c>
      <c r="K24" s="70">
        <v>17067000</v>
      </c>
      <c r="L24" s="67" t="s">
        <v>68</v>
      </c>
      <c r="M24" s="136" t="s">
        <v>2999</v>
      </c>
      <c r="N24" s="136">
        <v>1082905242</v>
      </c>
      <c r="O24" s="70">
        <v>101</v>
      </c>
      <c r="P24" s="266">
        <v>45309</v>
      </c>
      <c r="Q24" s="70">
        <v>41067000</v>
      </c>
      <c r="R24" s="266">
        <v>45315</v>
      </c>
      <c r="S24" s="70">
        <v>17067000</v>
      </c>
      <c r="T24" s="72" t="s">
        <v>66</v>
      </c>
      <c r="U24" s="136">
        <v>37331294</v>
      </c>
      <c r="V24" s="267" t="s">
        <v>2870</v>
      </c>
      <c r="W24" s="266">
        <v>45315</v>
      </c>
      <c r="X24" s="266">
        <v>45315</v>
      </c>
      <c r="Y24" s="81" t="s">
        <v>75</v>
      </c>
      <c r="Z24" s="266">
        <v>45473</v>
      </c>
      <c r="AA24" s="136">
        <f t="shared" si="0"/>
        <v>158</v>
      </c>
      <c r="AB24" s="70">
        <v>0</v>
      </c>
      <c r="AC24" s="70">
        <v>0</v>
      </c>
      <c r="AD24" s="70">
        <v>0</v>
      </c>
      <c r="AE24" s="79" t="s">
        <v>75</v>
      </c>
      <c r="AF24" s="136">
        <f t="shared" si="1"/>
        <v>0</v>
      </c>
      <c r="AG24" s="70">
        <v>0</v>
      </c>
      <c r="AH24" s="70">
        <v>0</v>
      </c>
      <c r="AI24" s="79" t="s">
        <v>75</v>
      </c>
      <c r="AJ24" s="154">
        <v>0</v>
      </c>
      <c r="AK24" s="86" t="s">
        <v>75</v>
      </c>
      <c r="AL24" s="86" t="s">
        <v>75</v>
      </c>
      <c r="AM24" s="136">
        <f t="shared" si="2"/>
        <v>0</v>
      </c>
      <c r="AN24" s="136">
        <f>+K24+AC24-AH24</f>
        <v>17067000</v>
      </c>
      <c r="AO24" s="72" t="s">
        <v>67</v>
      </c>
      <c r="AP24" s="70">
        <v>17067000</v>
      </c>
      <c r="AQ24" s="72" t="s">
        <v>85</v>
      </c>
      <c r="AR24" s="70">
        <v>0</v>
      </c>
      <c r="AS24" s="86" t="s">
        <v>75</v>
      </c>
      <c r="AT24" s="247">
        <v>17067000</v>
      </c>
      <c r="AU24" s="139">
        <f t="shared" si="3"/>
        <v>0</v>
      </c>
      <c r="AV24" s="140">
        <f t="shared" si="4"/>
        <v>1</v>
      </c>
      <c r="AW24" s="86" t="s">
        <v>75</v>
      </c>
      <c r="AX24" s="72" t="s">
        <v>86</v>
      </c>
      <c r="AY24" s="240" t="s">
        <v>2998</v>
      </c>
      <c r="AZ24" s="67" t="s">
        <v>67</v>
      </c>
      <c r="BA24" s="67" t="s">
        <v>67</v>
      </c>
    </row>
    <row r="25" spans="2:53" x14ac:dyDescent="0.25">
      <c r="B25" s="67">
        <v>2024</v>
      </c>
      <c r="C25" s="67">
        <v>891780111</v>
      </c>
      <c r="D25" s="69" t="s">
        <v>64</v>
      </c>
      <c r="E25" s="136" t="s">
        <v>2997</v>
      </c>
      <c r="F25" s="136" t="s">
        <v>2996</v>
      </c>
      <c r="G25" s="72">
        <v>0</v>
      </c>
      <c r="H25" s="72" t="s">
        <v>73</v>
      </c>
      <c r="I25" s="69" t="s">
        <v>65</v>
      </c>
      <c r="J25" s="70" t="s">
        <v>2995</v>
      </c>
      <c r="K25" s="70">
        <v>17067000</v>
      </c>
      <c r="L25" s="67" t="s">
        <v>68</v>
      </c>
      <c r="M25" s="136" t="s">
        <v>2994</v>
      </c>
      <c r="N25" s="136">
        <v>1151184718</v>
      </c>
      <c r="O25" s="70">
        <v>100</v>
      </c>
      <c r="P25" s="266">
        <v>45309</v>
      </c>
      <c r="Q25" s="70">
        <v>34134000</v>
      </c>
      <c r="R25" s="266">
        <v>45315</v>
      </c>
      <c r="S25" s="70">
        <v>17067000</v>
      </c>
      <c r="T25" s="72" t="s">
        <v>66</v>
      </c>
      <c r="U25" s="136">
        <v>57426458</v>
      </c>
      <c r="V25" s="267" t="s">
        <v>2886</v>
      </c>
      <c r="W25" s="266">
        <v>45315</v>
      </c>
      <c r="X25" s="266">
        <v>45315</v>
      </c>
      <c r="Y25" s="81" t="s">
        <v>75</v>
      </c>
      <c r="Z25" s="266">
        <v>45473</v>
      </c>
      <c r="AA25" s="136">
        <f t="shared" si="0"/>
        <v>158</v>
      </c>
      <c r="AB25" s="70">
        <v>0</v>
      </c>
      <c r="AC25" s="70">
        <v>0</v>
      </c>
      <c r="AD25" s="70">
        <v>0</v>
      </c>
      <c r="AE25" s="79" t="s">
        <v>75</v>
      </c>
      <c r="AF25" s="136">
        <f t="shared" si="1"/>
        <v>0</v>
      </c>
      <c r="AG25" s="70">
        <v>0</v>
      </c>
      <c r="AH25" s="70">
        <v>0</v>
      </c>
      <c r="AI25" s="79" t="s">
        <v>75</v>
      </c>
      <c r="AJ25" s="154">
        <v>0</v>
      </c>
      <c r="AK25" s="86" t="s">
        <v>75</v>
      </c>
      <c r="AL25" s="86" t="s">
        <v>75</v>
      </c>
      <c r="AM25" s="136">
        <f t="shared" si="2"/>
        <v>0</v>
      </c>
      <c r="AN25" s="136">
        <f>+K25+AC25-AH25</f>
        <v>17067000</v>
      </c>
      <c r="AO25" s="72" t="s">
        <v>67</v>
      </c>
      <c r="AP25" s="70">
        <v>17067000</v>
      </c>
      <c r="AQ25" s="72" t="s">
        <v>85</v>
      </c>
      <c r="AR25" s="70">
        <v>0</v>
      </c>
      <c r="AS25" s="86" t="s">
        <v>75</v>
      </c>
      <c r="AT25" s="247">
        <v>17067000</v>
      </c>
      <c r="AU25" s="139">
        <f t="shared" si="3"/>
        <v>0</v>
      </c>
      <c r="AV25" s="140">
        <f t="shared" si="4"/>
        <v>1</v>
      </c>
      <c r="AW25" s="86" t="s">
        <v>75</v>
      </c>
      <c r="AX25" s="72" t="s">
        <v>86</v>
      </c>
      <c r="AY25" s="240" t="s">
        <v>2993</v>
      </c>
      <c r="AZ25" s="67" t="s">
        <v>67</v>
      </c>
      <c r="BA25" s="67" t="s">
        <v>67</v>
      </c>
    </row>
    <row r="26" spans="2:53" x14ac:dyDescent="0.25">
      <c r="B26" s="67">
        <v>2024</v>
      </c>
      <c r="C26" s="67">
        <v>891780111</v>
      </c>
      <c r="D26" s="69" t="s">
        <v>64</v>
      </c>
      <c r="E26" s="136" t="s">
        <v>2992</v>
      </c>
      <c r="F26" s="136" t="s">
        <v>2991</v>
      </c>
      <c r="G26" s="72">
        <v>0</v>
      </c>
      <c r="H26" s="72" t="s">
        <v>73</v>
      </c>
      <c r="I26" s="69" t="s">
        <v>65</v>
      </c>
      <c r="J26" s="70" t="s">
        <v>2990</v>
      </c>
      <c r="K26" s="70">
        <v>13200000</v>
      </c>
      <c r="L26" s="67" t="s">
        <v>68</v>
      </c>
      <c r="M26" s="136" t="s">
        <v>2989</v>
      </c>
      <c r="N26" s="136">
        <v>1082852286</v>
      </c>
      <c r="O26" s="70">
        <v>45</v>
      </c>
      <c r="P26" s="266">
        <v>45306</v>
      </c>
      <c r="Q26" s="70">
        <v>51700000</v>
      </c>
      <c r="R26" s="266">
        <v>45316</v>
      </c>
      <c r="S26" s="70">
        <v>13200000</v>
      </c>
      <c r="T26" s="72" t="s">
        <v>66</v>
      </c>
      <c r="U26" s="136">
        <v>37331294</v>
      </c>
      <c r="V26" s="267" t="s">
        <v>2870</v>
      </c>
      <c r="W26" s="266">
        <v>45316</v>
      </c>
      <c r="X26" s="266">
        <v>45316</v>
      </c>
      <c r="Y26" s="81" t="s">
        <v>75</v>
      </c>
      <c r="Z26" s="266">
        <v>45473</v>
      </c>
      <c r="AA26" s="136">
        <f t="shared" si="0"/>
        <v>157</v>
      </c>
      <c r="AB26" s="70">
        <v>0</v>
      </c>
      <c r="AC26" s="70">
        <v>0</v>
      </c>
      <c r="AD26" s="70">
        <v>0</v>
      </c>
      <c r="AE26" s="79" t="s">
        <v>75</v>
      </c>
      <c r="AF26" s="136">
        <f t="shared" si="1"/>
        <v>0</v>
      </c>
      <c r="AG26" s="70">
        <v>0</v>
      </c>
      <c r="AH26" s="70">
        <v>0</v>
      </c>
      <c r="AI26" s="79" t="s">
        <v>75</v>
      </c>
      <c r="AJ26" s="154">
        <v>0</v>
      </c>
      <c r="AK26" s="86" t="s">
        <v>75</v>
      </c>
      <c r="AL26" s="86" t="s">
        <v>75</v>
      </c>
      <c r="AM26" s="136">
        <f t="shared" si="2"/>
        <v>0</v>
      </c>
      <c r="AN26" s="136">
        <f>+K26+AC26-AH26</f>
        <v>13200000</v>
      </c>
      <c r="AO26" s="72" t="s">
        <v>67</v>
      </c>
      <c r="AP26" s="70">
        <v>13200000</v>
      </c>
      <c r="AQ26" s="72" t="s">
        <v>85</v>
      </c>
      <c r="AR26" s="70">
        <v>0</v>
      </c>
      <c r="AS26" s="86" t="s">
        <v>75</v>
      </c>
      <c r="AT26" s="247">
        <v>13200000</v>
      </c>
      <c r="AU26" s="139">
        <f t="shared" si="3"/>
        <v>0</v>
      </c>
      <c r="AV26" s="140">
        <f t="shared" si="4"/>
        <v>1</v>
      </c>
      <c r="AW26" s="86" t="s">
        <v>75</v>
      </c>
      <c r="AX26" s="72" t="s">
        <v>86</v>
      </c>
      <c r="AY26" s="240" t="s">
        <v>2988</v>
      </c>
      <c r="AZ26" s="67" t="s">
        <v>67</v>
      </c>
      <c r="BA26" s="67" t="s">
        <v>67</v>
      </c>
    </row>
    <row r="27" spans="2:53" x14ac:dyDescent="0.25">
      <c r="B27" s="67">
        <v>2024</v>
      </c>
      <c r="C27" s="67">
        <v>891780111</v>
      </c>
      <c r="D27" s="69" t="s">
        <v>64</v>
      </c>
      <c r="E27" s="136" t="s">
        <v>2987</v>
      </c>
      <c r="F27" s="136" t="s">
        <v>2986</v>
      </c>
      <c r="G27" s="72">
        <v>0</v>
      </c>
      <c r="H27" s="72" t="s">
        <v>73</v>
      </c>
      <c r="I27" s="69" t="s">
        <v>65</v>
      </c>
      <c r="J27" s="70" t="s">
        <v>2985</v>
      </c>
      <c r="K27" s="70">
        <v>14166000</v>
      </c>
      <c r="L27" s="67" t="s">
        <v>68</v>
      </c>
      <c r="M27" s="136" t="s">
        <v>2984</v>
      </c>
      <c r="N27" s="136">
        <v>36726367</v>
      </c>
      <c r="O27" s="70">
        <v>147</v>
      </c>
      <c r="P27" s="266">
        <v>45315</v>
      </c>
      <c r="Q27" s="70">
        <v>14166000</v>
      </c>
      <c r="R27" s="266">
        <v>45321</v>
      </c>
      <c r="S27" s="70">
        <v>14166000</v>
      </c>
      <c r="T27" s="72" t="s">
        <v>66</v>
      </c>
      <c r="U27" s="136">
        <v>85472735</v>
      </c>
      <c r="V27" s="267" t="s">
        <v>2983</v>
      </c>
      <c r="W27" s="266">
        <v>45321</v>
      </c>
      <c r="X27" s="266">
        <v>45321</v>
      </c>
      <c r="Y27" s="81" t="s">
        <v>75</v>
      </c>
      <c r="Z27" s="266">
        <v>45471</v>
      </c>
      <c r="AA27" s="136">
        <f t="shared" si="0"/>
        <v>150</v>
      </c>
      <c r="AB27" s="70">
        <v>0</v>
      </c>
      <c r="AC27" s="70">
        <v>0</v>
      </c>
      <c r="AD27" s="70">
        <v>0</v>
      </c>
      <c r="AE27" s="79" t="s">
        <v>75</v>
      </c>
      <c r="AF27" s="136">
        <f t="shared" si="1"/>
        <v>0</v>
      </c>
      <c r="AG27" s="70">
        <v>0</v>
      </c>
      <c r="AH27" s="70">
        <v>0</v>
      </c>
      <c r="AI27" s="79" t="s">
        <v>75</v>
      </c>
      <c r="AJ27" s="154">
        <v>0</v>
      </c>
      <c r="AK27" s="86" t="s">
        <v>75</v>
      </c>
      <c r="AL27" s="86" t="s">
        <v>75</v>
      </c>
      <c r="AM27" s="136">
        <f t="shared" si="2"/>
        <v>0</v>
      </c>
      <c r="AN27" s="136">
        <f>+K27+AC27-AH27</f>
        <v>14166000</v>
      </c>
      <c r="AO27" s="72" t="s">
        <v>67</v>
      </c>
      <c r="AP27" s="70">
        <v>14166000</v>
      </c>
      <c r="AQ27" s="72" t="s">
        <v>85</v>
      </c>
      <c r="AR27" s="70">
        <v>0</v>
      </c>
      <c r="AS27" s="86" t="s">
        <v>75</v>
      </c>
      <c r="AT27" s="247">
        <v>14166000</v>
      </c>
      <c r="AU27" s="139">
        <f t="shared" si="3"/>
        <v>0</v>
      </c>
      <c r="AV27" s="140">
        <f t="shared" si="4"/>
        <v>1</v>
      </c>
      <c r="AW27" s="86" t="s">
        <v>75</v>
      </c>
      <c r="AX27" s="72" t="s">
        <v>86</v>
      </c>
      <c r="AY27" s="240" t="s">
        <v>2982</v>
      </c>
      <c r="AZ27" s="67" t="s">
        <v>67</v>
      </c>
      <c r="BA27" s="67" t="s">
        <v>67</v>
      </c>
    </row>
    <row r="28" spans="2:53" x14ac:dyDescent="0.25">
      <c r="B28" s="67">
        <v>2024</v>
      </c>
      <c r="C28" s="67">
        <v>891780111</v>
      </c>
      <c r="D28" s="69" t="s">
        <v>64</v>
      </c>
      <c r="E28" s="136" t="s">
        <v>2981</v>
      </c>
      <c r="F28" s="136" t="s">
        <v>2980</v>
      </c>
      <c r="G28" s="72">
        <v>0</v>
      </c>
      <c r="H28" s="72" t="s">
        <v>73</v>
      </c>
      <c r="I28" s="69" t="s">
        <v>65</v>
      </c>
      <c r="J28" s="70" t="s">
        <v>2979</v>
      </c>
      <c r="K28" s="70">
        <v>11000000</v>
      </c>
      <c r="L28" s="67" t="s">
        <v>68</v>
      </c>
      <c r="M28" s="136" t="s">
        <v>2978</v>
      </c>
      <c r="N28" s="136">
        <v>36549178</v>
      </c>
      <c r="O28" s="70">
        <v>45</v>
      </c>
      <c r="P28" s="266">
        <v>45306</v>
      </c>
      <c r="Q28" s="70">
        <v>51700000</v>
      </c>
      <c r="R28" s="266">
        <v>45323</v>
      </c>
      <c r="S28" s="70">
        <v>11000000</v>
      </c>
      <c r="T28" s="72" t="s">
        <v>66</v>
      </c>
      <c r="U28" s="136">
        <v>57426458</v>
      </c>
      <c r="V28" s="267" t="s">
        <v>2886</v>
      </c>
      <c r="W28" s="266">
        <v>45323</v>
      </c>
      <c r="X28" s="266">
        <v>45323</v>
      </c>
      <c r="Y28" s="81" t="s">
        <v>75</v>
      </c>
      <c r="Z28" s="266">
        <v>45473</v>
      </c>
      <c r="AA28" s="136">
        <f t="shared" si="0"/>
        <v>150</v>
      </c>
      <c r="AB28" s="70">
        <v>0</v>
      </c>
      <c r="AC28" s="70">
        <v>0</v>
      </c>
      <c r="AD28" s="70">
        <v>0</v>
      </c>
      <c r="AE28" s="79" t="s">
        <v>75</v>
      </c>
      <c r="AF28" s="136">
        <f t="shared" si="1"/>
        <v>0</v>
      </c>
      <c r="AG28" s="70">
        <v>0</v>
      </c>
      <c r="AH28" s="70">
        <v>0</v>
      </c>
      <c r="AI28" s="79" t="s">
        <v>75</v>
      </c>
      <c r="AJ28" s="154">
        <v>0</v>
      </c>
      <c r="AK28" s="86" t="s">
        <v>75</v>
      </c>
      <c r="AL28" s="86" t="s">
        <v>75</v>
      </c>
      <c r="AM28" s="136">
        <f t="shared" si="2"/>
        <v>0</v>
      </c>
      <c r="AN28" s="136">
        <f>+K28+AC28-AH28</f>
        <v>11000000</v>
      </c>
      <c r="AO28" s="72" t="s">
        <v>67</v>
      </c>
      <c r="AP28" s="70">
        <v>11000000</v>
      </c>
      <c r="AQ28" s="72" t="s">
        <v>85</v>
      </c>
      <c r="AR28" s="70">
        <v>0</v>
      </c>
      <c r="AS28" s="86" t="s">
        <v>75</v>
      </c>
      <c r="AT28" s="247">
        <v>11000000</v>
      </c>
      <c r="AU28" s="139">
        <f t="shared" si="3"/>
        <v>0</v>
      </c>
      <c r="AV28" s="140">
        <f t="shared" si="4"/>
        <v>1</v>
      </c>
      <c r="AW28" s="86" t="s">
        <v>75</v>
      </c>
      <c r="AX28" s="72" t="s">
        <v>86</v>
      </c>
      <c r="AY28" s="240" t="s">
        <v>2977</v>
      </c>
      <c r="AZ28" s="67" t="s">
        <v>67</v>
      </c>
      <c r="BA28" s="67" t="s">
        <v>67</v>
      </c>
    </row>
    <row r="29" spans="2:53" x14ac:dyDescent="0.25">
      <c r="B29" s="67">
        <v>2024</v>
      </c>
      <c r="C29" s="67">
        <v>891780111</v>
      </c>
      <c r="D29" s="69" t="s">
        <v>64</v>
      </c>
      <c r="E29" s="136" t="s">
        <v>2976</v>
      </c>
      <c r="F29" s="136" t="s">
        <v>2975</v>
      </c>
      <c r="G29" s="72">
        <v>0</v>
      </c>
      <c r="H29" s="72" t="s">
        <v>73</v>
      </c>
      <c r="I29" s="69" t="s">
        <v>65</v>
      </c>
      <c r="J29" s="70" t="s">
        <v>2974</v>
      </c>
      <c r="K29" s="70">
        <v>24000000</v>
      </c>
      <c r="L29" s="67" t="s">
        <v>68</v>
      </c>
      <c r="M29" s="136" t="s">
        <v>2973</v>
      </c>
      <c r="N29" s="136">
        <v>7143983</v>
      </c>
      <c r="O29" s="70">
        <v>101</v>
      </c>
      <c r="P29" s="266">
        <v>45309</v>
      </c>
      <c r="Q29" s="70">
        <v>41067000</v>
      </c>
      <c r="R29" s="266">
        <v>45324</v>
      </c>
      <c r="S29" s="70">
        <v>24000000</v>
      </c>
      <c r="T29" s="72" t="s">
        <v>66</v>
      </c>
      <c r="U29" s="136">
        <v>57426458</v>
      </c>
      <c r="V29" s="267" t="s">
        <v>2886</v>
      </c>
      <c r="W29" s="266">
        <v>45324</v>
      </c>
      <c r="X29" s="266">
        <v>45324</v>
      </c>
      <c r="Y29" s="81" t="s">
        <v>75</v>
      </c>
      <c r="Z29" s="266">
        <v>45473</v>
      </c>
      <c r="AA29" s="136">
        <f t="shared" si="0"/>
        <v>149</v>
      </c>
      <c r="AB29" s="70">
        <v>0</v>
      </c>
      <c r="AC29" s="70">
        <v>0</v>
      </c>
      <c r="AD29" s="70">
        <v>0</v>
      </c>
      <c r="AE29" s="79" t="s">
        <v>75</v>
      </c>
      <c r="AF29" s="136">
        <f t="shared" si="1"/>
        <v>0</v>
      </c>
      <c r="AG29" s="70">
        <v>0</v>
      </c>
      <c r="AH29" s="70">
        <v>0</v>
      </c>
      <c r="AI29" s="79" t="s">
        <v>75</v>
      </c>
      <c r="AJ29" s="154">
        <v>0</v>
      </c>
      <c r="AK29" s="86" t="s">
        <v>75</v>
      </c>
      <c r="AL29" s="86" t="s">
        <v>75</v>
      </c>
      <c r="AM29" s="136">
        <f t="shared" si="2"/>
        <v>0</v>
      </c>
      <c r="AN29" s="136">
        <f>+K29+AC29-AH29</f>
        <v>24000000</v>
      </c>
      <c r="AO29" s="72" t="s">
        <v>67</v>
      </c>
      <c r="AP29" s="70">
        <v>24000000</v>
      </c>
      <c r="AQ29" s="72" t="s">
        <v>85</v>
      </c>
      <c r="AR29" s="70">
        <v>0</v>
      </c>
      <c r="AS29" s="86" t="s">
        <v>75</v>
      </c>
      <c r="AT29" s="247">
        <v>24000000</v>
      </c>
      <c r="AU29" s="139">
        <f t="shared" si="3"/>
        <v>0</v>
      </c>
      <c r="AV29" s="140">
        <f t="shared" si="4"/>
        <v>1</v>
      </c>
      <c r="AW29" s="86" t="s">
        <v>75</v>
      </c>
      <c r="AX29" s="72" t="s">
        <v>86</v>
      </c>
      <c r="AY29" s="240" t="s">
        <v>2972</v>
      </c>
      <c r="AZ29" s="67" t="s">
        <v>67</v>
      </c>
      <c r="BA29" s="67" t="s">
        <v>67</v>
      </c>
    </row>
    <row r="30" spans="2:53" x14ac:dyDescent="0.25">
      <c r="B30" s="67">
        <v>2024</v>
      </c>
      <c r="C30" s="67">
        <v>891780111</v>
      </c>
      <c r="D30" s="69" t="s">
        <v>64</v>
      </c>
      <c r="E30" s="136" t="s">
        <v>2971</v>
      </c>
      <c r="F30" s="136" t="s">
        <v>2970</v>
      </c>
      <c r="G30" s="72">
        <v>0</v>
      </c>
      <c r="H30" s="72" t="s">
        <v>73</v>
      </c>
      <c r="I30" s="69" t="s">
        <v>65</v>
      </c>
      <c r="J30" s="70" t="s">
        <v>2969</v>
      </c>
      <c r="K30" s="70">
        <v>10500000</v>
      </c>
      <c r="L30" s="67" t="s">
        <v>68</v>
      </c>
      <c r="M30" s="136" t="s">
        <v>2912</v>
      </c>
      <c r="N30" s="136">
        <v>1082841477</v>
      </c>
      <c r="O30" s="70">
        <v>44</v>
      </c>
      <c r="P30" s="266">
        <v>45306</v>
      </c>
      <c r="Q30" s="70">
        <v>40700000</v>
      </c>
      <c r="R30" s="266">
        <v>45327</v>
      </c>
      <c r="S30" s="70">
        <v>10500000</v>
      </c>
      <c r="T30" s="72" t="s">
        <v>66</v>
      </c>
      <c r="U30" s="136">
        <v>1082976788</v>
      </c>
      <c r="V30" s="267" t="s">
        <v>2876</v>
      </c>
      <c r="W30" s="266">
        <v>45324</v>
      </c>
      <c r="X30" s="266">
        <v>45327</v>
      </c>
      <c r="Y30" s="81" t="s">
        <v>75</v>
      </c>
      <c r="Z30" s="266">
        <v>45412</v>
      </c>
      <c r="AA30" s="136">
        <f t="shared" si="0"/>
        <v>85</v>
      </c>
      <c r="AB30" s="70">
        <v>0</v>
      </c>
      <c r="AC30" s="70">
        <v>0</v>
      </c>
      <c r="AD30" s="70">
        <v>0</v>
      </c>
      <c r="AE30" s="79" t="s">
        <v>75</v>
      </c>
      <c r="AF30" s="136">
        <f t="shared" si="1"/>
        <v>0</v>
      </c>
      <c r="AG30" s="70">
        <v>0</v>
      </c>
      <c r="AH30" s="70">
        <v>0</v>
      </c>
      <c r="AI30" s="79" t="s">
        <v>75</v>
      </c>
      <c r="AJ30" s="154">
        <v>0</v>
      </c>
      <c r="AK30" s="86" t="s">
        <v>75</v>
      </c>
      <c r="AL30" s="86" t="s">
        <v>75</v>
      </c>
      <c r="AM30" s="136">
        <f t="shared" si="2"/>
        <v>0</v>
      </c>
      <c r="AN30" s="136">
        <f>+K30+AC30-AH30</f>
        <v>10500000</v>
      </c>
      <c r="AO30" s="72" t="s">
        <v>67</v>
      </c>
      <c r="AP30" s="70">
        <v>10500000</v>
      </c>
      <c r="AQ30" s="72" t="s">
        <v>85</v>
      </c>
      <c r="AR30" s="70">
        <v>0</v>
      </c>
      <c r="AS30" s="86" t="s">
        <v>75</v>
      </c>
      <c r="AT30" s="247">
        <v>10500000</v>
      </c>
      <c r="AU30" s="139">
        <f t="shared" si="3"/>
        <v>0</v>
      </c>
      <c r="AV30" s="140">
        <f t="shared" si="4"/>
        <v>1</v>
      </c>
      <c r="AW30" s="86" t="s">
        <v>75</v>
      </c>
      <c r="AX30" s="72" t="s">
        <v>86</v>
      </c>
      <c r="AY30" s="240" t="s">
        <v>2968</v>
      </c>
      <c r="AZ30" s="67" t="s">
        <v>67</v>
      </c>
      <c r="BA30" s="67" t="s">
        <v>67</v>
      </c>
    </row>
    <row r="31" spans="2:53" x14ac:dyDescent="0.25">
      <c r="B31" s="67">
        <v>2024</v>
      </c>
      <c r="C31" s="67">
        <v>891780111</v>
      </c>
      <c r="D31" s="69" t="s">
        <v>64</v>
      </c>
      <c r="E31" s="136" t="s">
        <v>2967</v>
      </c>
      <c r="F31" s="136" t="s">
        <v>2966</v>
      </c>
      <c r="G31" s="72">
        <v>0</v>
      </c>
      <c r="H31" s="72" t="s">
        <v>73</v>
      </c>
      <c r="I31" s="69" t="s">
        <v>65</v>
      </c>
      <c r="J31" s="70" t="s">
        <v>2965</v>
      </c>
      <c r="K31" s="70">
        <v>8060000</v>
      </c>
      <c r="L31" s="67" t="s">
        <v>68</v>
      </c>
      <c r="M31" s="136" t="s">
        <v>2067</v>
      </c>
      <c r="N31" s="136">
        <v>84455243</v>
      </c>
      <c r="O31" s="154" t="s">
        <v>2964</v>
      </c>
      <c r="P31" s="266">
        <v>44967</v>
      </c>
      <c r="Q31" s="70" t="s">
        <v>2963</v>
      </c>
      <c r="R31" s="266">
        <v>45328</v>
      </c>
      <c r="S31" s="70">
        <v>8060000</v>
      </c>
      <c r="T31" s="72" t="s">
        <v>66</v>
      </c>
      <c r="U31" s="136">
        <v>1082976788</v>
      </c>
      <c r="V31" s="267" t="s">
        <v>2876</v>
      </c>
      <c r="W31" s="266">
        <v>45328</v>
      </c>
      <c r="X31" s="266">
        <v>45329</v>
      </c>
      <c r="Y31" s="81" t="s">
        <v>75</v>
      </c>
      <c r="Z31" s="266">
        <v>45380</v>
      </c>
      <c r="AA31" s="136">
        <f t="shared" si="0"/>
        <v>51</v>
      </c>
      <c r="AB31" s="70">
        <v>0</v>
      </c>
      <c r="AC31" s="70">
        <v>0</v>
      </c>
      <c r="AD31" s="70">
        <v>0</v>
      </c>
      <c r="AE31" s="79" t="s">
        <v>75</v>
      </c>
      <c r="AF31" s="136">
        <f t="shared" si="1"/>
        <v>0</v>
      </c>
      <c r="AG31" s="70">
        <v>0</v>
      </c>
      <c r="AH31" s="70">
        <v>0</v>
      </c>
      <c r="AI31" s="79" t="s">
        <v>75</v>
      </c>
      <c r="AJ31" s="154">
        <v>0</v>
      </c>
      <c r="AK31" s="86" t="s">
        <v>75</v>
      </c>
      <c r="AL31" s="86" t="s">
        <v>75</v>
      </c>
      <c r="AM31" s="136">
        <f t="shared" si="2"/>
        <v>0</v>
      </c>
      <c r="AN31" s="136">
        <f>+K31+AC31-AH31</f>
        <v>8060000</v>
      </c>
      <c r="AO31" s="72" t="s">
        <v>85</v>
      </c>
      <c r="AP31" s="70">
        <v>0</v>
      </c>
      <c r="AQ31" s="72" t="s">
        <v>85</v>
      </c>
      <c r="AR31" s="70">
        <v>0</v>
      </c>
      <c r="AS31" s="86" t="s">
        <v>75</v>
      </c>
      <c r="AT31" s="247">
        <v>8060000</v>
      </c>
      <c r="AU31" s="139">
        <f t="shared" si="3"/>
        <v>0</v>
      </c>
      <c r="AV31" s="140">
        <f t="shared" si="4"/>
        <v>1</v>
      </c>
      <c r="AW31" s="86" t="s">
        <v>75</v>
      </c>
      <c r="AX31" s="72" t="s">
        <v>86</v>
      </c>
      <c r="AY31" s="240" t="s">
        <v>2962</v>
      </c>
      <c r="AZ31" s="67" t="s">
        <v>67</v>
      </c>
      <c r="BA31" s="67" t="s">
        <v>67</v>
      </c>
    </row>
    <row r="32" spans="2:53" x14ac:dyDescent="0.25">
      <c r="B32" s="67">
        <v>2024</v>
      </c>
      <c r="C32" s="67">
        <v>891780111</v>
      </c>
      <c r="D32" s="69" t="s">
        <v>64</v>
      </c>
      <c r="E32" s="136" t="s">
        <v>2961</v>
      </c>
      <c r="F32" s="136" t="s">
        <v>2960</v>
      </c>
      <c r="G32" s="72">
        <v>0</v>
      </c>
      <c r="H32" s="72" t="s">
        <v>73</v>
      </c>
      <c r="I32" s="69" t="s">
        <v>65</v>
      </c>
      <c r="J32" s="70" t="s">
        <v>4145</v>
      </c>
      <c r="K32" s="70">
        <v>14400000</v>
      </c>
      <c r="L32" s="67" t="s">
        <v>68</v>
      </c>
      <c r="M32" s="136" t="s">
        <v>2959</v>
      </c>
      <c r="N32" s="136">
        <v>36722117</v>
      </c>
      <c r="O32" s="70">
        <v>100</v>
      </c>
      <c r="P32" s="266">
        <v>45309</v>
      </c>
      <c r="Q32" s="70">
        <v>34134000</v>
      </c>
      <c r="R32" s="266">
        <v>45338</v>
      </c>
      <c r="S32" s="70">
        <v>14400000</v>
      </c>
      <c r="T32" s="72" t="s">
        <v>66</v>
      </c>
      <c r="U32" s="136">
        <v>57426458</v>
      </c>
      <c r="V32" s="267" t="s">
        <v>2886</v>
      </c>
      <c r="W32" s="266">
        <v>45338</v>
      </c>
      <c r="X32" s="266">
        <v>45338</v>
      </c>
      <c r="Y32" s="81" t="s">
        <v>75</v>
      </c>
      <c r="Z32" s="266">
        <v>45473</v>
      </c>
      <c r="AA32" s="136">
        <f t="shared" si="0"/>
        <v>135</v>
      </c>
      <c r="AB32" s="70">
        <v>0</v>
      </c>
      <c r="AC32" s="70">
        <v>0</v>
      </c>
      <c r="AD32" s="70">
        <v>0</v>
      </c>
      <c r="AE32" s="79" t="s">
        <v>75</v>
      </c>
      <c r="AF32" s="136">
        <f t="shared" si="1"/>
        <v>0</v>
      </c>
      <c r="AG32" s="70">
        <v>0</v>
      </c>
      <c r="AH32" s="70">
        <v>0</v>
      </c>
      <c r="AI32" s="79" t="s">
        <v>75</v>
      </c>
      <c r="AJ32" s="154">
        <v>0</v>
      </c>
      <c r="AK32" s="86" t="s">
        <v>75</v>
      </c>
      <c r="AL32" s="86" t="s">
        <v>75</v>
      </c>
      <c r="AM32" s="136">
        <f t="shared" si="2"/>
        <v>0</v>
      </c>
      <c r="AN32" s="136">
        <f>+K32+AC32-AH32</f>
        <v>14400000</v>
      </c>
      <c r="AO32" s="72" t="s">
        <v>67</v>
      </c>
      <c r="AP32" s="70">
        <v>14400000</v>
      </c>
      <c r="AQ32" s="72" t="s">
        <v>85</v>
      </c>
      <c r="AR32" s="70">
        <v>0</v>
      </c>
      <c r="AS32" s="86" t="s">
        <v>75</v>
      </c>
      <c r="AT32" s="247">
        <v>14400000</v>
      </c>
      <c r="AU32" s="139">
        <f t="shared" si="3"/>
        <v>0</v>
      </c>
      <c r="AV32" s="140">
        <f t="shared" si="4"/>
        <v>1</v>
      </c>
      <c r="AW32" s="86" t="s">
        <v>75</v>
      </c>
      <c r="AX32" s="72" t="s">
        <v>86</v>
      </c>
      <c r="AY32" s="240" t="s">
        <v>2958</v>
      </c>
      <c r="AZ32" s="67" t="s">
        <v>67</v>
      </c>
      <c r="BA32" s="67" t="s">
        <v>67</v>
      </c>
    </row>
    <row r="33" spans="2:53" s="188" customFormat="1" x14ac:dyDescent="0.25">
      <c r="B33" s="67">
        <v>2024</v>
      </c>
      <c r="C33" s="67">
        <v>891780111</v>
      </c>
      <c r="D33" s="69" t="s">
        <v>64</v>
      </c>
      <c r="E33" s="136" t="s">
        <v>2957</v>
      </c>
      <c r="F33" s="136" t="s">
        <v>2956</v>
      </c>
      <c r="G33" s="72">
        <v>0</v>
      </c>
      <c r="H33" s="72" t="s">
        <v>73</v>
      </c>
      <c r="I33" s="69" t="s">
        <v>65</v>
      </c>
      <c r="J33" s="70" t="s">
        <v>2955</v>
      </c>
      <c r="K33" s="70">
        <v>7500000</v>
      </c>
      <c r="L33" s="67" t="s">
        <v>68</v>
      </c>
      <c r="M33" s="136" t="s">
        <v>2954</v>
      </c>
      <c r="N33" s="136">
        <v>1082965808</v>
      </c>
      <c r="O33" s="70">
        <v>517</v>
      </c>
      <c r="P33" s="266">
        <v>45350</v>
      </c>
      <c r="Q33" s="70">
        <v>7500000</v>
      </c>
      <c r="R33" s="266">
        <v>45355</v>
      </c>
      <c r="S33" s="70">
        <v>7500000</v>
      </c>
      <c r="T33" s="72" t="s">
        <v>66</v>
      </c>
      <c r="U33" s="136">
        <v>57426458</v>
      </c>
      <c r="V33" s="267" t="s">
        <v>2886</v>
      </c>
      <c r="W33" s="266">
        <v>45355</v>
      </c>
      <c r="X33" s="266">
        <v>45355</v>
      </c>
      <c r="Y33" s="81" t="s">
        <v>75</v>
      </c>
      <c r="Z33" s="266">
        <v>45412</v>
      </c>
      <c r="AA33" s="136">
        <f t="shared" si="0"/>
        <v>57</v>
      </c>
      <c r="AB33" s="70">
        <v>0</v>
      </c>
      <c r="AC33" s="70">
        <v>0</v>
      </c>
      <c r="AD33" s="70">
        <v>0</v>
      </c>
      <c r="AE33" s="79" t="s">
        <v>75</v>
      </c>
      <c r="AF33" s="136">
        <f t="shared" si="1"/>
        <v>0</v>
      </c>
      <c r="AG33" s="70">
        <v>0</v>
      </c>
      <c r="AH33" s="70">
        <v>0</v>
      </c>
      <c r="AI33" s="79" t="s">
        <v>75</v>
      </c>
      <c r="AJ33" s="154">
        <v>0</v>
      </c>
      <c r="AK33" s="86" t="s">
        <v>75</v>
      </c>
      <c r="AL33" s="86" t="s">
        <v>75</v>
      </c>
      <c r="AM33" s="136">
        <f t="shared" si="2"/>
        <v>0</v>
      </c>
      <c r="AN33" s="136">
        <f>+K33+AC33-AH33</f>
        <v>7500000</v>
      </c>
      <c r="AO33" s="72" t="s">
        <v>67</v>
      </c>
      <c r="AP33" s="70">
        <v>7500000</v>
      </c>
      <c r="AQ33" s="72" t="s">
        <v>85</v>
      </c>
      <c r="AR33" s="70">
        <v>0</v>
      </c>
      <c r="AS33" s="86" t="s">
        <v>2939</v>
      </c>
      <c r="AT33" s="247">
        <v>7500000</v>
      </c>
      <c r="AU33" s="139">
        <f t="shared" si="3"/>
        <v>0</v>
      </c>
      <c r="AV33" s="140">
        <f t="shared" si="4"/>
        <v>1</v>
      </c>
      <c r="AW33" s="86" t="s">
        <v>75</v>
      </c>
      <c r="AX33" s="72" t="s">
        <v>86</v>
      </c>
      <c r="AY33" s="240" t="s">
        <v>2953</v>
      </c>
      <c r="AZ33" s="67" t="s">
        <v>67</v>
      </c>
      <c r="BA33" s="67" t="s">
        <v>67</v>
      </c>
    </row>
    <row r="34" spans="2:53" s="188" customFormat="1" x14ac:dyDescent="0.25">
      <c r="B34" s="67">
        <v>2024</v>
      </c>
      <c r="C34" s="67">
        <v>891780111</v>
      </c>
      <c r="D34" s="69" t="s">
        <v>64</v>
      </c>
      <c r="E34" s="136" t="s">
        <v>2952</v>
      </c>
      <c r="F34" s="136" t="s">
        <v>2951</v>
      </c>
      <c r="G34" s="72">
        <v>0</v>
      </c>
      <c r="H34" s="72" t="s">
        <v>73</v>
      </c>
      <c r="I34" s="69" t="s">
        <v>65</v>
      </c>
      <c r="J34" s="70" t="s">
        <v>2950</v>
      </c>
      <c r="K34" s="70">
        <v>14000000</v>
      </c>
      <c r="L34" s="67" t="s">
        <v>68</v>
      </c>
      <c r="M34" s="136" t="s">
        <v>2863</v>
      </c>
      <c r="N34" s="136">
        <v>7144967</v>
      </c>
      <c r="O34" s="70">
        <v>440</v>
      </c>
      <c r="P34" s="266">
        <v>45344</v>
      </c>
      <c r="Q34" s="70">
        <v>14000000</v>
      </c>
      <c r="R34" s="266">
        <v>45366</v>
      </c>
      <c r="S34" s="70">
        <v>14000000</v>
      </c>
      <c r="T34" s="72" t="s">
        <v>66</v>
      </c>
      <c r="U34" s="136">
        <v>57426458</v>
      </c>
      <c r="V34" s="267" t="s">
        <v>2886</v>
      </c>
      <c r="W34" s="266">
        <v>45364</v>
      </c>
      <c r="X34" s="266">
        <v>45366</v>
      </c>
      <c r="Y34" s="266">
        <v>45366</v>
      </c>
      <c r="Z34" s="266">
        <v>45656</v>
      </c>
      <c r="AA34" s="136">
        <f t="shared" si="0"/>
        <v>290</v>
      </c>
      <c r="AB34" s="70">
        <v>0</v>
      </c>
      <c r="AC34" s="70">
        <v>0</v>
      </c>
      <c r="AD34" s="70">
        <v>0</v>
      </c>
      <c r="AE34" s="79" t="s">
        <v>75</v>
      </c>
      <c r="AF34" s="136">
        <f t="shared" si="1"/>
        <v>0</v>
      </c>
      <c r="AG34" s="70">
        <v>0</v>
      </c>
      <c r="AH34" s="70">
        <v>0</v>
      </c>
      <c r="AI34" s="79" t="s">
        <v>75</v>
      </c>
      <c r="AJ34" s="154">
        <v>0</v>
      </c>
      <c r="AK34" s="86" t="s">
        <v>75</v>
      </c>
      <c r="AL34" s="86" t="s">
        <v>75</v>
      </c>
      <c r="AM34" s="136">
        <f t="shared" si="2"/>
        <v>0</v>
      </c>
      <c r="AN34" s="136">
        <f>+K34+AC34-AH34</f>
        <v>14000000</v>
      </c>
      <c r="AO34" s="72" t="s">
        <v>67</v>
      </c>
      <c r="AP34" s="70">
        <v>14000000</v>
      </c>
      <c r="AQ34" s="72" t="s">
        <v>85</v>
      </c>
      <c r="AR34" s="70">
        <v>0</v>
      </c>
      <c r="AS34" s="86" t="s">
        <v>2932</v>
      </c>
      <c r="AT34" s="247"/>
      <c r="AU34" s="139">
        <f t="shared" si="3"/>
        <v>14000000</v>
      </c>
      <c r="AV34" s="140">
        <f t="shared" si="4"/>
        <v>0</v>
      </c>
      <c r="AW34" s="86" t="s">
        <v>75</v>
      </c>
      <c r="AX34" s="72" t="s">
        <v>86</v>
      </c>
      <c r="AY34" s="240" t="s">
        <v>2949</v>
      </c>
      <c r="AZ34" s="67" t="s">
        <v>67</v>
      </c>
      <c r="BA34" s="67" t="s">
        <v>133</v>
      </c>
    </row>
    <row r="35" spans="2:53" s="188" customFormat="1" x14ac:dyDescent="0.25">
      <c r="B35" s="67">
        <v>2024</v>
      </c>
      <c r="C35" s="67">
        <v>891780111</v>
      </c>
      <c r="D35" s="69" t="s">
        <v>64</v>
      </c>
      <c r="E35" s="136" t="s">
        <v>2948</v>
      </c>
      <c r="F35" s="136" t="s">
        <v>2947</v>
      </c>
      <c r="G35" s="72">
        <v>0</v>
      </c>
      <c r="H35" s="72" t="s">
        <v>73</v>
      </c>
      <c r="I35" s="69" t="s">
        <v>65</v>
      </c>
      <c r="J35" s="70" t="s">
        <v>2946</v>
      </c>
      <c r="K35" s="70">
        <v>15000000</v>
      </c>
      <c r="L35" s="67" t="s">
        <v>68</v>
      </c>
      <c r="M35" s="136" t="s">
        <v>2945</v>
      </c>
      <c r="N35" s="136">
        <v>901758426</v>
      </c>
      <c r="O35" s="70">
        <v>672</v>
      </c>
      <c r="P35" s="266">
        <v>45364</v>
      </c>
      <c r="Q35" s="70">
        <v>15000000</v>
      </c>
      <c r="R35" s="266">
        <v>45371</v>
      </c>
      <c r="S35" s="70">
        <v>15000000</v>
      </c>
      <c r="T35" s="72" t="s">
        <v>66</v>
      </c>
      <c r="U35" s="136">
        <v>72175282</v>
      </c>
      <c r="V35" s="267" t="s">
        <v>2944</v>
      </c>
      <c r="W35" s="266">
        <v>45371</v>
      </c>
      <c r="X35" s="266">
        <v>45371</v>
      </c>
      <c r="Y35" s="81" t="s">
        <v>75</v>
      </c>
      <c r="Z35" s="266">
        <v>45402</v>
      </c>
      <c r="AA35" s="136">
        <f t="shared" si="0"/>
        <v>31</v>
      </c>
      <c r="AB35" s="70">
        <v>0</v>
      </c>
      <c r="AC35" s="70">
        <v>0</v>
      </c>
      <c r="AD35" s="70">
        <v>0</v>
      </c>
      <c r="AE35" s="79" t="s">
        <v>75</v>
      </c>
      <c r="AF35" s="136">
        <f t="shared" si="1"/>
        <v>0</v>
      </c>
      <c r="AG35" s="70">
        <v>0</v>
      </c>
      <c r="AH35" s="70">
        <v>0</v>
      </c>
      <c r="AI35" s="79" t="s">
        <v>75</v>
      </c>
      <c r="AJ35" s="154">
        <v>0</v>
      </c>
      <c r="AK35" s="86" t="s">
        <v>75</v>
      </c>
      <c r="AL35" s="86" t="s">
        <v>75</v>
      </c>
      <c r="AM35" s="136">
        <f t="shared" si="2"/>
        <v>0</v>
      </c>
      <c r="AN35" s="136">
        <f>+K35+AC35-AH35</f>
        <v>15000000</v>
      </c>
      <c r="AO35" s="72" t="s">
        <v>67</v>
      </c>
      <c r="AP35" s="70">
        <v>15000000</v>
      </c>
      <c r="AQ35" s="72" t="s">
        <v>85</v>
      </c>
      <c r="AR35" s="70">
        <v>0</v>
      </c>
      <c r="AS35" s="86" t="s">
        <v>2869</v>
      </c>
      <c r="AT35" s="247">
        <v>15000000</v>
      </c>
      <c r="AU35" s="139">
        <f t="shared" si="3"/>
        <v>0</v>
      </c>
      <c r="AV35" s="140">
        <f t="shared" si="4"/>
        <v>1</v>
      </c>
      <c r="AW35" s="86" t="s">
        <v>75</v>
      </c>
      <c r="AX35" s="72" t="s">
        <v>86</v>
      </c>
      <c r="AY35" s="240" t="s">
        <v>2943</v>
      </c>
      <c r="AZ35" s="67" t="s">
        <v>67</v>
      </c>
      <c r="BA35" s="67" t="s">
        <v>133</v>
      </c>
    </row>
    <row r="36" spans="2:53" s="188" customFormat="1" x14ac:dyDescent="0.25">
      <c r="B36" s="67">
        <v>2024</v>
      </c>
      <c r="C36" s="67">
        <v>891780111</v>
      </c>
      <c r="D36" s="69" t="s">
        <v>64</v>
      </c>
      <c r="E36" s="136" t="s">
        <v>2942</v>
      </c>
      <c r="F36" s="136" t="s">
        <v>2941</v>
      </c>
      <c r="G36" s="72">
        <v>0</v>
      </c>
      <c r="H36" s="72" t="s">
        <v>73</v>
      </c>
      <c r="I36" s="69" t="s">
        <v>65</v>
      </c>
      <c r="J36" s="70" t="s">
        <v>2940</v>
      </c>
      <c r="K36" s="70">
        <v>18500000</v>
      </c>
      <c r="L36" s="67" t="s">
        <v>68</v>
      </c>
      <c r="M36" s="136" t="s">
        <v>2067</v>
      </c>
      <c r="N36" s="136">
        <v>84455243</v>
      </c>
      <c r="O36" s="70">
        <v>271</v>
      </c>
      <c r="P36" s="266">
        <v>45328</v>
      </c>
      <c r="Q36" s="70">
        <v>18500000</v>
      </c>
      <c r="R36" s="266">
        <v>45384</v>
      </c>
      <c r="S36" s="70">
        <v>18500000</v>
      </c>
      <c r="T36" s="72" t="s">
        <v>67</v>
      </c>
      <c r="U36" s="136">
        <v>1082976788</v>
      </c>
      <c r="V36" s="267" t="s">
        <v>2876</v>
      </c>
      <c r="W36" s="266">
        <v>45383</v>
      </c>
      <c r="X36" s="266">
        <v>45384</v>
      </c>
      <c r="Y36" s="81" t="s">
        <v>75</v>
      </c>
      <c r="Z36" s="266">
        <v>45534</v>
      </c>
      <c r="AA36" s="136">
        <f t="shared" si="0"/>
        <v>150</v>
      </c>
      <c r="AB36" s="70">
        <v>0</v>
      </c>
      <c r="AC36" s="70">
        <v>0</v>
      </c>
      <c r="AD36" s="70">
        <v>0</v>
      </c>
      <c r="AE36" s="79" t="s">
        <v>75</v>
      </c>
      <c r="AF36" s="136">
        <f t="shared" si="1"/>
        <v>0</v>
      </c>
      <c r="AG36" s="70">
        <v>0</v>
      </c>
      <c r="AH36" s="70">
        <v>0</v>
      </c>
      <c r="AI36" s="79" t="s">
        <v>2939</v>
      </c>
      <c r="AJ36" s="154">
        <v>0</v>
      </c>
      <c r="AK36" s="86" t="s">
        <v>75</v>
      </c>
      <c r="AL36" s="86" t="s">
        <v>75</v>
      </c>
      <c r="AM36" s="136">
        <f t="shared" si="2"/>
        <v>0</v>
      </c>
      <c r="AN36" s="136">
        <f>+K36+AC36-AH36</f>
        <v>18500000</v>
      </c>
      <c r="AO36" s="72" t="s">
        <v>67</v>
      </c>
      <c r="AP36" s="70">
        <v>18500000</v>
      </c>
      <c r="AQ36" s="72" t="s">
        <v>85</v>
      </c>
      <c r="AR36" s="70">
        <v>0</v>
      </c>
      <c r="AS36" s="86" t="s">
        <v>2938</v>
      </c>
      <c r="AT36" s="247">
        <v>11100000</v>
      </c>
      <c r="AU36" s="139">
        <f t="shared" si="3"/>
        <v>7400000</v>
      </c>
      <c r="AV36" s="140">
        <f t="shared" si="4"/>
        <v>0.6</v>
      </c>
      <c r="AW36" s="86" t="s">
        <v>75</v>
      </c>
      <c r="AX36" s="72" t="s">
        <v>86</v>
      </c>
      <c r="AY36" s="240" t="s">
        <v>2937</v>
      </c>
      <c r="AZ36" s="67" t="s">
        <v>67</v>
      </c>
      <c r="BA36" s="67" t="s">
        <v>67</v>
      </c>
    </row>
    <row r="37" spans="2:53" s="188" customFormat="1" x14ac:dyDescent="0.25">
      <c r="B37" s="67">
        <v>2024</v>
      </c>
      <c r="C37" s="67">
        <v>891780111</v>
      </c>
      <c r="D37" s="69" t="s">
        <v>64</v>
      </c>
      <c r="E37" s="136" t="s">
        <v>2936</v>
      </c>
      <c r="F37" s="136" t="s">
        <v>2935</v>
      </c>
      <c r="G37" s="72">
        <v>0</v>
      </c>
      <c r="H37" s="72" t="s">
        <v>73</v>
      </c>
      <c r="I37" s="69" t="s">
        <v>65</v>
      </c>
      <c r="J37" s="70" t="s">
        <v>2934</v>
      </c>
      <c r="K37" s="70">
        <v>44000000</v>
      </c>
      <c r="L37" s="67" t="s">
        <v>68</v>
      </c>
      <c r="M37" s="136" t="s">
        <v>2933</v>
      </c>
      <c r="N37" s="136">
        <v>12561035</v>
      </c>
      <c r="O37" s="70">
        <v>737</v>
      </c>
      <c r="P37" s="266">
        <v>45370</v>
      </c>
      <c r="Q37" s="70">
        <v>44000000</v>
      </c>
      <c r="R37" s="266">
        <v>45385</v>
      </c>
      <c r="S37" s="70">
        <v>44000000</v>
      </c>
      <c r="T37" s="72" t="s">
        <v>67</v>
      </c>
      <c r="U37" s="136">
        <v>57426458</v>
      </c>
      <c r="V37" s="267" t="s">
        <v>2886</v>
      </c>
      <c r="W37" s="266">
        <v>45385</v>
      </c>
      <c r="X37" s="266">
        <v>45385</v>
      </c>
      <c r="Y37" s="81" t="s">
        <v>75</v>
      </c>
      <c r="Z37" s="266">
        <v>45656</v>
      </c>
      <c r="AA37" s="136">
        <f t="shared" si="0"/>
        <v>271</v>
      </c>
      <c r="AB37" s="70">
        <v>0</v>
      </c>
      <c r="AC37" s="70">
        <v>0</v>
      </c>
      <c r="AD37" s="70">
        <v>0</v>
      </c>
      <c r="AE37" s="79" t="s">
        <v>75</v>
      </c>
      <c r="AF37" s="136">
        <f t="shared" si="1"/>
        <v>0</v>
      </c>
      <c r="AG37" s="70">
        <v>0</v>
      </c>
      <c r="AH37" s="70">
        <v>0</v>
      </c>
      <c r="AI37" s="79" t="s">
        <v>2932</v>
      </c>
      <c r="AJ37" s="154">
        <v>0</v>
      </c>
      <c r="AK37" s="86" t="s">
        <v>75</v>
      </c>
      <c r="AL37" s="86" t="s">
        <v>75</v>
      </c>
      <c r="AM37" s="136">
        <f t="shared" si="2"/>
        <v>0</v>
      </c>
      <c r="AN37" s="136">
        <f>+K37+AC37-AH37</f>
        <v>44000000</v>
      </c>
      <c r="AO37" s="72" t="s">
        <v>67</v>
      </c>
      <c r="AP37" s="70">
        <v>44000000</v>
      </c>
      <c r="AQ37" s="72" t="s">
        <v>85</v>
      </c>
      <c r="AR37" s="70">
        <v>0</v>
      </c>
      <c r="AS37" s="86" t="s">
        <v>2931</v>
      </c>
      <c r="AT37" s="247">
        <v>20378269</v>
      </c>
      <c r="AU37" s="139">
        <f t="shared" si="3"/>
        <v>23621731</v>
      </c>
      <c r="AV37" s="140">
        <f t="shared" si="4"/>
        <v>0.46314247727272728</v>
      </c>
      <c r="AW37" s="86" t="s">
        <v>75</v>
      </c>
      <c r="AX37" s="72" t="s">
        <v>86</v>
      </c>
      <c r="AY37" s="240" t="s">
        <v>2930</v>
      </c>
      <c r="AZ37" s="67" t="s">
        <v>67</v>
      </c>
      <c r="BA37" s="67" t="s">
        <v>133</v>
      </c>
    </row>
    <row r="38" spans="2:53" s="188" customFormat="1" x14ac:dyDescent="0.25">
      <c r="B38" s="67">
        <v>2024</v>
      </c>
      <c r="C38" s="67">
        <v>891780111</v>
      </c>
      <c r="D38" s="69" t="s">
        <v>64</v>
      </c>
      <c r="E38" s="136" t="s">
        <v>2929</v>
      </c>
      <c r="F38" s="136" t="s">
        <v>2928</v>
      </c>
      <c r="G38" s="72">
        <v>0</v>
      </c>
      <c r="H38" s="72" t="s">
        <v>73</v>
      </c>
      <c r="I38" s="69" t="s">
        <v>65</v>
      </c>
      <c r="J38" s="70" t="s">
        <v>2927</v>
      </c>
      <c r="K38" s="70">
        <v>45060000</v>
      </c>
      <c r="L38" s="67" t="s">
        <v>68</v>
      </c>
      <c r="M38" s="136" t="s">
        <v>1363</v>
      </c>
      <c r="N38" s="136">
        <v>900929739</v>
      </c>
      <c r="O38" s="70">
        <v>686</v>
      </c>
      <c r="P38" s="266">
        <v>45365</v>
      </c>
      <c r="Q38" s="70">
        <v>45060000</v>
      </c>
      <c r="R38" s="266">
        <v>45411</v>
      </c>
      <c r="S38" s="70">
        <v>45060000</v>
      </c>
      <c r="T38" s="72" t="s">
        <v>67</v>
      </c>
      <c r="U38" s="136">
        <v>57426458</v>
      </c>
      <c r="V38" s="267" t="s">
        <v>2886</v>
      </c>
      <c r="W38" s="266">
        <v>45411</v>
      </c>
      <c r="X38" s="266">
        <v>45412</v>
      </c>
      <c r="Y38" s="81" t="s">
        <v>75</v>
      </c>
      <c r="Z38" s="266">
        <v>45657</v>
      </c>
      <c r="AA38" s="136">
        <f t="shared" si="0"/>
        <v>245</v>
      </c>
      <c r="AB38" s="70">
        <v>0</v>
      </c>
      <c r="AC38" s="70">
        <v>0</v>
      </c>
      <c r="AD38" s="70">
        <v>0</v>
      </c>
      <c r="AE38" s="79" t="s">
        <v>75</v>
      </c>
      <c r="AF38" s="136">
        <f t="shared" si="1"/>
        <v>0</v>
      </c>
      <c r="AG38" s="70">
        <v>0</v>
      </c>
      <c r="AH38" s="70">
        <v>0</v>
      </c>
      <c r="AI38" s="79" t="s">
        <v>75</v>
      </c>
      <c r="AJ38" s="154">
        <v>0</v>
      </c>
      <c r="AK38" s="86" t="s">
        <v>75</v>
      </c>
      <c r="AL38" s="86" t="s">
        <v>75</v>
      </c>
      <c r="AM38" s="136">
        <f t="shared" si="2"/>
        <v>0</v>
      </c>
      <c r="AN38" s="136">
        <f>+K38+AC38-AH38</f>
        <v>45060000</v>
      </c>
      <c r="AO38" s="72" t="s">
        <v>67</v>
      </c>
      <c r="AP38" s="70">
        <v>45060000</v>
      </c>
      <c r="AQ38" s="72" t="s">
        <v>85</v>
      </c>
      <c r="AR38" s="70">
        <v>0</v>
      </c>
      <c r="AS38" s="86" t="s">
        <v>2869</v>
      </c>
      <c r="AT38" s="247"/>
      <c r="AU38" s="139">
        <f t="shared" si="3"/>
        <v>45060000</v>
      </c>
      <c r="AV38" s="140">
        <f t="shared" si="4"/>
        <v>0</v>
      </c>
      <c r="AW38" s="86" t="s">
        <v>75</v>
      </c>
      <c r="AX38" s="72" t="s">
        <v>86</v>
      </c>
      <c r="AY38" s="240" t="s">
        <v>2926</v>
      </c>
      <c r="AZ38" s="67" t="s">
        <v>67</v>
      </c>
      <c r="BA38" s="67" t="s">
        <v>133</v>
      </c>
    </row>
    <row r="39" spans="2:53" s="188" customFormat="1" x14ac:dyDescent="0.25">
      <c r="B39" s="67">
        <v>2024</v>
      </c>
      <c r="C39" s="67">
        <v>891780111</v>
      </c>
      <c r="D39" s="69" t="s">
        <v>64</v>
      </c>
      <c r="E39" s="136" t="s">
        <v>2925</v>
      </c>
      <c r="F39" s="136" t="s">
        <v>2924</v>
      </c>
      <c r="G39" s="72">
        <v>0</v>
      </c>
      <c r="H39" s="72" t="s">
        <v>73</v>
      </c>
      <c r="I39" s="69" t="s">
        <v>65</v>
      </c>
      <c r="J39" s="70" t="s">
        <v>2923</v>
      </c>
      <c r="K39" s="70">
        <v>10000000</v>
      </c>
      <c r="L39" s="67" t="s">
        <v>68</v>
      </c>
      <c r="M39" s="136" t="s">
        <v>2922</v>
      </c>
      <c r="N39" s="136">
        <v>1082878496</v>
      </c>
      <c r="O39" s="70">
        <v>1068</v>
      </c>
      <c r="P39" s="266">
        <v>45408</v>
      </c>
      <c r="Q39" s="70">
        <v>50039534</v>
      </c>
      <c r="R39" s="266">
        <v>45414</v>
      </c>
      <c r="S39" s="70">
        <v>10000000</v>
      </c>
      <c r="T39" s="72" t="s">
        <v>67</v>
      </c>
      <c r="U39" s="136">
        <v>1082976788</v>
      </c>
      <c r="V39" s="267" t="s">
        <v>2876</v>
      </c>
      <c r="W39" s="266">
        <v>45414</v>
      </c>
      <c r="X39" s="266">
        <v>45414</v>
      </c>
      <c r="Y39" s="81" t="s">
        <v>75</v>
      </c>
      <c r="Z39" s="266">
        <v>45535</v>
      </c>
      <c r="AA39" s="136">
        <f t="shared" si="0"/>
        <v>121</v>
      </c>
      <c r="AB39" s="70">
        <v>0</v>
      </c>
      <c r="AC39" s="70">
        <v>0</v>
      </c>
      <c r="AD39" s="70">
        <v>0</v>
      </c>
      <c r="AE39" s="79" t="s">
        <v>75</v>
      </c>
      <c r="AF39" s="136">
        <f t="shared" si="1"/>
        <v>0</v>
      </c>
      <c r="AG39" s="70">
        <v>0</v>
      </c>
      <c r="AH39" s="70">
        <v>0</v>
      </c>
      <c r="AI39" s="79" t="s">
        <v>75</v>
      </c>
      <c r="AJ39" s="154">
        <v>0</v>
      </c>
      <c r="AK39" s="86" t="s">
        <v>75</v>
      </c>
      <c r="AL39" s="86" t="s">
        <v>75</v>
      </c>
      <c r="AM39" s="136">
        <f t="shared" si="2"/>
        <v>0</v>
      </c>
      <c r="AN39" s="136">
        <f>+K39+AC39-AH39</f>
        <v>10000000</v>
      </c>
      <c r="AO39" s="72" t="s">
        <v>67</v>
      </c>
      <c r="AP39" s="70">
        <v>10000000</v>
      </c>
      <c r="AQ39" s="72" t="s">
        <v>85</v>
      </c>
      <c r="AR39" s="70">
        <v>0</v>
      </c>
      <c r="AS39" s="86" t="s">
        <v>2869</v>
      </c>
      <c r="AT39" s="247">
        <v>5000000</v>
      </c>
      <c r="AU39" s="139">
        <f t="shared" si="3"/>
        <v>5000000</v>
      </c>
      <c r="AV39" s="140">
        <f t="shared" si="4"/>
        <v>0.5</v>
      </c>
      <c r="AW39" s="86" t="s">
        <v>75</v>
      </c>
      <c r="AX39" s="72" t="s">
        <v>86</v>
      </c>
      <c r="AY39" s="136" t="s">
        <v>2921</v>
      </c>
      <c r="AZ39" s="67" t="s">
        <v>67</v>
      </c>
      <c r="BA39" s="67" t="s">
        <v>67</v>
      </c>
    </row>
    <row r="40" spans="2:53" s="188" customFormat="1" x14ac:dyDescent="0.25">
      <c r="B40" s="67">
        <v>2024</v>
      </c>
      <c r="C40" s="67">
        <v>891780111</v>
      </c>
      <c r="D40" s="69" t="s">
        <v>64</v>
      </c>
      <c r="E40" s="136" t="s">
        <v>2920</v>
      </c>
      <c r="F40" s="136" t="s">
        <v>2919</v>
      </c>
      <c r="G40" s="72">
        <v>0</v>
      </c>
      <c r="H40" s="72" t="s">
        <v>73</v>
      </c>
      <c r="I40" s="69" t="s">
        <v>65</v>
      </c>
      <c r="J40" s="70" t="s">
        <v>2918</v>
      </c>
      <c r="K40" s="70">
        <v>10000000</v>
      </c>
      <c r="L40" s="67" t="s">
        <v>68</v>
      </c>
      <c r="M40" s="136" t="s">
        <v>2917</v>
      </c>
      <c r="N40" s="136">
        <v>1083027986</v>
      </c>
      <c r="O40" s="70">
        <v>1068</v>
      </c>
      <c r="P40" s="266">
        <v>45408</v>
      </c>
      <c r="Q40" s="70">
        <v>50039534</v>
      </c>
      <c r="R40" s="266">
        <v>45414</v>
      </c>
      <c r="S40" s="70">
        <v>10000000</v>
      </c>
      <c r="T40" s="72" t="s">
        <v>67</v>
      </c>
      <c r="U40" s="136">
        <v>1082976788</v>
      </c>
      <c r="V40" s="267" t="s">
        <v>2876</v>
      </c>
      <c r="W40" s="266">
        <v>45414</v>
      </c>
      <c r="X40" s="266">
        <v>45414</v>
      </c>
      <c r="Y40" s="81" t="s">
        <v>75</v>
      </c>
      <c r="Z40" s="266">
        <v>45535</v>
      </c>
      <c r="AA40" s="136">
        <f t="shared" si="0"/>
        <v>121</v>
      </c>
      <c r="AB40" s="70">
        <v>0</v>
      </c>
      <c r="AC40" s="70">
        <v>0</v>
      </c>
      <c r="AD40" s="70">
        <v>0</v>
      </c>
      <c r="AE40" s="79" t="s">
        <v>75</v>
      </c>
      <c r="AF40" s="136">
        <f t="shared" si="1"/>
        <v>0</v>
      </c>
      <c r="AG40" s="70">
        <v>0</v>
      </c>
      <c r="AH40" s="70">
        <v>0</v>
      </c>
      <c r="AI40" s="79" t="s">
        <v>75</v>
      </c>
      <c r="AJ40" s="154">
        <v>0</v>
      </c>
      <c r="AK40" s="86" t="s">
        <v>75</v>
      </c>
      <c r="AL40" s="86" t="s">
        <v>75</v>
      </c>
      <c r="AM40" s="136">
        <f t="shared" si="2"/>
        <v>0</v>
      </c>
      <c r="AN40" s="136">
        <f>+K40+AC40-AH40</f>
        <v>10000000</v>
      </c>
      <c r="AO40" s="72" t="s">
        <v>67</v>
      </c>
      <c r="AP40" s="70">
        <v>10000000</v>
      </c>
      <c r="AQ40" s="72" t="s">
        <v>85</v>
      </c>
      <c r="AR40" s="70">
        <v>0</v>
      </c>
      <c r="AS40" s="86" t="s">
        <v>2869</v>
      </c>
      <c r="AT40" s="247">
        <v>5000000</v>
      </c>
      <c r="AU40" s="139">
        <f t="shared" si="3"/>
        <v>5000000</v>
      </c>
      <c r="AV40" s="140">
        <f t="shared" si="4"/>
        <v>0.5</v>
      </c>
      <c r="AW40" s="86" t="s">
        <v>75</v>
      </c>
      <c r="AX40" s="72" t="s">
        <v>86</v>
      </c>
      <c r="AY40" s="136" t="s">
        <v>2916</v>
      </c>
      <c r="AZ40" s="67" t="s">
        <v>67</v>
      </c>
      <c r="BA40" s="67" t="s">
        <v>67</v>
      </c>
    </row>
    <row r="41" spans="2:53" s="188" customFormat="1" x14ac:dyDescent="0.25">
      <c r="B41" s="67">
        <v>2024</v>
      </c>
      <c r="C41" s="67">
        <v>891780111</v>
      </c>
      <c r="D41" s="69" t="s">
        <v>64</v>
      </c>
      <c r="E41" s="136" t="s">
        <v>2915</v>
      </c>
      <c r="F41" s="136" t="s">
        <v>2914</v>
      </c>
      <c r="G41" s="72">
        <v>0</v>
      </c>
      <c r="H41" s="72" t="s">
        <v>73</v>
      </c>
      <c r="I41" s="69" t="s">
        <v>65</v>
      </c>
      <c r="J41" s="70" t="s">
        <v>2913</v>
      </c>
      <c r="K41" s="70">
        <v>12000000</v>
      </c>
      <c r="L41" s="67" t="s">
        <v>68</v>
      </c>
      <c r="M41" s="136" t="s">
        <v>2912</v>
      </c>
      <c r="N41" s="136">
        <v>1082841477</v>
      </c>
      <c r="O41" s="70">
        <v>1070</v>
      </c>
      <c r="P41" s="266">
        <v>45408</v>
      </c>
      <c r="Q41" s="70">
        <v>12000000</v>
      </c>
      <c r="R41" s="266">
        <v>45414</v>
      </c>
      <c r="S41" s="70">
        <v>12000000</v>
      </c>
      <c r="T41" s="72" t="s">
        <v>67</v>
      </c>
      <c r="U41" s="136">
        <v>1082976788</v>
      </c>
      <c r="V41" s="267" t="s">
        <v>2876</v>
      </c>
      <c r="W41" s="266">
        <v>45414</v>
      </c>
      <c r="X41" s="266">
        <v>45414</v>
      </c>
      <c r="Y41" s="81" t="s">
        <v>75</v>
      </c>
      <c r="Z41" s="266">
        <v>45504</v>
      </c>
      <c r="AA41" s="136">
        <f t="shared" si="0"/>
        <v>90</v>
      </c>
      <c r="AB41" s="70">
        <v>0</v>
      </c>
      <c r="AC41" s="70">
        <v>0</v>
      </c>
      <c r="AD41" s="70">
        <v>0</v>
      </c>
      <c r="AE41" s="79" t="s">
        <v>75</v>
      </c>
      <c r="AF41" s="136">
        <f t="shared" si="1"/>
        <v>0</v>
      </c>
      <c r="AG41" s="70">
        <v>0</v>
      </c>
      <c r="AH41" s="70">
        <v>0</v>
      </c>
      <c r="AI41" s="79" t="s">
        <v>75</v>
      </c>
      <c r="AJ41" s="154">
        <v>0</v>
      </c>
      <c r="AK41" s="86" t="s">
        <v>75</v>
      </c>
      <c r="AL41" s="86" t="s">
        <v>75</v>
      </c>
      <c r="AM41" s="136">
        <f t="shared" si="2"/>
        <v>0</v>
      </c>
      <c r="AN41" s="136">
        <f>+K41+AC41-AH41</f>
        <v>12000000</v>
      </c>
      <c r="AO41" s="72" t="s">
        <v>67</v>
      </c>
      <c r="AP41" s="70">
        <v>12000000</v>
      </c>
      <c r="AQ41" s="72" t="s">
        <v>85</v>
      </c>
      <c r="AR41" s="70">
        <v>0</v>
      </c>
      <c r="AS41" s="86" t="s">
        <v>2869</v>
      </c>
      <c r="AT41" s="247">
        <v>8000000</v>
      </c>
      <c r="AU41" s="139">
        <f t="shared" si="3"/>
        <v>4000000</v>
      </c>
      <c r="AV41" s="140">
        <f t="shared" si="4"/>
        <v>0.66666666666666663</v>
      </c>
      <c r="AW41" s="86" t="s">
        <v>75</v>
      </c>
      <c r="AX41" s="72" t="s">
        <v>86</v>
      </c>
      <c r="AY41" s="136" t="s">
        <v>2911</v>
      </c>
      <c r="AZ41" s="67" t="s">
        <v>67</v>
      </c>
      <c r="BA41" s="67" t="s">
        <v>67</v>
      </c>
    </row>
    <row r="42" spans="2:53" s="188" customFormat="1" x14ac:dyDescent="0.25">
      <c r="B42" s="67">
        <v>2024</v>
      </c>
      <c r="C42" s="67">
        <v>891780111</v>
      </c>
      <c r="D42" s="69" t="s">
        <v>64</v>
      </c>
      <c r="E42" s="136" t="s">
        <v>2910</v>
      </c>
      <c r="F42" s="136" t="s">
        <v>2909</v>
      </c>
      <c r="G42" s="72">
        <v>0</v>
      </c>
      <c r="H42" s="72" t="s">
        <v>73</v>
      </c>
      <c r="I42" s="69" t="s">
        <v>65</v>
      </c>
      <c r="J42" s="70" t="s">
        <v>2908</v>
      </c>
      <c r="K42" s="70">
        <v>10500000</v>
      </c>
      <c r="L42" s="67" t="s">
        <v>68</v>
      </c>
      <c r="M42" s="136" t="s">
        <v>2907</v>
      </c>
      <c r="N42" s="136">
        <v>72289173</v>
      </c>
      <c r="O42" s="70">
        <v>1030</v>
      </c>
      <c r="P42" s="266">
        <v>45406</v>
      </c>
      <c r="Q42" s="70">
        <v>10500000</v>
      </c>
      <c r="R42" s="266">
        <v>45414</v>
      </c>
      <c r="S42" s="70">
        <v>10500000</v>
      </c>
      <c r="T42" s="72" t="s">
        <v>67</v>
      </c>
      <c r="U42" s="136">
        <v>1082976788</v>
      </c>
      <c r="V42" s="267" t="s">
        <v>2876</v>
      </c>
      <c r="W42" s="266">
        <v>45414</v>
      </c>
      <c r="X42" s="266">
        <v>45414</v>
      </c>
      <c r="Y42" s="81" t="s">
        <v>75</v>
      </c>
      <c r="Z42" s="266">
        <v>45504</v>
      </c>
      <c r="AA42" s="136">
        <f t="shared" si="0"/>
        <v>90</v>
      </c>
      <c r="AB42" s="70">
        <v>0</v>
      </c>
      <c r="AC42" s="70">
        <v>0</v>
      </c>
      <c r="AD42" s="70">
        <v>0</v>
      </c>
      <c r="AE42" s="79" t="s">
        <v>75</v>
      </c>
      <c r="AF42" s="136">
        <f t="shared" si="1"/>
        <v>0</v>
      </c>
      <c r="AG42" s="70">
        <v>0</v>
      </c>
      <c r="AH42" s="70">
        <v>0</v>
      </c>
      <c r="AI42" s="79" t="s">
        <v>75</v>
      </c>
      <c r="AJ42" s="154">
        <v>0</v>
      </c>
      <c r="AK42" s="86" t="s">
        <v>75</v>
      </c>
      <c r="AL42" s="86" t="s">
        <v>75</v>
      </c>
      <c r="AM42" s="136">
        <f t="shared" si="2"/>
        <v>0</v>
      </c>
      <c r="AN42" s="136">
        <f>+K42+AC42-AH42</f>
        <v>10500000</v>
      </c>
      <c r="AO42" s="72" t="s">
        <v>67</v>
      </c>
      <c r="AP42" s="70">
        <v>10500000</v>
      </c>
      <c r="AQ42" s="72" t="s">
        <v>85</v>
      </c>
      <c r="AR42" s="70">
        <v>0</v>
      </c>
      <c r="AS42" s="86" t="s">
        <v>2869</v>
      </c>
      <c r="AT42" s="247">
        <v>7000000</v>
      </c>
      <c r="AU42" s="139">
        <f t="shared" si="3"/>
        <v>3500000</v>
      </c>
      <c r="AV42" s="140">
        <f t="shared" si="4"/>
        <v>0.66666666666666663</v>
      </c>
      <c r="AW42" s="86" t="s">
        <v>75</v>
      </c>
      <c r="AX42" s="72" t="s">
        <v>86</v>
      </c>
      <c r="AY42" s="136" t="s">
        <v>2906</v>
      </c>
      <c r="AZ42" s="67" t="s">
        <v>67</v>
      </c>
      <c r="BA42" s="67" t="s">
        <v>67</v>
      </c>
    </row>
    <row r="43" spans="2:53" s="188" customFormat="1" x14ac:dyDescent="0.25">
      <c r="B43" s="67">
        <v>2024</v>
      </c>
      <c r="C43" s="67">
        <v>891780111</v>
      </c>
      <c r="D43" s="69" t="s">
        <v>64</v>
      </c>
      <c r="E43" s="136" t="s">
        <v>2905</v>
      </c>
      <c r="F43" s="136" t="s">
        <v>2904</v>
      </c>
      <c r="G43" s="72">
        <v>0</v>
      </c>
      <c r="H43" s="72" t="s">
        <v>73</v>
      </c>
      <c r="I43" s="69" t="s">
        <v>65</v>
      </c>
      <c r="J43" s="70" t="s">
        <v>2903</v>
      </c>
      <c r="K43" s="70">
        <v>10000000</v>
      </c>
      <c r="L43" s="67" t="s">
        <v>68</v>
      </c>
      <c r="M43" s="136" t="s">
        <v>2902</v>
      </c>
      <c r="N43" s="136">
        <v>1065651158</v>
      </c>
      <c r="O43" s="70">
        <v>1068</v>
      </c>
      <c r="P43" s="266">
        <v>45408</v>
      </c>
      <c r="Q43" s="70">
        <v>50039534</v>
      </c>
      <c r="R43" s="266">
        <v>45418</v>
      </c>
      <c r="S43" s="70">
        <v>10000000</v>
      </c>
      <c r="T43" s="72" t="s">
        <v>67</v>
      </c>
      <c r="U43" s="136">
        <v>1082976788</v>
      </c>
      <c r="V43" s="267" t="s">
        <v>2876</v>
      </c>
      <c r="W43" s="266">
        <v>45415</v>
      </c>
      <c r="X43" s="266">
        <v>45418</v>
      </c>
      <c r="Y43" s="81" t="s">
        <v>75</v>
      </c>
      <c r="Z43" s="266">
        <v>45535</v>
      </c>
      <c r="AA43" s="136">
        <f t="shared" si="0"/>
        <v>117</v>
      </c>
      <c r="AB43" s="70">
        <v>0</v>
      </c>
      <c r="AC43" s="70">
        <v>0</v>
      </c>
      <c r="AD43" s="70">
        <v>0</v>
      </c>
      <c r="AE43" s="79" t="s">
        <v>75</v>
      </c>
      <c r="AF43" s="136">
        <f t="shared" si="1"/>
        <v>0</v>
      </c>
      <c r="AG43" s="70">
        <v>0</v>
      </c>
      <c r="AH43" s="70">
        <v>0</v>
      </c>
      <c r="AI43" s="79" t="s">
        <v>75</v>
      </c>
      <c r="AJ43" s="154">
        <v>0</v>
      </c>
      <c r="AK43" s="86" t="s">
        <v>75</v>
      </c>
      <c r="AL43" s="86" t="s">
        <v>75</v>
      </c>
      <c r="AM43" s="136">
        <f t="shared" si="2"/>
        <v>0</v>
      </c>
      <c r="AN43" s="136">
        <f>+K43+AC43-AH43</f>
        <v>10000000</v>
      </c>
      <c r="AO43" s="72" t="s">
        <v>67</v>
      </c>
      <c r="AP43" s="70">
        <v>10000000</v>
      </c>
      <c r="AQ43" s="72" t="s">
        <v>85</v>
      </c>
      <c r="AR43" s="70">
        <v>0</v>
      </c>
      <c r="AS43" s="86" t="s">
        <v>2869</v>
      </c>
      <c r="AT43" s="247">
        <v>5000000</v>
      </c>
      <c r="AU43" s="139">
        <f t="shared" si="3"/>
        <v>5000000</v>
      </c>
      <c r="AV43" s="140">
        <f t="shared" si="4"/>
        <v>0.5</v>
      </c>
      <c r="AW43" s="86" t="s">
        <v>75</v>
      </c>
      <c r="AX43" s="72" t="s">
        <v>86</v>
      </c>
      <c r="AY43" s="136" t="s">
        <v>2901</v>
      </c>
      <c r="AZ43" s="67" t="s">
        <v>67</v>
      </c>
      <c r="BA43" s="67" t="s">
        <v>67</v>
      </c>
    </row>
    <row r="44" spans="2:53" s="188" customFormat="1" x14ac:dyDescent="0.25">
      <c r="B44" s="67">
        <v>2024</v>
      </c>
      <c r="C44" s="67">
        <v>891780111</v>
      </c>
      <c r="D44" s="69" t="s">
        <v>64</v>
      </c>
      <c r="E44" s="136" t="s">
        <v>2900</v>
      </c>
      <c r="F44" s="136" t="s">
        <v>2899</v>
      </c>
      <c r="G44" s="72">
        <v>0</v>
      </c>
      <c r="H44" s="72" t="s">
        <v>73</v>
      </c>
      <c r="I44" s="69" t="s">
        <v>65</v>
      </c>
      <c r="J44" s="70" t="s">
        <v>2898</v>
      </c>
      <c r="K44" s="70">
        <v>7500000</v>
      </c>
      <c r="L44" s="67" t="s">
        <v>68</v>
      </c>
      <c r="M44" s="136" t="s">
        <v>2897</v>
      </c>
      <c r="N44" s="136">
        <v>36667157</v>
      </c>
      <c r="O44" s="70">
        <v>1197</v>
      </c>
      <c r="P44" s="266">
        <v>45429</v>
      </c>
      <c r="Q44" s="70">
        <v>7500000</v>
      </c>
      <c r="R44" s="266">
        <v>45434</v>
      </c>
      <c r="S44" s="70">
        <v>7500000</v>
      </c>
      <c r="T44" s="72" t="s">
        <v>67</v>
      </c>
      <c r="U44" s="136">
        <v>37331294</v>
      </c>
      <c r="V44" s="267" t="s">
        <v>2870</v>
      </c>
      <c r="W44" s="266">
        <v>45433</v>
      </c>
      <c r="X44" s="266">
        <v>45434</v>
      </c>
      <c r="Y44" s="81" t="s">
        <v>75</v>
      </c>
      <c r="Z44" s="266">
        <v>45504</v>
      </c>
      <c r="AA44" s="136">
        <f t="shared" si="0"/>
        <v>70</v>
      </c>
      <c r="AB44" s="70">
        <v>0</v>
      </c>
      <c r="AC44" s="70">
        <v>0</v>
      </c>
      <c r="AD44" s="70">
        <v>0</v>
      </c>
      <c r="AE44" s="79" t="s">
        <v>75</v>
      </c>
      <c r="AF44" s="136">
        <f t="shared" si="1"/>
        <v>0</v>
      </c>
      <c r="AG44" s="70">
        <v>0</v>
      </c>
      <c r="AH44" s="70">
        <v>0</v>
      </c>
      <c r="AI44" s="79" t="s">
        <v>75</v>
      </c>
      <c r="AJ44" s="154">
        <v>0</v>
      </c>
      <c r="AK44" s="86" t="s">
        <v>75</v>
      </c>
      <c r="AL44" s="86" t="s">
        <v>75</v>
      </c>
      <c r="AM44" s="136">
        <f t="shared" si="2"/>
        <v>0</v>
      </c>
      <c r="AN44" s="136">
        <f>+K44+AC44-AH44</f>
        <v>7500000</v>
      </c>
      <c r="AO44" s="72" t="s">
        <v>67</v>
      </c>
      <c r="AP44" s="70">
        <v>7500000</v>
      </c>
      <c r="AQ44" s="72" t="s">
        <v>85</v>
      </c>
      <c r="AR44" s="70">
        <v>0</v>
      </c>
      <c r="AS44" s="86" t="s">
        <v>2869</v>
      </c>
      <c r="AT44" s="247">
        <v>2500000</v>
      </c>
      <c r="AU44" s="139">
        <f t="shared" si="3"/>
        <v>5000000</v>
      </c>
      <c r="AV44" s="140">
        <f t="shared" si="4"/>
        <v>0.33333333333333331</v>
      </c>
      <c r="AW44" s="86" t="s">
        <v>75</v>
      </c>
      <c r="AX44" s="72" t="s">
        <v>86</v>
      </c>
      <c r="AY44" s="136" t="s">
        <v>2896</v>
      </c>
      <c r="AZ44" s="67" t="s">
        <v>67</v>
      </c>
      <c r="BA44" s="67" t="s">
        <v>67</v>
      </c>
    </row>
    <row r="45" spans="2:53" s="188" customFormat="1" x14ac:dyDescent="0.25">
      <c r="B45" s="67">
        <v>2024</v>
      </c>
      <c r="C45" s="67">
        <v>891780111</v>
      </c>
      <c r="D45" s="69" t="s">
        <v>64</v>
      </c>
      <c r="E45" s="136" t="s">
        <v>2895</v>
      </c>
      <c r="F45" s="136" t="s">
        <v>2894</v>
      </c>
      <c r="G45" s="72">
        <v>0</v>
      </c>
      <c r="H45" s="72" t="s">
        <v>73</v>
      </c>
      <c r="I45" s="69" t="s">
        <v>65</v>
      </c>
      <c r="J45" s="70" t="s">
        <v>2893</v>
      </c>
      <c r="K45" s="70">
        <v>10000000</v>
      </c>
      <c r="L45" s="67" t="s">
        <v>68</v>
      </c>
      <c r="M45" s="136" t="s">
        <v>2892</v>
      </c>
      <c r="N45" s="136">
        <v>1082990851</v>
      </c>
      <c r="O45" s="70">
        <v>1207</v>
      </c>
      <c r="P45" s="266">
        <v>45432</v>
      </c>
      <c r="Q45" s="70">
        <v>10000000</v>
      </c>
      <c r="R45" s="266">
        <v>45434</v>
      </c>
      <c r="S45" s="70">
        <v>10000000</v>
      </c>
      <c r="T45" s="72" t="s">
        <v>67</v>
      </c>
      <c r="U45" s="136">
        <v>1082976788</v>
      </c>
      <c r="V45" s="267" t="s">
        <v>2876</v>
      </c>
      <c r="W45" s="266">
        <v>45434</v>
      </c>
      <c r="X45" s="266">
        <v>45434</v>
      </c>
      <c r="Y45" s="81" t="s">
        <v>75</v>
      </c>
      <c r="Z45" s="266">
        <v>45473</v>
      </c>
      <c r="AA45" s="136">
        <f t="shared" si="0"/>
        <v>39</v>
      </c>
      <c r="AB45" s="70">
        <v>0</v>
      </c>
      <c r="AC45" s="70">
        <v>0</v>
      </c>
      <c r="AD45" s="70">
        <v>0</v>
      </c>
      <c r="AE45" s="79" t="s">
        <v>75</v>
      </c>
      <c r="AF45" s="136">
        <f t="shared" si="1"/>
        <v>0</v>
      </c>
      <c r="AG45" s="70">
        <v>0</v>
      </c>
      <c r="AH45" s="70">
        <v>0</v>
      </c>
      <c r="AI45" s="79" t="s">
        <v>75</v>
      </c>
      <c r="AJ45" s="154">
        <v>0</v>
      </c>
      <c r="AK45" s="86" t="s">
        <v>75</v>
      </c>
      <c r="AL45" s="86" t="s">
        <v>75</v>
      </c>
      <c r="AM45" s="136">
        <f t="shared" si="2"/>
        <v>0</v>
      </c>
      <c r="AN45" s="136">
        <f>+K45+AC45-AH45</f>
        <v>10000000</v>
      </c>
      <c r="AO45" s="72" t="s">
        <v>67</v>
      </c>
      <c r="AP45" s="70">
        <v>10000000</v>
      </c>
      <c r="AQ45" s="72" t="s">
        <v>85</v>
      </c>
      <c r="AR45" s="70">
        <v>0</v>
      </c>
      <c r="AS45" s="86" t="s">
        <v>2869</v>
      </c>
      <c r="AT45" s="247">
        <v>10000000</v>
      </c>
      <c r="AU45" s="139">
        <f t="shared" si="3"/>
        <v>0</v>
      </c>
      <c r="AV45" s="140">
        <f t="shared" si="4"/>
        <v>1</v>
      </c>
      <c r="AW45" s="86" t="s">
        <v>75</v>
      </c>
      <c r="AX45" s="72" t="s">
        <v>86</v>
      </c>
      <c r="AY45" s="136" t="s">
        <v>2891</v>
      </c>
      <c r="AZ45" s="67" t="s">
        <v>67</v>
      </c>
      <c r="BA45" s="67" t="s">
        <v>67</v>
      </c>
    </row>
    <row r="46" spans="2:53" s="188" customFormat="1" ht="15.75" customHeight="1" x14ac:dyDescent="0.25">
      <c r="B46" s="67">
        <v>2024</v>
      </c>
      <c r="C46" s="67">
        <v>891780111</v>
      </c>
      <c r="D46" s="69" t="s">
        <v>64</v>
      </c>
      <c r="E46" s="136" t="s">
        <v>2890</v>
      </c>
      <c r="F46" s="136" t="s">
        <v>2889</v>
      </c>
      <c r="G46" s="72">
        <v>0</v>
      </c>
      <c r="H46" s="72" t="s">
        <v>73</v>
      </c>
      <c r="I46" s="69" t="s">
        <v>65</v>
      </c>
      <c r="J46" s="70" t="s">
        <v>2888</v>
      </c>
      <c r="K46" s="70">
        <v>7500000</v>
      </c>
      <c r="L46" s="67" t="s">
        <v>68</v>
      </c>
      <c r="M46" s="136" t="s">
        <v>2887</v>
      </c>
      <c r="N46" s="136">
        <v>51839142</v>
      </c>
      <c r="O46" s="70">
        <v>1256</v>
      </c>
      <c r="P46" s="266">
        <v>45439</v>
      </c>
      <c r="Q46" s="70">
        <v>7500000</v>
      </c>
      <c r="R46" s="266">
        <v>45448</v>
      </c>
      <c r="S46" s="70">
        <v>7500000</v>
      </c>
      <c r="T46" s="72" t="s">
        <v>67</v>
      </c>
      <c r="U46" s="136">
        <v>57426458</v>
      </c>
      <c r="V46" s="267" t="s">
        <v>2886</v>
      </c>
      <c r="W46" s="266">
        <v>45447</v>
      </c>
      <c r="X46" s="266">
        <v>45448</v>
      </c>
      <c r="Y46" s="81" t="s">
        <v>75</v>
      </c>
      <c r="Z46" s="266">
        <v>45535</v>
      </c>
      <c r="AA46" s="136">
        <f t="shared" si="0"/>
        <v>87</v>
      </c>
      <c r="AB46" s="70">
        <v>0</v>
      </c>
      <c r="AC46" s="70">
        <v>0</v>
      </c>
      <c r="AD46" s="70">
        <v>0</v>
      </c>
      <c r="AE46" s="79" t="s">
        <v>75</v>
      </c>
      <c r="AF46" s="136">
        <f t="shared" si="1"/>
        <v>0</v>
      </c>
      <c r="AG46" s="70">
        <v>0</v>
      </c>
      <c r="AH46" s="70">
        <v>0</v>
      </c>
      <c r="AI46" s="79" t="s">
        <v>75</v>
      </c>
      <c r="AJ46" s="154">
        <v>0</v>
      </c>
      <c r="AK46" s="86" t="s">
        <v>75</v>
      </c>
      <c r="AL46" s="86" t="s">
        <v>75</v>
      </c>
      <c r="AM46" s="136">
        <f t="shared" si="2"/>
        <v>0</v>
      </c>
      <c r="AN46" s="136">
        <f>+K46+AC46-AH46</f>
        <v>7500000</v>
      </c>
      <c r="AO46" s="72" t="s">
        <v>67</v>
      </c>
      <c r="AP46" s="70">
        <v>7500000</v>
      </c>
      <c r="AQ46" s="72" t="s">
        <v>85</v>
      </c>
      <c r="AR46" s="70">
        <v>0</v>
      </c>
      <c r="AS46" s="86" t="s">
        <v>2869</v>
      </c>
      <c r="AT46" s="247">
        <v>2500000</v>
      </c>
      <c r="AU46" s="139">
        <f t="shared" si="3"/>
        <v>5000000</v>
      </c>
      <c r="AV46" s="140">
        <f t="shared" si="4"/>
        <v>0.33333333333333331</v>
      </c>
      <c r="AW46" s="86" t="s">
        <v>75</v>
      </c>
      <c r="AX46" s="72" t="s">
        <v>86</v>
      </c>
      <c r="AY46" s="136" t="s">
        <v>2885</v>
      </c>
      <c r="AZ46" s="67" t="s">
        <v>67</v>
      </c>
      <c r="BA46" s="67" t="s">
        <v>67</v>
      </c>
    </row>
    <row r="47" spans="2:53" s="188" customFormat="1" ht="17.25" customHeight="1" x14ac:dyDescent="0.25">
      <c r="B47" s="67">
        <v>2024</v>
      </c>
      <c r="C47" s="67">
        <v>891780111</v>
      </c>
      <c r="D47" s="69" t="s">
        <v>64</v>
      </c>
      <c r="E47" s="136" t="s">
        <v>2884</v>
      </c>
      <c r="F47" s="136" t="s">
        <v>2883</v>
      </c>
      <c r="G47" s="72">
        <v>0</v>
      </c>
      <c r="H47" s="72" t="s">
        <v>73</v>
      </c>
      <c r="I47" s="69" t="s">
        <v>65</v>
      </c>
      <c r="J47" s="70" t="s">
        <v>2882</v>
      </c>
      <c r="K47" s="70">
        <v>7500000</v>
      </c>
      <c r="L47" s="67" t="s">
        <v>68</v>
      </c>
      <c r="M47" s="136" t="s">
        <v>2881</v>
      </c>
      <c r="N47" s="136">
        <v>1082891802</v>
      </c>
      <c r="O47" s="70">
        <v>1068</v>
      </c>
      <c r="P47" s="266">
        <v>45408</v>
      </c>
      <c r="Q47" s="70">
        <v>50039534</v>
      </c>
      <c r="R47" s="266">
        <v>45448</v>
      </c>
      <c r="S47" s="70">
        <v>7500000</v>
      </c>
      <c r="T47" s="72" t="s">
        <v>67</v>
      </c>
      <c r="U47" s="136">
        <v>1082976788</v>
      </c>
      <c r="V47" s="267" t="s">
        <v>2876</v>
      </c>
      <c r="W47" s="266">
        <v>45447</v>
      </c>
      <c r="X47" s="266">
        <v>45448</v>
      </c>
      <c r="Y47" s="81" t="s">
        <v>75</v>
      </c>
      <c r="Z47" s="266">
        <v>45535</v>
      </c>
      <c r="AA47" s="136">
        <f t="shared" si="0"/>
        <v>87</v>
      </c>
      <c r="AB47" s="70">
        <v>0</v>
      </c>
      <c r="AC47" s="70">
        <v>0</v>
      </c>
      <c r="AD47" s="70">
        <v>0</v>
      </c>
      <c r="AE47" s="79" t="s">
        <v>75</v>
      </c>
      <c r="AF47" s="136">
        <f t="shared" si="1"/>
        <v>0</v>
      </c>
      <c r="AG47" s="70">
        <v>0</v>
      </c>
      <c r="AH47" s="70">
        <v>0</v>
      </c>
      <c r="AI47" s="79" t="s">
        <v>75</v>
      </c>
      <c r="AJ47" s="154">
        <v>0</v>
      </c>
      <c r="AK47" s="86" t="s">
        <v>75</v>
      </c>
      <c r="AL47" s="86" t="s">
        <v>75</v>
      </c>
      <c r="AM47" s="136">
        <f t="shared" si="2"/>
        <v>0</v>
      </c>
      <c r="AN47" s="136">
        <f>+K47+AC47-AH47</f>
        <v>7500000</v>
      </c>
      <c r="AO47" s="72" t="s">
        <v>67</v>
      </c>
      <c r="AP47" s="70">
        <v>7500000</v>
      </c>
      <c r="AQ47" s="72" t="s">
        <v>85</v>
      </c>
      <c r="AR47" s="70">
        <v>0</v>
      </c>
      <c r="AS47" s="86" t="s">
        <v>2869</v>
      </c>
      <c r="AT47" s="247">
        <v>2500000</v>
      </c>
      <c r="AU47" s="139">
        <f t="shared" si="3"/>
        <v>5000000</v>
      </c>
      <c r="AV47" s="140">
        <f t="shared" si="4"/>
        <v>0.33333333333333331</v>
      </c>
      <c r="AW47" s="86" t="s">
        <v>75</v>
      </c>
      <c r="AX47" s="72" t="s">
        <v>86</v>
      </c>
      <c r="AY47" s="136" t="s">
        <v>2880</v>
      </c>
      <c r="AZ47" s="67" t="s">
        <v>67</v>
      </c>
      <c r="BA47" s="67" t="s">
        <v>67</v>
      </c>
    </row>
    <row r="48" spans="2:53" s="188" customFormat="1" x14ac:dyDescent="0.25">
      <c r="B48" s="67">
        <v>2024</v>
      </c>
      <c r="C48" s="67">
        <v>891780111</v>
      </c>
      <c r="D48" s="69" t="s">
        <v>64</v>
      </c>
      <c r="E48" s="136" t="s">
        <v>2879</v>
      </c>
      <c r="F48" s="136" t="s">
        <v>2878</v>
      </c>
      <c r="G48" s="72">
        <v>0</v>
      </c>
      <c r="H48" s="72" t="s">
        <v>73</v>
      </c>
      <c r="I48" s="69" t="s">
        <v>65</v>
      </c>
      <c r="J48" s="70" t="s">
        <v>2877</v>
      </c>
      <c r="K48" s="70">
        <v>12500000</v>
      </c>
      <c r="L48" s="67" t="s">
        <v>68</v>
      </c>
      <c r="M48" s="136" t="s">
        <v>2421</v>
      </c>
      <c r="N48" s="136">
        <v>1083019768</v>
      </c>
      <c r="O48" s="70">
        <v>1068</v>
      </c>
      <c r="P48" s="266">
        <v>45408</v>
      </c>
      <c r="Q48" s="70">
        <v>50039534</v>
      </c>
      <c r="R48" s="266">
        <v>45455</v>
      </c>
      <c r="S48" s="70">
        <v>12500000</v>
      </c>
      <c r="T48" s="72" t="s">
        <v>67</v>
      </c>
      <c r="U48" s="136">
        <v>1082976788</v>
      </c>
      <c r="V48" s="267" t="s">
        <v>2876</v>
      </c>
      <c r="W48" s="266">
        <v>45455</v>
      </c>
      <c r="X48" s="266">
        <v>45455</v>
      </c>
      <c r="Y48" s="81" t="s">
        <v>75</v>
      </c>
      <c r="Z48" s="266">
        <v>45535</v>
      </c>
      <c r="AA48" s="136">
        <f t="shared" si="0"/>
        <v>80</v>
      </c>
      <c r="AB48" s="70">
        <v>0</v>
      </c>
      <c r="AC48" s="70">
        <v>0</v>
      </c>
      <c r="AD48" s="70">
        <v>0</v>
      </c>
      <c r="AE48" s="79" t="s">
        <v>75</v>
      </c>
      <c r="AF48" s="136">
        <f t="shared" si="1"/>
        <v>0</v>
      </c>
      <c r="AG48" s="70">
        <v>0</v>
      </c>
      <c r="AH48" s="70">
        <v>0</v>
      </c>
      <c r="AI48" s="79" t="s">
        <v>75</v>
      </c>
      <c r="AJ48" s="154">
        <v>0</v>
      </c>
      <c r="AK48" s="86" t="s">
        <v>75</v>
      </c>
      <c r="AL48" s="86" t="s">
        <v>75</v>
      </c>
      <c r="AM48" s="136">
        <f t="shared" si="2"/>
        <v>0</v>
      </c>
      <c r="AN48" s="136">
        <f>+K48+AC48-AH48</f>
        <v>12500000</v>
      </c>
      <c r="AO48" s="72" t="s">
        <v>67</v>
      </c>
      <c r="AP48" s="70">
        <v>12500000</v>
      </c>
      <c r="AQ48" s="72" t="s">
        <v>85</v>
      </c>
      <c r="AR48" s="70">
        <v>0</v>
      </c>
      <c r="AS48" s="86" t="s">
        <v>2869</v>
      </c>
      <c r="AT48" s="247">
        <v>4166667</v>
      </c>
      <c r="AU48" s="139">
        <f t="shared" si="3"/>
        <v>8333333</v>
      </c>
      <c r="AV48" s="140">
        <f t="shared" si="4"/>
        <v>0.33333336000000002</v>
      </c>
      <c r="AW48" s="86" t="s">
        <v>75</v>
      </c>
      <c r="AX48" s="72" t="s">
        <v>86</v>
      </c>
      <c r="AY48" s="136" t="s">
        <v>2875</v>
      </c>
      <c r="AZ48" s="67" t="s">
        <v>67</v>
      </c>
      <c r="BA48" s="67" t="s">
        <v>67</v>
      </c>
    </row>
    <row r="49" spans="2:53" s="188" customFormat="1" ht="15.75" thickBot="1" x14ac:dyDescent="0.3">
      <c r="B49" s="95">
        <v>2024</v>
      </c>
      <c r="C49" s="95">
        <v>891780111</v>
      </c>
      <c r="D49" s="97" t="s">
        <v>64</v>
      </c>
      <c r="E49" s="147" t="s">
        <v>2874</v>
      </c>
      <c r="F49" s="147" t="s">
        <v>2873</v>
      </c>
      <c r="G49" s="100">
        <v>0</v>
      </c>
      <c r="H49" s="100" t="s">
        <v>73</v>
      </c>
      <c r="I49" s="97" t="s">
        <v>65</v>
      </c>
      <c r="J49" s="98" t="s">
        <v>2872</v>
      </c>
      <c r="K49" s="98">
        <v>7500000</v>
      </c>
      <c r="L49" s="95" t="s">
        <v>68</v>
      </c>
      <c r="M49" s="147" t="s">
        <v>2871</v>
      </c>
      <c r="N49" s="147">
        <v>51908728</v>
      </c>
      <c r="O49" s="98">
        <v>1320</v>
      </c>
      <c r="P49" s="268">
        <v>45449</v>
      </c>
      <c r="Q49" s="98">
        <v>7500000</v>
      </c>
      <c r="R49" s="268">
        <v>45455</v>
      </c>
      <c r="S49" s="98">
        <v>7500000</v>
      </c>
      <c r="T49" s="100" t="s">
        <v>67</v>
      </c>
      <c r="U49" s="147">
        <v>37331294</v>
      </c>
      <c r="V49" s="269" t="s">
        <v>2870</v>
      </c>
      <c r="W49" s="268">
        <v>45455</v>
      </c>
      <c r="X49" s="268">
        <v>45455</v>
      </c>
      <c r="Y49" s="118" t="s">
        <v>75</v>
      </c>
      <c r="Z49" s="268">
        <v>45535</v>
      </c>
      <c r="AA49" s="147">
        <f t="shared" si="0"/>
        <v>80</v>
      </c>
      <c r="AB49" s="98">
        <v>0</v>
      </c>
      <c r="AC49" s="98">
        <v>0</v>
      </c>
      <c r="AD49" s="98">
        <v>0</v>
      </c>
      <c r="AE49" s="120" t="s">
        <v>75</v>
      </c>
      <c r="AF49" s="147">
        <f t="shared" si="1"/>
        <v>0</v>
      </c>
      <c r="AG49" s="98">
        <v>0</v>
      </c>
      <c r="AH49" s="98">
        <v>0</v>
      </c>
      <c r="AI49" s="120" t="s">
        <v>75</v>
      </c>
      <c r="AJ49" s="227">
        <v>0</v>
      </c>
      <c r="AK49" s="114" t="s">
        <v>75</v>
      </c>
      <c r="AL49" s="114" t="s">
        <v>75</v>
      </c>
      <c r="AM49" s="147">
        <f t="shared" si="2"/>
        <v>0</v>
      </c>
      <c r="AN49" s="147">
        <f>+K49+AC49-AH49</f>
        <v>7500000</v>
      </c>
      <c r="AO49" s="100" t="s">
        <v>67</v>
      </c>
      <c r="AP49" s="98">
        <v>7500000</v>
      </c>
      <c r="AQ49" s="100" t="s">
        <v>85</v>
      </c>
      <c r="AR49" s="98">
        <v>0</v>
      </c>
      <c r="AS49" s="114" t="s">
        <v>2869</v>
      </c>
      <c r="AT49" s="233"/>
      <c r="AU49" s="149">
        <f t="shared" si="3"/>
        <v>7500000</v>
      </c>
      <c r="AV49" s="150">
        <f t="shared" si="4"/>
        <v>0</v>
      </c>
      <c r="AW49" s="114" t="s">
        <v>75</v>
      </c>
      <c r="AX49" s="100" t="s">
        <v>86</v>
      </c>
      <c r="AY49" s="147" t="s">
        <v>2868</v>
      </c>
      <c r="AZ49" s="95" t="s">
        <v>67</v>
      </c>
      <c r="BA49" s="95" t="s">
        <v>67</v>
      </c>
    </row>
    <row r="50" spans="2:53" s="23" customFormat="1" ht="15.75" thickBot="1" x14ac:dyDescent="0.3">
      <c r="B50" s="519" t="s">
        <v>69</v>
      </c>
      <c r="C50" s="520"/>
      <c r="D50" s="521"/>
      <c r="E50" s="32">
        <f>+SUBTOTAL(3,E8:E49)</f>
        <v>42</v>
      </c>
      <c r="F50" s="33"/>
      <c r="G50" s="34"/>
      <c r="H50" s="34"/>
      <c r="I50" s="34"/>
      <c r="J50" s="34"/>
      <c r="K50" s="35">
        <f>SUM(K8:K49)</f>
        <v>686571000</v>
      </c>
      <c r="L50" s="522"/>
      <c r="M50" s="523"/>
      <c r="N50" s="523"/>
      <c r="O50" s="523"/>
      <c r="P50" s="523"/>
      <c r="Q50" s="523"/>
      <c r="R50" s="523"/>
      <c r="S50" s="523"/>
      <c r="T50" s="523"/>
      <c r="U50" s="523"/>
      <c r="V50" s="523"/>
      <c r="W50" s="523"/>
      <c r="X50" s="523"/>
      <c r="Y50" s="523"/>
      <c r="Z50" s="523"/>
      <c r="AA50" s="524"/>
      <c r="AB50" s="36">
        <f>SUM(AB8:AB49)</f>
        <v>4</v>
      </c>
      <c r="AC50" s="37">
        <f>SUM(AC8:AC49)</f>
        <v>11350000</v>
      </c>
      <c r="AD50" s="37">
        <f>SUM(AD8:AD49)</f>
        <v>2</v>
      </c>
      <c r="AE50" s="38"/>
      <c r="AF50" s="37">
        <f>SUM(AF8:AF49)</f>
        <v>46</v>
      </c>
      <c r="AG50" s="37">
        <f>SUM(AG8:AG49)</f>
        <v>0</v>
      </c>
      <c r="AH50" s="39">
        <f>SUM(AH8:AH49)</f>
        <v>0</v>
      </c>
      <c r="AI50" s="38"/>
      <c r="AJ50" s="40">
        <f>SUM(AJ8:AJ49)</f>
        <v>1</v>
      </c>
      <c r="AK50" s="522"/>
      <c r="AL50" s="523"/>
      <c r="AM50" s="524"/>
      <c r="AN50" s="36">
        <f>SUM(AN8:AN49)</f>
        <v>697921000</v>
      </c>
      <c r="AO50" s="38"/>
      <c r="AP50" s="41">
        <f>SUM(AP8:AP49)</f>
        <v>687911000</v>
      </c>
      <c r="AQ50" s="38"/>
      <c r="AR50" s="37">
        <f>SUM(AR8:AR49)</f>
        <v>0</v>
      </c>
      <c r="AS50" s="38"/>
      <c r="AT50" s="37">
        <f>SUM(AT8:AT49)</f>
        <v>546255936</v>
      </c>
      <c r="AU50" s="43">
        <f>SUM(AU8:AU49)</f>
        <v>151665064</v>
      </c>
      <c r="AV50" s="522"/>
      <c r="AW50" s="523"/>
      <c r="AX50" s="523"/>
      <c r="AY50" s="523"/>
      <c r="AZ50" s="523"/>
      <c r="BA50" s="523"/>
    </row>
  </sheetData>
  <sheetProtection formatCells="0" formatColumns="0" formatRows="0" insertRows="0" deleteRows="0" autoFilter="0"/>
  <mergeCells count="22">
    <mergeCell ref="AQ6:AU6"/>
    <mergeCell ref="B3:C6"/>
    <mergeCell ref="D3:G4"/>
    <mergeCell ref="H3:I5"/>
    <mergeCell ref="F5:G5"/>
    <mergeCell ref="AB5:AM5"/>
    <mergeCell ref="AV6:AX6"/>
    <mergeCell ref="AY6:BA6"/>
    <mergeCell ref="B50:D50"/>
    <mergeCell ref="L50:AA50"/>
    <mergeCell ref="AK50:AM50"/>
    <mergeCell ref="AV50:BA50"/>
    <mergeCell ref="W6:AA6"/>
    <mergeCell ref="AB6:AF6"/>
    <mergeCell ref="AG6:AI6"/>
    <mergeCell ref="AJ6:AM6"/>
    <mergeCell ref="E6:G6"/>
    <mergeCell ref="M6:N6"/>
    <mergeCell ref="O6:Q6"/>
    <mergeCell ref="R6:S6"/>
    <mergeCell ref="T6:V6"/>
    <mergeCell ref="AO6:AP6"/>
  </mergeCells>
  <conditionalFormatting sqref="F5 E6">
    <cfRule type="containsText" dxfId="50" priority="7" operator="containsText" text="Seleccione Ordenador">
      <formula>NOT(ISERROR(SEARCH("Seleccione Ordenador",E5)))</formula>
    </cfRule>
  </conditionalFormatting>
  <conditionalFormatting sqref="F11">
    <cfRule type="colorScale" priority="5">
      <colorScale>
        <cfvo type="min"/>
        <cfvo type="max"/>
        <color theme="5" tint="0.59999389629810485"/>
        <color rgb="FFFFEF9C"/>
      </colorScale>
    </cfRule>
  </conditionalFormatting>
  <conditionalFormatting sqref="F5:G5">
    <cfRule type="colorScale" priority="6">
      <colorScale>
        <cfvo type="min"/>
        <cfvo type="percentile" val="50"/>
        <cfvo type="max"/>
        <color rgb="FFF8696B"/>
        <color rgb="FFFFEB84"/>
        <color rgb="FF63BE7B"/>
      </colorScale>
    </cfRule>
  </conditionalFormatting>
  <conditionalFormatting sqref="AA8:AA49">
    <cfRule type="expression" dxfId="49" priority="4">
      <formula>+_xlfn.ISFORMULA(AA8)</formula>
    </cfRule>
  </conditionalFormatting>
  <conditionalFormatting sqref="AF8:AF49">
    <cfRule type="expression" dxfId="48" priority="3">
      <formula>+_xlfn.ISFORMULA(AF8)</formula>
    </cfRule>
  </conditionalFormatting>
  <conditionalFormatting sqref="AM8:AP49">
    <cfRule type="expression" dxfId="47" priority="2">
      <formula>+_xlfn.ISFORMULA(AM8)</formula>
    </cfRule>
  </conditionalFormatting>
  <conditionalFormatting sqref="AU8:AV49">
    <cfRule type="expression" dxfId="46" priority="1">
      <formula>+_xlfn.ISFORMULA(AU8)</formula>
    </cfRule>
  </conditionalFormatting>
  <dataValidations count="9">
    <dataValidation type="list" allowBlank="1" showInputMessage="1" showErrorMessage="1" sqref="AO8:AO49 T8:T49" xr:uid="{00000000-0002-0000-0000-000008000000}">
      <formula1>"SI,NO"</formula1>
    </dataValidation>
    <dataValidation type="list" allowBlank="1" showInputMessage="1" showErrorMessage="1" sqref="BA39:BA44 AZ8:AZ49 BA48" xr:uid="{00000000-0002-0000-0000-000007000000}">
      <formula1>"SI,NO HA INICIADO"</formula1>
    </dataValidation>
    <dataValidation type="list" allowBlank="1" showInputMessage="1" showErrorMessage="1" sqref="BA8:BA38 BA49 BA45:BA47" xr:uid="{00000000-0002-0000-0000-000006000000}">
      <formula1>"SI,NA por TIPO Contrato"</formula1>
    </dataValidation>
    <dataValidation type="list" allowBlank="1" showInputMessage="1" showErrorMessage="1" sqref="I8:I49" xr:uid="{00000000-0002-0000-0000-000005000000}">
      <formula1>"FUNCIONAMIENTO,INVERSION,OTROS"</formula1>
    </dataValidation>
    <dataValidation type="list" allowBlank="1" showInputMessage="1" showErrorMessage="1" sqref="L8:L49" xr:uid="{00000000-0002-0000-0000-000004000000}">
      <formula1>"DIRECTA"</formula1>
    </dataValidation>
    <dataValidation type="list" allowBlank="1" showInputMessage="1" showErrorMessage="1" sqref="H8:H49" xr:uid="{00000000-0002-0000-0000-000003000000}">
      <formula1>"OTRO SECTOR"</formula1>
    </dataValidation>
    <dataValidation type="list" allowBlank="1" showInputMessage="1" showErrorMessage="1" sqref="AX8:AX49" xr:uid="{00000000-0002-0000-0000-000002000000}">
      <formula1>"Por iniciar,En ejecucion,Suspendido,Terminado,Liquidado"</formula1>
    </dataValidation>
    <dataValidation type="list" allowBlank="1" showInputMessage="1" showErrorMessage="1" sqref="J4" xr:uid="{00000000-0002-0000-0000-000001000000}">
      <formula1>"42,250,1000,3000"</formula1>
    </dataValidation>
    <dataValidation type="list" allowBlank="1" showInputMessage="1" showErrorMessage="1" errorTitle="ERROR" error="SOLO VALIDO LISTA DESPLEGABLE" promptTitle="ESCOJA EL PERIODO" sqref="F5" xr:uid="{00000000-0002-0000-0000-000000000000}">
      <formula1>"Seleccione el periodo a presentar,ENERO,FEBRERO,MARZO,ABRIL,MAYO,JUNIO,JULIO,AGOSTO,SEPTIEMBRE,OCTUBRE,NOVIEMBRE,DICIEMBRE"</formula1>
    </dataValidation>
  </dataValidations>
  <hyperlinks>
    <hyperlink ref="AY9" r:id="rId1" xr:uid="{78AA5C93-694B-4505-B1A6-C201F8AC7B58}"/>
    <hyperlink ref="AY10" r:id="rId2" xr:uid="{1446F7FD-FB1A-4FFA-880B-12BC75AE31F6}"/>
    <hyperlink ref="AY11" r:id="rId3" xr:uid="{8AB86F12-FF02-4755-9C73-CD610347DD28}"/>
    <hyperlink ref="AY12" r:id="rId4" xr:uid="{EB9545C8-BA4B-4AA5-9D61-90C9ED737460}"/>
    <hyperlink ref="AY13" r:id="rId5" xr:uid="{B5BAB38F-36C6-4F68-B0D3-76EACA5AE340}"/>
    <hyperlink ref="AY14" r:id="rId6" xr:uid="{FD828F55-D356-404F-9FAD-8D1CEBC6B9CA}"/>
    <hyperlink ref="AY15" r:id="rId7" xr:uid="{16E8C4F3-0730-4B95-838B-BC3E5C8133CB}"/>
    <hyperlink ref="AY16" r:id="rId8" xr:uid="{A6E80FC6-7143-49B1-8A81-DE794BA84449}"/>
    <hyperlink ref="AY17" r:id="rId9" xr:uid="{7BFFF61C-A345-4854-B9D3-A1697B3DD564}"/>
    <hyperlink ref="AY19" r:id="rId10" xr:uid="{DF4F5FB4-1DE6-4D7F-9230-19BCC870E61F}"/>
    <hyperlink ref="AY18" r:id="rId11" xr:uid="{5340B170-111F-499C-866B-FCD28C32FD27}"/>
    <hyperlink ref="AY20" r:id="rId12" xr:uid="{EF0E0EAB-CF57-438D-AC7D-C06CEB983149}"/>
    <hyperlink ref="AY21" r:id="rId13" xr:uid="{5BE72C31-ABA1-4118-B02F-244003F44FBE}"/>
    <hyperlink ref="AY22" r:id="rId14" xr:uid="{485C7431-8049-4882-9195-7A539F26E657}"/>
    <hyperlink ref="AY23" r:id="rId15" xr:uid="{F96EEDD4-F04B-4B5B-B690-71C114F912BB}"/>
    <hyperlink ref="AY24" r:id="rId16" xr:uid="{CE35E2BD-FBB2-4473-9B31-8EF33B0E8CF7}"/>
    <hyperlink ref="AY25" r:id="rId17" xr:uid="{C1093FEC-8D4B-448B-ACC0-DCBD81DBBCA3}"/>
    <hyperlink ref="AY26" r:id="rId18" xr:uid="{3134AE3B-EEA2-4B31-9926-AAE1DB4FBBE9}"/>
    <hyperlink ref="AY27" r:id="rId19" xr:uid="{D990F430-5DD0-47AB-93E4-CC0D224DDC3A}"/>
    <hyperlink ref="AY34" r:id="rId20" xr:uid="{CCA68754-7C66-4A55-87EF-5007F2F30461}"/>
    <hyperlink ref="AY35" r:id="rId21" xr:uid="{1835472E-70FC-4DFF-BAFF-35141D83FB31}"/>
    <hyperlink ref="AY37" r:id="rId22" xr:uid="{912D0DDF-676E-46CE-8DCC-D2DBD1E8DFF0}"/>
    <hyperlink ref="AY38" r:id="rId23" xr:uid="{2637D519-F2AA-45A9-8CB6-C8584496535F}"/>
    <hyperlink ref="AY48" r:id="rId24" xr:uid="{2B0C9BA8-B8A2-4A5C-97B1-42F5E81229DD}"/>
    <hyperlink ref="AY49" r:id="rId25" xr:uid="{3563817D-EA66-4573-98A8-C4B094ADF068}"/>
  </hyperlinks>
  <pageMargins left="0.7" right="0.7" top="0.75" bottom="0.75" header="0.3" footer="0.3"/>
  <pageSetup orientation="portrait" horizontalDpi="300" verticalDpi="300" r:id="rId26"/>
  <drawing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A02E2-7FEB-4DF0-8A9B-2BD9123990F7}">
  <dimension ref="A1:BT11"/>
  <sheetViews>
    <sheetView showGridLines="0" zoomScaleNormal="10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42578125" customWidth="1"/>
    <col min="6" max="6" width="15.7109375" customWidth="1"/>
    <col min="7" max="7" width="11.42578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4.855468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8.5703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325000000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2867</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
      <c r="B8" s="44">
        <v>2024</v>
      </c>
      <c r="C8" s="44">
        <v>891780111</v>
      </c>
      <c r="D8" s="46" t="s">
        <v>64</v>
      </c>
      <c r="E8" s="47" t="s">
        <v>2866</v>
      </c>
      <c r="F8" s="47" t="s">
        <v>2865</v>
      </c>
      <c r="G8" s="49">
        <v>0</v>
      </c>
      <c r="H8" s="49" t="s">
        <v>73</v>
      </c>
      <c r="I8" s="46" t="s">
        <v>65</v>
      </c>
      <c r="J8" s="50" t="s">
        <v>2864</v>
      </c>
      <c r="K8" s="47">
        <v>15000000</v>
      </c>
      <c r="L8" s="44" t="s">
        <v>68</v>
      </c>
      <c r="M8" s="50" t="s">
        <v>2863</v>
      </c>
      <c r="N8" s="52">
        <v>7144967</v>
      </c>
      <c r="O8" s="55">
        <v>249</v>
      </c>
      <c r="P8" s="56">
        <v>45324</v>
      </c>
      <c r="Q8" s="47">
        <v>15000000</v>
      </c>
      <c r="R8" s="56">
        <v>45341</v>
      </c>
      <c r="S8" s="47">
        <v>15000000</v>
      </c>
      <c r="T8" s="49" t="s">
        <v>66</v>
      </c>
      <c r="U8" s="298">
        <v>36718996</v>
      </c>
      <c r="V8" s="47" t="s">
        <v>2853</v>
      </c>
      <c r="W8" s="299">
        <v>45336</v>
      </c>
      <c r="X8" s="58">
        <v>45352</v>
      </c>
      <c r="Y8" s="58">
        <v>45336</v>
      </c>
      <c r="Z8" s="58">
        <v>45657</v>
      </c>
      <c r="AA8" s="115">
        <f>+IF(Y8="1800-01-01",Z8-X8,Z8-Y8)</f>
        <v>321</v>
      </c>
      <c r="AB8" s="47">
        <v>0</v>
      </c>
      <c r="AC8" s="47">
        <v>0</v>
      </c>
      <c r="AD8" s="47">
        <v>0</v>
      </c>
      <c r="AE8" s="61" t="s">
        <v>75</v>
      </c>
      <c r="AF8" s="115">
        <f>+IF(AE8="1800-01-01",0,AE8-Z8)</f>
        <v>0</v>
      </c>
      <c r="AG8" s="47">
        <v>0</v>
      </c>
      <c r="AH8" s="47">
        <v>0</v>
      </c>
      <c r="AI8" s="56" t="s">
        <v>75</v>
      </c>
      <c r="AJ8" s="49">
        <v>0</v>
      </c>
      <c r="AK8" s="56" t="s">
        <v>75</v>
      </c>
      <c r="AL8" s="56" t="s">
        <v>75</v>
      </c>
      <c r="AM8" s="115">
        <f>+IF(AK8="1800-01-01",0,AL8-AK8)</f>
        <v>0</v>
      </c>
      <c r="AN8" s="115">
        <f>+K8+AC8-AH8</f>
        <v>15000000</v>
      </c>
      <c r="AO8" s="49" t="s">
        <v>67</v>
      </c>
      <c r="AP8" s="47">
        <v>15000000</v>
      </c>
      <c r="AQ8" s="49" t="s">
        <v>85</v>
      </c>
      <c r="AR8" s="47">
        <v>0</v>
      </c>
      <c r="AS8" s="63" t="s">
        <v>75</v>
      </c>
      <c r="AT8" s="168">
        <v>7056700</v>
      </c>
      <c r="AU8" s="116">
        <f>AN8-AT8</f>
        <v>7943300</v>
      </c>
      <c r="AV8" s="117">
        <f>+IFERROR(AT8/AN8,"_")</f>
        <v>0.47044666666666668</v>
      </c>
      <c r="AW8" s="63" t="s">
        <v>75</v>
      </c>
      <c r="AX8" s="49" t="s">
        <v>86</v>
      </c>
      <c r="AY8" s="300" t="s">
        <v>2862</v>
      </c>
      <c r="AZ8" s="44" t="s">
        <v>67</v>
      </c>
      <c r="BA8" s="44" t="s">
        <v>133</v>
      </c>
    </row>
    <row r="9" spans="1:72" s="12" customFormat="1" x14ac:dyDescent="0.25">
      <c r="B9" s="67">
        <v>2024</v>
      </c>
      <c r="C9" s="67">
        <v>891780111</v>
      </c>
      <c r="D9" s="69" t="s">
        <v>64</v>
      </c>
      <c r="E9" s="70" t="s">
        <v>2861</v>
      </c>
      <c r="F9" s="70" t="s">
        <v>2860</v>
      </c>
      <c r="G9" s="72">
        <v>0</v>
      </c>
      <c r="H9" s="72" t="s">
        <v>73</v>
      </c>
      <c r="I9" s="70" t="s">
        <v>65</v>
      </c>
      <c r="J9" s="70" t="s">
        <v>2855</v>
      </c>
      <c r="K9" s="70">
        <v>20000000</v>
      </c>
      <c r="L9" s="72" t="s">
        <v>68</v>
      </c>
      <c r="M9" s="70" t="s">
        <v>2859</v>
      </c>
      <c r="N9" s="70">
        <v>9009297397</v>
      </c>
      <c r="O9" s="70">
        <v>301</v>
      </c>
      <c r="P9" s="81">
        <v>45329</v>
      </c>
      <c r="Q9" s="70">
        <v>60000000</v>
      </c>
      <c r="R9" s="81">
        <v>45338</v>
      </c>
      <c r="S9" s="70">
        <v>20000000</v>
      </c>
      <c r="T9" s="72" t="s">
        <v>66</v>
      </c>
      <c r="U9" s="235">
        <v>36718996</v>
      </c>
      <c r="V9" s="70" t="s">
        <v>2853</v>
      </c>
      <c r="W9" s="301">
        <v>45338</v>
      </c>
      <c r="X9" s="81">
        <v>45352</v>
      </c>
      <c r="Y9" s="84" t="s">
        <v>75</v>
      </c>
      <c r="Z9" s="81">
        <v>45657</v>
      </c>
      <c r="AA9" s="136">
        <f>+IF(Y9="1800-01-01",Z9-X9,Z9-Y9)</f>
        <v>305</v>
      </c>
      <c r="AB9" s="70">
        <v>0</v>
      </c>
      <c r="AC9" s="70">
        <v>0</v>
      </c>
      <c r="AD9" s="70">
        <v>0</v>
      </c>
      <c r="AE9" s="72" t="s">
        <v>75</v>
      </c>
      <c r="AF9" s="136">
        <f>+IF(AE9="1800-01-01",0,AE9-Z9)</f>
        <v>0</v>
      </c>
      <c r="AG9" s="70">
        <v>0</v>
      </c>
      <c r="AH9" s="70">
        <v>0</v>
      </c>
      <c r="AI9" s="72" t="s">
        <v>75</v>
      </c>
      <c r="AJ9" s="72">
        <v>0</v>
      </c>
      <c r="AK9" s="72" t="s">
        <v>75</v>
      </c>
      <c r="AL9" s="72" t="s">
        <v>75</v>
      </c>
      <c r="AM9" s="136">
        <f>+IF(AK9="1800-01-01",0,AL9-AK9)</f>
        <v>0</v>
      </c>
      <c r="AN9" s="136">
        <f>+K9+AC9-AH9</f>
        <v>20000000</v>
      </c>
      <c r="AO9" s="72" t="s">
        <v>67</v>
      </c>
      <c r="AP9" s="70">
        <v>20000000</v>
      </c>
      <c r="AQ9" s="72" t="s">
        <v>85</v>
      </c>
      <c r="AR9" s="70">
        <v>0</v>
      </c>
      <c r="AS9" s="72" t="s">
        <v>75</v>
      </c>
      <c r="AT9" s="247">
        <v>19281700</v>
      </c>
      <c r="AU9" s="139">
        <f>AN9-AT9</f>
        <v>718300</v>
      </c>
      <c r="AV9" s="140">
        <f>+IFERROR(AT9/AN9,"_")</f>
        <v>0.96408499999999997</v>
      </c>
      <c r="AW9" s="72" t="s">
        <v>75</v>
      </c>
      <c r="AX9" s="72" t="s">
        <v>86</v>
      </c>
      <c r="AY9" s="302" t="s">
        <v>2858</v>
      </c>
      <c r="AZ9" s="67" t="s">
        <v>67</v>
      </c>
      <c r="BA9" s="67" t="s">
        <v>133</v>
      </c>
    </row>
    <row r="10" spans="1:72" s="12" customFormat="1" ht="15.75" thickBot="1" x14ac:dyDescent="0.3">
      <c r="B10" s="95">
        <v>2024</v>
      </c>
      <c r="C10" s="95">
        <v>891780111</v>
      </c>
      <c r="D10" s="97" t="s">
        <v>64</v>
      </c>
      <c r="E10" s="98" t="s">
        <v>2857</v>
      </c>
      <c r="F10" s="98" t="s">
        <v>2856</v>
      </c>
      <c r="G10" s="100">
        <v>0</v>
      </c>
      <c r="H10" s="100" t="s">
        <v>73</v>
      </c>
      <c r="I10" s="98" t="s">
        <v>65</v>
      </c>
      <c r="J10" s="98" t="s">
        <v>2855</v>
      </c>
      <c r="K10" s="98">
        <v>15000000</v>
      </c>
      <c r="L10" s="100" t="s">
        <v>68</v>
      </c>
      <c r="M10" s="101" t="s">
        <v>2854</v>
      </c>
      <c r="N10" s="98">
        <v>901094352</v>
      </c>
      <c r="O10" s="98">
        <v>301</v>
      </c>
      <c r="P10" s="118">
        <v>45329</v>
      </c>
      <c r="Q10" s="98">
        <v>60000000</v>
      </c>
      <c r="R10" s="118">
        <v>45373</v>
      </c>
      <c r="S10" s="98">
        <v>15000000</v>
      </c>
      <c r="T10" s="100" t="s">
        <v>66</v>
      </c>
      <c r="U10" s="303">
        <v>36718996</v>
      </c>
      <c r="V10" s="98" t="s">
        <v>2853</v>
      </c>
      <c r="W10" s="304">
        <v>45373</v>
      </c>
      <c r="X10" s="118">
        <v>45373</v>
      </c>
      <c r="Y10" s="119" t="s">
        <v>75</v>
      </c>
      <c r="Z10" s="118">
        <v>45657</v>
      </c>
      <c r="AA10" s="147">
        <f>+IF(Y10="1800-01-01",Z10-X10,Z10-Y10)</f>
        <v>284</v>
      </c>
      <c r="AB10" s="98">
        <v>0</v>
      </c>
      <c r="AC10" s="98">
        <v>0</v>
      </c>
      <c r="AD10" s="98">
        <v>0</v>
      </c>
      <c r="AE10" s="100" t="s">
        <v>75</v>
      </c>
      <c r="AF10" s="147">
        <f>+IF(AE10="1800-01-01",0,AE10-Z10)</f>
        <v>0</v>
      </c>
      <c r="AG10" s="98">
        <v>0</v>
      </c>
      <c r="AH10" s="98">
        <v>0</v>
      </c>
      <c r="AI10" s="100" t="s">
        <v>75</v>
      </c>
      <c r="AJ10" s="100">
        <v>0</v>
      </c>
      <c r="AK10" s="100" t="s">
        <v>75</v>
      </c>
      <c r="AL10" s="100" t="s">
        <v>75</v>
      </c>
      <c r="AM10" s="147">
        <f>+IF(AK10="1800-01-01",0,AL10-AK10)</f>
        <v>0</v>
      </c>
      <c r="AN10" s="147">
        <f>+K10+AC10-AH10</f>
        <v>15000000</v>
      </c>
      <c r="AO10" s="100" t="s">
        <v>67</v>
      </c>
      <c r="AP10" s="98">
        <v>15000000</v>
      </c>
      <c r="AQ10" s="100" t="s">
        <v>85</v>
      </c>
      <c r="AR10" s="98">
        <v>0</v>
      </c>
      <c r="AS10" s="100" t="s">
        <v>75</v>
      </c>
      <c r="AT10" s="233">
        <v>13988324</v>
      </c>
      <c r="AU10" s="149">
        <f>AN10-AT10</f>
        <v>1011676</v>
      </c>
      <c r="AV10" s="150">
        <f>+IFERROR(AT10/AN10,"_")</f>
        <v>0.93255493333333328</v>
      </c>
      <c r="AW10" s="100" t="s">
        <v>75</v>
      </c>
      <c r="AX10" s="100" t="s">
        <v>86</v>
      </c>
      <c r="AY10" s="305" t="s">
        <v>2852</v>
      </c>
      <c r="AZ10" s="95" t="s">
        <v>67</v>
      </c>
      <c r="BA10" s="95" t="s">
        <v>133</v>
      </c>
    </row>
    <row r="11" spans="1:72" s="23" customFormat="1" ht="15.75" thickBot="1" x14ac:dyDescent="0.3">
      <c r="B11" s="519" t="s">
        <v>69</v>
      </c>
      <c r="C11" s="520"/>
      <c r="D11" s="521"/>
      <c r="E11" s="32">
        <f>+SUBTOTAL(3,E8:E10)</f>
        <v>3</v>
      </c>
      <c r="F11" s="33"/>
      <c r="G11" s="34"/>
      <c r="H11" s="34"/>
      <c r="I11" s="34"/>
      <c r="J11" s="34"/>
      <c r="K11" s="35">
        <f>SUM(K8:K10)</f>
        <v>50000000</v>
      </c>
      <c r="L11" s="522"/>
      <c r="M11" s="523"/>
      <c r="N11" s="523"/>
      <c r="O11" s="523"/>
      <c r="P11" s="523"/>
      <c r="Q11" s="523"/>
      <c r="R11" s="523"/>
      <c r="S11" s="523"/>
      <c r="T11" s="523"/>
      <c r="U11" s="523"/>
      <c r="V11" s="523"/>
      <c r="W11" s="523"/>
      <c r="X11" s="523"/>
      <c r="Y11" s="523"/>
      <c r="Z11" s="523"/>
      <c r="AA11" s="524"/>
      <c r="AB11" s="36">
        <f>SUM(AB8:AB10)</f>
        <v>0</v>
      </c>
      <c r="AC11" s="37">
        <f>SUM(AC8:AC10)</f>
        <v>0</v>
      </c>
      <c r="AD11" s="37">
        <f>SUM(AD8:AD10)</f>
        <v>0</v>
      </c>
      <c r="AE11" s="38"/>
      <c r="AF11" s="37">
        <f>SUM(AF8:AF10)</f>
        <v>0</v>
      </c>
      <c r="AG11" s="37">
        <f>SUM(AG8:AG10)</f>
        <v>0</v>
      </c>
      <c r="AH11" s="39">
        <f>SUM(AH8:AH10)</f>
        <v>0</v>
      </c>
      <c r="AI11" s="38"/>
      <c r="AJ11" s="40">
        <f>SUM(AJ8:AJ10)</f>
        <v>0</v>
      </c>
      <c r="AK11" s="522"/>
      <c r="AL11" s="523"/>
      <c r="AM11" s="524"/>
      <c r="AN11" s="36">
        <f>SUM(AN8:AN10)</f>
        <v>50000000</v>
      </c>
      <c r="AO11" s="38"/>
      <c r="AP11" s="41">
        <f>SUM(AP8:AP10)</f>
        <v>50000000</v>
      </c>
      <c r="AQ11" s="38"/>
      <c r="AR11" s="37">
        <f>SUM(AR8:AR10)</f>
        <v>0</v>
      </c>
      <c r="AS11" s="38"/>
      <c r="AT11" s="42">
        <f>SUM(AT8:AT10)</f>
        <v>40326724</v>
      </c>
      <c r="AU11" s="43">
        <f>SUM(AU8:AU10)</f>
        <v>9673276</v>
      </c>
      <c r="AV11" s="522"/>
      <c r="AW11" s="523"/>
      <c r="AX11" s="523"/>
      <c r="AY11" s="523"/>
      <c r="AZ11" s="523"/>
      <c r="BA11" s="5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11:BA11"/>
    <mergeCell ref="AO6:AP6"/>
    <mergeCell ref="B11:D11"/>
    <mergeCell ref="L11:AA11"/>
    <mergeCell ref="AY6:BA6"/>
    <mergeCell ref="M6:N6"/>
    <mergeCell ref="O6:Q6"/>
    <mergeCell ref="R6:S6"/>
    <mergeCell ref="AK11:AM11"/>
    <mergeCell ref="T6:V6"/>
    <mergeCell ref="AV6:AX6"/>
    <mergeCell ref="AQ6:AU6"/>
  </mergeCells>
  <conditionalFormatting sqref="F5 E6">
    <cfRule type="containsText" dxfId="12"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0 AF8:AF10 AM8:AP10 AU8:AV10">
    <cfRule type="expression" dxfId="11" priority="1">
      <formula>+_xlfn.ISFORMULA(AA8)</formula>
    </cfRule>
  </conditionalFormatting>
  <dataValidations count="9">
    <dataValidation type="list" allowBlank="1" showInputMessage="1" showErrorMessage="1" sqref="AX8:AX10"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L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A8:BA10" xr:uid="{7299B4FF-1FDF-4CCF-8E6C-D62CC1F07AC6}">
      <formula1>"SI,NA por TIPO Contrato"</formula1>
    </dataValidation>
    <dataValidation type="list" allowBlank="1" showInputMessage="1" showErrorMessage="1" sqref="AZ8:AZ10"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AO8:AO10 AQ8:AQ10 T8:T10" xr:uid="{301B71B2-D3E4-4E77-88BC-DCB7485E0C66}">
      <formula1>"SI,NO"</formula1>
    </dataValidation>
  </dataValidations>
  <hyperlinks>
    <hyperlink ref="AY8" r:id="rId1" xr:uid="{BCB814A1-AA0B-49D7-9F66-C8D01CAC5223}"/>
    <hyperlink ref="AY9" r:id="rId2" xr:uid="{A63F5E73-1D0C-4D1F-A898-1B91246F653C}"/>
    <hyperlink ref="AY10" r:id="rId3" xr:uid="{087D3DB6-71D5-4211-A772-E1FBE90B79DB}"/>
  </hyperlinks>
  <pageMargins left="0.7" right="0.7" top="0.75" bottom="0.75" header="0.3" footer="0.3"/>
  <pageSetup orientation="portrait" horizontalDpi="300" verticalDpi="300"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7F78-243F-4DC1-ACF1-96A7FA3C17ED}">
  <dimension ref="A1:BT149"/>
  <sheetViews>
    <sheetView showGridLines="0" zoomScaleNormal="100" workbookViewId="0">
      <selection activeCell="BB1" sqref="BB1:BB1048576"/>
    </sheetView>
  </sheetViews>
  <sheetFormatPr baseColWidth="10" defaultColWidth="11.42578125" defaultRowHeight="15" x14ac:dyDescent="0.25"/>
  <cols>
    <col min="1" max="1" width="2.5703125" customWidth="1"/>
    <col min="2" max="2" width="9.28515625" customWidth="1"/>
    <col min="3" max="3" width="13.5703125" customWidth="1"/>
    <col min="4" max="4" width="29.85546875" customWidth="1"/>
    <col min="5" max="5" width="22.140625" customWidth="1"/>
    <col min="6" max="6" width="16.85546875" customWidth="1"/>
    <col min="7" max="7" width="20.5703125" customWidth="1"/>
    <col min="8" max="8" width="16.5703125" customWidth="1"/>
    <col min="9" max="9" width="20.140625" customWidth="1"/>
    <col min="10" max="10" width="18.42578125" customWidth="1"/>
    <col min="11" max="11" width="15.42578125" customWidth="1"/>
    <col min="12" max="12" width="14" customWidth="1"/>
    <col min="13" max="13" width="22.42578125" customWidth="1"/>
    <col min="14" max="14" width="16.42578125" customWidth="1"/>
    <col min="15" max="15" width="9.28515625" style="252" customWidth="1"/>
    <col min="16" max="16" width="12.42578125" customWidth="1"/>
    <col min="17" max="17" width="14.7109375" style="252" customWidth="1"/>
    <col min="18" max="18" width="13.85546875" customWidth="1"/>
    <col min="19" max="19" width="18" customWidth="1"/>
    <col min="20" max="20" width="14.140625" customWidth="1"/>
    <col min="21" max="21" width="14.42578125" customWidth="1"/>
    <col min="22" max="22" width="17.140625" customWidth="1"/>
    <col min="23" max="23" width="13.85546875" style="31" customWidth="1"/>
    <col min="24" max="24" width="14.42578125" style="31" customWidth="1"/>
    <col min="25" max="25" width="13.85546875" style="31" customWidth="1"/>
    <col min="26" max="26" width="13.5703125" style="31" customWidth="1"/>
    <col min="27" max="27" width="13.28515625" customWidth="1"/>
    <col min="28" max="28" width="10" customWidth="1"/>
    <col min="29" max="29" width="12.85546875" customWidth="1"/>
    <col min="30" max="30" width="11.5703125" customWidth="1"/>
    <col min="31" max="31" width="13.28515625" customWidth="1"/>
    <col min="32" max="40" width="15.140625" customWidth="1"/>
    <col min="41" max="42" width="14.85546875" customWidth="1"/>
    <col min="43" max="43" width="14.7109375" customWidth="1"/>
    <col min="44" max="45" width="14.28515625" customWidth="1"/>
    <col min="46" max="46" width="13.42578125" customWidth="1"/>
    <col min="47" max="47" width="17.85546875" customWidth="1"/>
    <col min="48" max="48" width="15.28515625" customWidth="1"/>
    <col min="49" max="49" width="14.42578125" customWidth="1"/>
    <col min="50" max="50" width="12.42578125" customWidth="1"/>
    <col min="53" max="53" width="21.42578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259"/>
      <c r="P3" s="5"/>
      <c r="Q3" s="259"/>
      <c r="R3" s="5"/>
      <c r="S3" s="5"/>
      <c r="T3" s="5"/>
      <c r="U3" s="5"/>
      <c r="V3" s="6"/>
      <c r="W3" s="6"/>
      <c r="X3" s="261"/>
      <c r="Y3" s="6"/>
      <c r="Z3" s="261"/>
      <c r="AA3" s="6"/>
      <c r="AB3" s="5"/>
      <c r="AC3" s="6"/>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3000</v>
      </c>
      <c r="K4" s="4" t="s">
        <v>1</v>
      </c>
      <c r="L4" s="5"/>
      <c r="M4" s="5"/>
      <c r="N4" s="5"/>
      <c r="O4" s="259"/>
      <c r="P4" s="5"/>
      <c r="Q4" s="259"/>
      <c r="R4" s="5"/>
      <c r="S4" s="5"/>
      <c r="T4" s="5"/>
      <c r="U4" s="5"/>
      <c r="V4" s="6"/>
      <c r="W4" s="6"/>
      <c r="X4" s="261"/>
      <c r="Y4" s="6"/>
      <c r="Z4" s="261"/>
      <c r="AA4" s="6"/>
      <c r="AB4" s="5"/>
      <c r="AC4" s="6"/>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3900000000</v>
      </c>
      <c r="K5" s="11" t="s">
        <v>3</v>
      </c>
      <c r="L5" s="5"/>
      <c r="M5" s="5"/>
      <c r="N5" s="5"/>
      <c r="O5" s="259"/>
      <c r="P5" s="5"/>
      <c r="Q5" s="259"/>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33" customHeight="1" thickBot="1" x14ac:dyDescent="0.3">
      <c r="B6" s="536"/>
      <c r="C6" s="537"/>
      <c r="D6" s="13" t="s">
        <v>5</v>
      </c>
      <c r="E6" s="528" t="s">
        <v>4144</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4143</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8.75" customHeight="1" thickBot="1" x14ac:dyDescent="0.3">
      <c r="A7" s="14"/>
      <c r="B7" s="155" t="s">
        <v>16</v>
      </c>
      <c r="C7" s="156" t="s">
        <v>17</v>
      </c>
      <c r="D7" s="162" t="s">
        <v>18</v>
      </c>
      <c r="E7" s="163" t="s">
        <v>19</v>
      </c>
      <c r="F7" s="163" t="s">
        <v>20</v>
      </c>
      <c r="G7" s="162" t="s">
        <v>21</v>
      </c>
      <c r="H7" s="155" t="s">
        <v>22</v>
      </c>
      <c r="I7" s="155" t="s">
        <v>72</v>
      </c>
      <c r="J7" s="155" t="s">
        <v>23</v>
      </c>
      <c r="K7" s="155" t="s">
        <v>24</v>
      </c>
      <c r="L7" s="155" t="s">
        <v>25</v>
      </c>
      <c r="M7" s="155" t="s">
        <v>26</v>
      </c>
      <c r="N7" s="156" t="s">
        <v>27</v>
      </c>
      <c r="O7" s="258" t="s">
        <v>28</v>
      </c>
      <c r="P7" s="155" t="s">
        <v>29</v>
      </c>
      <c r="Q7" s="257" t="s">
        <v>30</v>
      </c>
      <c r="R7" s="155" t="s">
        <v>31</v>
      </c>
      <c r="S7" s="155" t="s">
        <v>32</v>
      </c>
      <c r="T7" s="155" t="s">
        <v>33</v>
      </c>
      <c r="U7" s="156" t="s">
        <v>34</v>
      </c>
      <c r="V7" s="155" t="s">
        <v>35</v>
      </c>
      <c r="W7" s="155" t="s">
        <v>70</v>
      </c>
      <c r="X7" s="155" t="s">
        <v>36</v>
      </c>
      <c r="Y7" s="155" t="s">
        <v>37</v>
      </c>
      <c r="Z7" s="161" t="s">
        <v>38</v>
      </c>
      <c r="AA7" s="160" t="s">
        <v>39</v>
      </c>
      <c r="AB7" s="155" t="s">
        <v>40</v>
      </c>
      <c r="AC7" s="155" t="s">
        <v>41</v>
      </c>
      <c r="AD7" s="155" t="s">
        <v>42</v>
      </c>
      <c r="AE7" s="161" t="s">
        <v>4142</v>
      </c>
      <c r="AF7" s="160" t="s">
        <v>44</v>
      </c>
      <c r="AG7" s="155" t="s">
        <v>4141</v>
      </c>
      <c r="AH7" s="155" t="s">
        <v>46</v>
      </c>
      <c r="AI7" s="161" t="s">
        <v>47</v>
      </c>
      <c r="AJ7" s="155" t="s">
        <v>48</v>
      </c>
      <c r="AK7" s="161" t="s">
        <v>49</v>
      </c>
      <c r="AL7" s="161" t="s">
        <v>50</v>
      </c>
      <c r="AM7" s="160" t="s">
        <v>51</v>
      </c>
      <c r="AN7" s="160" t="s">
        <v>52</v>
      </c>
      <c r="AO7" s="155" t="s">
        <v>79</v>
      </c>
      <c r="AP7" s="155" t="s">
        <v>80</v>
      </c>
      <c r="AQ7" s="155" t="s">
        <v>53</v>
      </c>
      <c r="AR7" s="155" t="s">
        <v>54</v>
      </c>
      <c r="AS7" s="155" t="s">
        <v>55</v>
      </c>
      <c r="AT7" s="159" t="s">
        <v>56</v>
      </c>
      <c r="AU7" s="158" t="s">
        <v>57</v>
      </c>
      <c r="AV7" s="157" t="s">
        <v>58</v>
      </c>
      <c r="AW7" s="155" t="s">
        <v>59</v>
      </c>
      <c r="AX7" s="155" t="s">
        <v>60</v>
      </c>
      <c r="AY7" s="156" t="s">
        <v>61</v>
      </c>
      <c r="AZ7" s="156" t="s">
        <v>62</v>
      </c>
      <c r="BA7" s="156" t="s">
        <v>63</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317">
        <v>2024</v>
      </c>
      <c r="C8" s="317">
        <v>891780111</v>
      </c>
      <c r="D8" s="318" t="s">
        <v>64</v>
      </c>
      <c r="E8" s="319" t="s">
        <v>4140</v>
      </c>
      <c r="F8" s="320" t="s">
        <v>4139</v>
      </c>
      <c r="G8" s="321">
        <v>0</v>
      </c>
      <c r="H8" s="321" t="s">
        <v>73</v>
      </c>
      <c r="I8" s="318" t="s">
        <v>65</v>
      </c>
      <c r="J8" s="319" t="s">
        <v>4138</v>
      </c>
      <c r="K8" s="322">
        <v>51241392</v>
      </c>
      <c r="L8" s="317" t="s">
        <v>68</v>
      </c>
      <c r="M8" s="319" t="s">
        <v>4137</v>
      </c>
      <c r="N8" s="323">
        <v>57461792</v>
      </c>
      <c r="O8" s="324">
        <v>65</v>
      </c>
      <c r="P8" s="325">
        <v>45307</v>
      </c>
      <c r="Q8" s="324">
        <v>51241392</v>
      </c>
      <c r="R8" s="325">
        <v>45313</v>
      </c>
      <c r="S8" s="320">
        <v>51241392</v>
      </c>
      <c r="T8" s="321" t="s">
        <v>67</v>
      </c>
      <c r="U8" s="319">
        <v>72175282</v>
      </c>
      <c r="V8" s="326" t="s">
        <v>4094</v>
      </c>
      <c r="W8" s="327">
        <v>45313</v>
      </c>
      <c r="X8" s="327">
        <v>45313</v>
      </c>
      <c r="Y8" s="325" t="s">
        <v>75</v>
      </c>
      <c r="Z8" s="328">
        <v>45657</v>
      </c>
      <c r="AA8" s="319">
        <f t="shared" ref="AA8:AA39" si="0">+IF(Y8="1800-01-01",Z8-X8,Z8-Y8)</f>
        <v>344</v>
      </c>
      <c r="AB8" s="320">
        <v>0</v>
      </c>
      <c r="AC8" s="320">
        <v>0</v>
      </c>
      <c r="AD8" s="320">
        <v>0</v>
      </c>
      <c r="AE8" s="329" t="s">
        <v>75</v>
      </c>
      <c r="AF8" s="319">
        <f t="shared" ref="AF8:AF39" si="1">+IF(AE8="1800-01-01",0,AE8-Z8)</f>
        <v>0</v>
      </c>
      <c r="AG8" s="320">
        <v>0</v>
      </c>
      <c r="AH8" s="320">
        <v>0</v>
      </c>
      <c r="AI8" s="330" t="s">
        <v>75</v>
      </c>
      <c r="AJ8" s="324">
        <v>0</v>
      </c>
      <c r="AK8" s="330" t="s">
        <v>75</v>
      </c>
      <c r="AL8" s="330" t="s">
        <v>75</v>
      </c>
      <c r="AM8" s="319">
        <f t="shared" ref="AM8:AM39" si="2">+IF(AK8="1800-01-01",0,AL8-AK8)</f>
        <v>0</v>
      </c>
      <c r="AN8" s="319">
        <f>+K8+AC8-AH8</f>
        <v>51241392</v>
      </c>
      <c r="AO8" s="321" t="s">
        <v>67</v>
      </c>
      <c r="AP8" s="320">
        <v>51241382</v>
      </c>
      <c r="AQ8" s="321" t="s">
        <v>85</v>
      </c>
      <c r="AR8" s="320">
        <v>0</v>
      </c>
      <c r="AS8" s="331" t="s">
        <v>75</v>
      </c>
      <c r="AT8" s="307">
        <v>25620696</v>
      </c>
      <c r="AU8" s="308">
        <f t="shared" ref="AU8:AU39" si="3">AN8-AT8</f>
        <v>25620696</v>
      </c>
      <c r="AV8" s="309">
        <f t="shared" ref="AV8:AV39" si="4">+IFERROR(AT8/AN8,"_")</f>
        <v>0.5</v>
      </c>
      <c r="AW8" s="331" t="s">
        <v>75</v>
      </c>
      <c r="AX8" s="321" t="s">
        <v>86</v>
      </c>
      <c r="AY8" s="319" t="s">
        <v>4136</v>
      </c>
      <c r="AZ8" s="317" t="s">
        <v>67</v>
      </c>
      <c r="BA8" s="317" t="s">
        <v>133</v>
      </c>
    </row>
    <row r="9" spans="1:72" x14ac:dyDescent="0.25">
      <c r="B9" s="332">
        <v>2024</v>
      </c>
      <c r="C9" s="332">
        <v>891780111</v>
      </c>
      <c r="D9" s="333" t="s">
        <v>64</v>
      </c>
      <c r="E9" s="334" t="s">
        <v>4135</v>
      </c>
      <c r="F9" s="335" t="s">
        <v>4134</v>
      </c>
      <c r="G9" s="336">
        <v>0</v>
      </c>
      <c r="H9" s="336" t="s">
        <v>73</v>
      </c>
      <c r="I9" s="335" t="s">
        <v>65</v>
      </c>
      <c r="J9" s="334" t="s">
        <v>4133</v>
      </c>
      <c r="K9" s="337">
        <v>565989240</v>
      </c>
      <c r="L9" s="332" t="s">
        <v>68</v>
      </c>
      <c r="M9" s="334" t="s">
        <v>4132</v>
      </c>
      <c r="N9" s="338">
        <v>900864404</v>
      </c>
      <c r="O9" s="339">
        <v>55</v>
      </c>
      <c r="P9" s="340">
        <v>45306</v>
      </c>
      <c r="Q9" s="339">
        <v>569718300</v>
      </c>
      <c r="R9" s="340">
        <v>45314</v>
      </c>
      <c r="S9" s="335">
        <v>565989240</v>
      </c>
      <c r="T9" s="336" t="s">
        <v>67</v>
      </c>
      <c r="U9" s="338">
        <v>85459497</v>
      </c>
      <c r="V9" s="334" t="s">
        <v>3149</v>
      </c>
      <c r="W9" s="340">
        <v>45314</v>
      </c>
      <c r="X9" s="341">
        <v>45314</v>
      </c>
      <c r="Y9" s="342" t="s">
        <v>75</v>
      </c>
      <c r="Z9" s="340">
        <v>45657</v>
      </c>
      <c r="AA9" s="334">
        <f t="shared" si="0"/>
        <v>343</v>
      </c>
      <c r="AB9" s="335">
        <v>0</v>
      </c>
      <c r="AC9" s="335">
        <v>0</v>
      </c>
      <c r="AD9" s="335">
        <v>0</v>
      </c>
      <c r="AE9" s="343" t="s">
        <v>75</v>
      </c>
      <c r="AF9" s="334">
        <f t="shared" si="1"/>
        <v>0</v>
      </c>
      <c r="AG9" s="335">
        <v>0</v>
      </c>
      <c r="AH9" s="335">
        <v>0</v>
      </c>
      <c r="AI9" s="344" t="s">
        <v>75</v>
      </c>
      <c r="AJ9" s="335">
        <v>0</v>
      </c>
      <c r="AK9" s="336" t="s">
        <v>75</v>
      </c>
      <c r="AL9" s="336" t="s">
        <v>75</v>
      </c>
      <c r="AM9" s="334">
        <f t="shared" si="2"/>
        <v>0</v>
      </c>
      <c r="AN9" s="334">
        <f>+K9+AC9-AH9</f>
        <v>565989240</v>
      </c>
      <c r="AO9" s="336" t="s">
        <v>67</v>
      </c>
      <c r="AP9" s="335">
        <v>565989240</v>
      </c>
      <c r="AQ9" s="336" t="s">
        <v>85</v>
      </c>
      <c r="AR9" s="335">
        <v>0</v>
      </c>
      <c r="AS9" s="345" t="s">
        <v>75</v>
      </c>
      <c r="AT9" s="312">
        <v>235828850</v>
      </c>
      <c r="AU9" s="310">
        <f t="shared" si="3"/>
        <v>330160390</v>
      </c>
      <c r="AV9" s="311">
        <f t="shared" si="4"/>
        <v>0.41666666666666669</v>
      </c>
      <c r="AW9" s="345" t="s">
        <v>75</v>
      </c>
      <c r="AX9" s="336" t="s">
        <v>86</v>
      </c>
      <c r="AY9" s="334" t="s">
        <v>4131</v>
      </c>
      <c r="AZ9" s="332" t="s">
        <v>67</v>
      </c>
      <c r="BA9" s="332" t="s">
        <v>133</v>
      </c>
      <c r="BB9" s="12"/>
    </row>
    <row r="10" spans="1:72" x14ac:dyDescent="0.25">
      <c r="B10" s="332">
        <v>2024</v>
      </c>
      <c r="C10" s="332">
        <v>891780111</v>
      </c>
      <c r="D10" s="333" t="s">
        <v>64</v>
      </c>
      <c r="E10" s="335" t="s">
        <v>4130</v>
      </c>
      <c r="F10" s="335" t="s">
        <v>4129</v>
      </c>
      <c r="G10" s="336">
        <v>0</v>
      </c>
      <c r="H10" s="336" t="s">
        <v>73</v>
      </c>
      <c r="I10" s="335" t="s">
        <v>138</v>
      </c>
      <c r="J10" s="335" t="s">
        <v>4128</v>
      </c>
      <c r="K10" s="337">
        <v>328731312</v>
      </c>
      <c r="L10" s="332" t="s">
        <v>68</v>
      </c>
      <c r="M10" s="335" t="s">
        <v>4127</v>
      </c>
      <c r="N10" s="335">
        <v>890406136</v>
      </c>
      <c r="O10" s="339">
        <v>109</v>
      </c>
      <c r="P10" s="340">
        <v>45310</v>
      </c>
      <c r="Q10" s="339">
        <v>328771963</v>
      </c>
      <c r="R10" s="340">
        <v>45320</v>
      </c>
      <c r="S10" s="335">
        <v>328731312</v>
      </c>
      <c r="T10" s="336" t="s">
        <v>67</v>
      </c>
      <c r="U10" s="346">
        <v>85151631</v>
      </c>
      <c r="V10" s="335" t="s">
        <v>4126</v>
      </c>
      <c r="W10" s="340">
        <v>45320</v>
      </c>
      <c r="X10" s="340">
        <v>45328</v>
      </c>
      <c r="Y10" s="340">
        <v>45328</v>
      </c>
      <c r="Z10" s="340">
        <v>45347</v>
      </c>
      <c r="AA10" s="334">
        <f t="shared" si="0"/>
        <v>19</v>
      </c>
      <c r="AB10" s="335">
        <v>0</v>
      </c>
      <c r="AC10" s="335">
        <v>0</v>
      </c>
      <c r="AD10" s="335">
        <v>0</v>
      </c>
      <c r="AE10" s="343" t="s">
        <v>75</v>
      </c>
      <c r="AF10" s="334">
        <f t="shared" si="1"/>
        <v>0</v>
      </c>
      <c r="AG10" s="335">
        <v>0</v>
      </c>
      <c r="AH10" s="335">
        <v>0</v>
      </c>
      <c r="AI10" s="344" t="s">
        <v>75</v>
      </c>
      <c r="AJ10" s="335">
        <v>0</v>
      </c>
      <c r="AK10" s="336" t="s">
        <v>75</v>
      </c>
      <c r="AL10" s="336" t="s">
        <v>75</v>
      </c>
      <c r="AM10" s="334">
        <f t="shared" si="2"/>
        <v>0</v>
      </c>
      <c r="AN10" s="334">
        <f>+K10+AC10-AH10</f>
        <v>328731312</v>
      </c>
      <c r="AO10" s="336" t="s">
        <v>67</v>
      </c>
      <c r="AP10" s="335">
        <v>328731312</v>
      </c>
      <c r="AQ10" s="336" t="s">
        <v>67</v>
      </c>
      <c r="AR10" s="335">
        <v>162838452.84</v>
      </c>
      <c r="AS10" s="342">
        <v>45335</v>
      </c>
      <c r="AT10" s="312">
        <v>328175662.92000002</v>
      </c>
      <c r="AU10" s="310">
        <f t="shared" si="3"/>
        <v>555649.07999998331</v>
      </c>
      <c r="AV10" s="311">
        <f t="shared" si="4"/>
        <v>0.99830971659919032</v>
      </c>
      <c r="AW10" s="345" t="s">
        <v>75</v>
      </c>
      <c r="AX10" s="336" t="s">
        <v>131</v>
      </c>
      <c r="AY10" s="334" t="s">
        <v>4125</v>
      </c>
      <c r="AZ10" s="332" t="s">
        <v>67</v>
      </c>
      <c r="BA10" s="332" t="s">
        <v>133</v>
      </c>
      <c r="BB10" s="12"/>
    </row>
    <row r="11" spans="1:72" s="229" customFormat="1" x14ac:dyDescent="0.25">
      <c r="B11" s="332">
        <v>2024</v>
      </c>
      <c r="C11" s="332">
        <v>891780111</v>
      </c>
      <c r="D11" s="333" t="s">
        <v>64</v>
      </c>
      <c r="E11" s="333" t="s">
        <v>4124</v>
      </c>
      <c r="F11" s="347" t="s">
        <v>4123</v>
      </c>
      <c r="G11" s="332">
        <v>0</v>
      </c>
      <c r="H11" s="332" t="s">
        <v>73</v>
      </c>
      <c r="I11" s="333" t="s">
        <v>138</v>
      </c>
      <c r="J11" s="333" t="s">
        <v>4122</v>
      </c>
      <c r="K11" s="337">
        <v>2687930000</v>
      </c>
      <c r="L11" s="332" t="s">
        <v>68</v>
      </c>
      <c r="M11" s="333" t="s">
        <v>3152</v>
      </c>
      <c r="N11" s="333">
        <v>900173983</v>
      </c>
      <c r="O11" s="348">
        <v>146</v>
      </c>
      <c r="P11" s="342">
        <v>45315</v>
      </c>
      <c r="Q11" s="348">
        <v>2687930000</v>
      </c>
      <c r="R11" s="342">
        <v>45321</v>
      </c>
      <c r="S11" s="333">
        <v>2687930000</v>
      </c>
      <c r="T11" s="332" t="s">
        <v>67</v>
      </c>
      <c r="U11" s="337">
        <v>85152695</v>
      </c>
      <c r="V11" s="349" t="s">
        <v>4035</v>
      </c>
      <c r="W11" s="342">
        <v>45321</v>
      </c>
      <c r="X11" s="342">
        <v>45331</v>
      </c>
      <c r="Y11" s="342">
        <v>45328</v>
      </c>
      <c r="Z11" s="342">
        <v>45450</v>
      </c>
      <c r="AA11" s="337">
        <f t="shared" si="0"/>
        <v>122</v>
      </c>
      <c r="AB11" s="333">
        <v>1</v>
      </c>
      <c r="AC11" s="333">
        <v>316791200</v>
      </c>
      <c r="AD11" s="333">
        <v>0</v>
      </c>
      <c r="AE11" s="343" t="s">
        <v>75</v>
      </c>
      <c r="AF11" s="337">
        <f t="shared" si="1"/>
        <v>0</v>
      </c>
      <c r="AG11" s="333">
        <v>0</v>
      </c>
      <c r="AH11" s="333">
        <v>0</v>
      </c>
      <c r="AI11" s="344" t="s">
        <v>75</v>
      </c>
      <c r="AJ11" s="333">
        <v>0</v>
      </c>
      <c r="AK11" s="332" t="s">
        <v>75</v>
      </c>
      <c r="AL11" s="332" t="s">
        <v>75</v>
      </c>
      <c r="AM11" s="337">
        <f t="shared" si="2"/>
        <v>0</v>
      </c>
      <c r="AN11" s="337">
        <f>+K11+AC11-AH11</f>
        <v>3004721200</v>
      </c>
      <c r="AO11" s="332" t="s">
        <v>67</v>
      </c>
      <c r="AP11" s="333">
        <v>134049271</v>
      </c>
      <c r="AQ11" s="332" t="s">
        <v>85</v>
      </c>
      <c r="AR11" s="333">
        <v>0</v>
      </c>
      <c r="AS11" s="345" t="s">
        <v>75</v>
      </c>
      <c r="AT11" s="313">
        <v>2909461600</v>
      </c>
      <c r="AU11" s="310">
        <f t="shared" si="3"/>
        <v>95259600</v>
      </c>
      <c r="AV11" s="311">
        <f t="shared" si="4"/>
        <v>0.96829669255170825</v>
      </c>
      <c r="AW11" s="342">
        <v>45457</v>
      </c>
      <c r="AX11" s="332" t="s">
        <v>3276</v>
      </c>
      <c r="AY11" s="337" t="s">
        <v>4121</v>
      </c>
      <c r="AZ11" s="332" t="s">
        <v>67</v>
      </c>
      <c r="BA11" s="332" t="s">
        <v>133</v>
      </c>
    </row>
    <row r="12" spans="1:72" x14ac:dyDescent="0.25">
      <c r="B12" s="332">
        <v>2024</v>
      </c>
      <c r="C12" s="332">
        <v>891780111</v>
      </c>
      <c r="D12" s="333" t="s">
        <v>64</v>
      </c>
      <c r="E12" s="335" t="s">
        <v>4120</v>
      </c>
      <c r="F12" s="334" t="s">
        <v>4119</v>
      </c>
      <c r="G12" s="336">
        <v>0</v>
      </c>
      <c r="H12" s="336" t="s">
        <v>73</v>
      </c>
      <c r="I12" s="335" t="s">
        <v>65</v>
      </c>
      <c r="J12" s="335" t="s">
        <v>4118</v>
      </c>
      <c r="K12" s="337">
        <v>1070022214</v>
      </c>
      <c r="L12" s="332" t="s">
        <v>68</v>
      </c>
      <c r="M12" s="335" t="s">
        <v>3154</v>
      </c>
      <c r="N12" s="335">
        <v>901572832</v>
      </c>
      <c r="O12" s="339">
        <v>453</v>
      </c>
      <c r="P12" s="340">
        <v>45345</v>
      </c>
      <c r="Q12" s="339">
        <v>1070022214</v>
      </c>
      <c r="R12" s="340">
        <v>45351</v>
      </c>
      <c r="S12" s="335">
        <v>1070022214</v>
      </c>
      <c r="T12" s="336" t="s">
        <v>67</v>
      </c>
      <c r="U12" s="338">
        <v>85465146</v>
      </c>
      <c r="V12" s="350" t="s">
        <v>4117</v>
      </c>
      <c r="W12" s="340">
        <v>45351</v>
      </c>
      <c r="X12" s="340">
        <v>45352</v>
      </c>
      <c r="Y12" s="340">
        <v>45352</v>
      </c>
      <c r="Z12" s="340">
        <v>45357</v>
      </c>
      <c r="AA12" s="334">
        <f t="shared" si="0"/>
        <v>5</v>
      </c>
      <c r="AB12" s="335">
        <v>0</v>
      </c>
      <c r="AC12" s="335">
        <v>0</v>
      </c>
      <c r="AD12" s="335">
        <v>0</v>
      </c>
      <c r="AE12" s="343" t="s">
        <v>75</v>
      </c>
      <c r="AF12" s="334">
        <f t="shared" si="1"/>
        <v>0</v>
      </c>
      <c r="AG12" s="335">
        <v>0</v>
      </c>
      <c r="AH12" s="335">
        <v>0</v>
      </c>
      <c r="AI12" s="344" t="s">
        <v>75</v>
      </c>
      <c r="AJ12" s="335">
        <v>0</v>
      </c>
      <c r="AK12" s="336" t="s">
        <v>75</v>
      </c>
      <c r="AL12" s="336" t="s">
        <v>75</v>
      </c>
      <c r="AM12" s="334">
        <f t="shared" si="2"/>
        <v>0</v>
      </c>
      <c r="AN12" s="334">
        <f>+K12+AC12-AH12</f>
        <v>1070022214</v>
      </c>
      <c r="AO12" s="336" t="s">
        <v>67</v>
      </c>
      <c r="AP12" s="334">
        <v>1070022214</v>
      </c>
      <c r="AQ12" s="336" t="s">
        <v>85</v>
      </c>
      <c r="AR12" s="335">
        <v>0</v>
      </c>
      <c r="AS12" s="345" t="s">
        <v>75</v>
      </c>
      <c r="AT12" s="335">
        <v>1070022214</v>
      </c>
      <c r="AU12" s="310">
        <f t="shared" si="3"/>
        <v>0</v>
      </c>
      <c r="AV12" s="311">
        <f t="shared" si="4"/>
        <v>1</v>
      </c>
      <c r="AW12" s="345" t="s">
        <v>75</v>
      </c>
      <c r="AX12" s="336" t="s">
        <v>131</v>
      </c>
      <c r="AY12" s="334" t="s">
        <v>4116</v>
      </c>
      <c r="AZ12" s="332" t="s">
        <v>67</v>
      </c>
      <c r="BA12" s="332" t="s">
        <v>133</v>
      </c>
    </row>
    <row r="13" spans="1:72" s="229" customFormat="1" ht="25.5" x14ac:dyDescent="0.25">
      <c r="B13" s="332">
        <v>2024</v>
      </c>
      <c r="C13" s="332">
        <v>891780111</v>
      </c>
      <c r="D13" s="333" t="s">
        <v>64</v>
      </c>
      <c r="E13" s="337" t="s">
        <v>4115</v>
      </c>
      <c r="F13" s="337" t="s">
        <v>4114</v>
      </c>
      <c r="G13" s="332">
        <v>0</v>
      </c>
      <c r="H13" s="332" t="s">
        <v>73</v>
      </c>
      <c r="I13" s="333" t="s">
        <v>138</v>
      </c>
      <c r="J13" s="337" t="s">
        <v>4113</v>
      </c>
      <c r="K13" s="337">
        <v>1204111600</v>
      </c>
      <c r="L13" s="332" t="s">
        <v>68</v>
      </c>
      <c r="M13" s="337" t="s">
        <v>373</v>
      </c>
      <c r="N13" s="351">
        <v>900845290</v>
      </c>
      <c r="O13" s="352" t="s">
        <v>4112</v>
      </c>
      <c r="P13" s="353" t="s">
        <v>4111</v>
      </c>
      <c r="Q13" s="352" t="s">
        <v>4110</v>
      </c>
      <c r="R13" s="342" t="s">
        <v>4109</v>
      </c>
      <c r="S13" s="333">
        <v>1204111600</v>
      </c>
      <c r="T13" s="332" t="s">
        <v>67</v>
      </c>
      <c r="U13" s="351">
        <v>85450705</v>
      </c>
      <c r="V13" s="337" t="s">
        <v>3148</v>
      </c>
      <c r="W13" s="342">
        <v>45362</v>
      </c>
      <c r="X13" s="354" t="s">
        <v>4108</v>
      </c>
      <c r="Y13" s="342">
        <v>45363</v>
      </c>
      <c r="Z13" s="342">
        <v>45382</v>
      </c>
      <c r="AA13" s="337">
        <f t="shared" si="0"/>
        <v>19</v>
      </c>
      <c r="AB13" s="333">
        <v>1</v>
      </c>
      <c r="AC13" s="333">
        <v>570000000</v>
      </c>
      <c r="AD13" s="333">
        <v>1</v>
      </c>
      <c r="AE13" s="355">
        <v>45443</v>
      </c>
      <c r="AF13" s="337">
        <f t="shared" si="1"/>
        <v>61</v>
      </c>
      <c r="AG13" s="333">
        <v>0</v>
      </c>
      <c r="AH13" s="333">
        <v>0</v>
      </c>
      <c r="AI13" s="344" t="s">
        <v>75</v>
      </c>
      <c r="AJ13" s="333">
        <v>0</v>
      </c>
      <c r="AK13" s="332" t="s">
        <v>75</v>
      </c>
      <c r="AL13" s="332" t="s">
        <v>75</v>
      </c>
      <c r="AM13" s="337">
        <f t="shared" si="2"/>
        <v>0</v>
      </c>
      <c r="AN13" s="337">
        <f>+K13+AC13-AH13</f>
        <v>1774111600</v>
      </c>
      <c r="AO13" s="332" t="s">
        <v>85</v>
      </c>
      <c r="AP13" s="337">
        <v>0</v>
      </c>
      <c r="AQ13" s="332" t="s">
        <v>67</v>
      </c>
      <c r="AR13" s="333">
        <v>602055800</v>
      </c>
      <c r="AS13" s="342">
        <v>45369</v>
      </c>
      <c r="AT13" s="313">
        <v>0</v>
      </c>
      <c r="AU13" s="310">
        <f t="shared" si="3"/>
        <v>1774111600</v>
      </c>
      <c r="AV13" s="311">
        <f t="shared" si="4"/>
        <v>0</v>
      </c>
      <c r="AW13" s="345" t="s">
        <v>75</v>
      </c>
      <c r="AX13" s="332" t="s">
        <v>131</v>
      </c>
      <c r="AY13" s="337" t="s">
        <v>4107</v>
      </c>
      <c r="AZ13" s="332" t="s">
        <v>67</v>
      </c>
      <c r="BA13" s="332" t="s">
        <v>133</v>
      </c>
    </row>
    <row r="14" spans="1:72" s="229" customFormat="1" ht="38.25" x14ac:dyDescent="0.25">
      <c r="B14" s="332">
        <v>2024</v>
      </c>
      <c r="C14" s="332">
        <v>891780111</v>
      </c>
      <c r="D14" s="333" t="s">
        <v>64</v>
      </c>
      <c r="E14" s="333" t="s">
        <v>4106</v>
      </c>
      <c r="F14" s="337" t="s">
        <v>4105</v>
      </c>
      <c r="G14" s="356">
        <v>2022000100019</v>
      </c>
      <c r="H14" s="332" t="s">
        <v>73</v>
      </c>
      <c r="I14" s="333" t="s">
        <v>138</v>
      </c>
      <c r="J14" s="333" t="s">
        <v>4104</v>
      </c>
      <c r="K14" s="337">
        <v>659000412</v>
      </c>
      <c r="L14" s="332" t="s">
        <v>68</v>
      </c>
      <c r="M14" s="333" t="s">
        <v>4103</v>
      </c>
      <c r="N14" s="333">
        <v>13378007</v>
      </c>
      <c r="O14" s="352" t="s">
        <v>4102</v>
      </c>
      <c r="P14" s="353" t="s">
        <v>4101</v>
      </c>
      <c r="Q14" s="352" t="s">
        <v>4100</v>
      </c>
      <c r="R14" s="342">
        <v>45371</v>
      </c>
      <c r="S14" s="333">
        <v>659000412</v>
      </c>
      <c r="T14" s="332" t="s">
        <v>67</v>
      </c>
      <c r="U14" s="351">
        <v>85468582</v>
      </c>
      <c r="V14" s="337" t="s">
        <v>3468</v>
      </c>
      <c r="W14" s="342">
        <v>45371</v>
      </c>
      <c r="X14" s="357">
        <v>45387</v>
      </c>
      <c r="Y14" s="357">
        <v>45384</v>
      </c>
      <c r="Z14" s="357">
        <v>45478</v>
      </c>
      <c r="AA14" s="337">
        <f t="shared" si="0"/>
        <v>94</v>
      </c>
      <c r="AB14" s="333">
        <v>0</v>
      </c>
      <c r="AC14" s="333">
        <v>0</v>
      </c>
      <c r="AD14" s="333">
        <v>0</v>
      </c>
      <c r="AE14" s="343" t="s">
        <v>75</v>
      </c>
      <c r="AF14" s="337">
        <f t="shared" si="1"/>
        <v>0</v>
      </c>
      <c r="AG14" s="333">
        <v>0</v>
      </c>
      <c r="AH14" s="333">
        <v>0</v>
      </c>
      <c r="AI14" s="344" t="s">
        <v>75</v>
      </c>
      <c r="AJ14" s="333">
        <v>0</v>
      </c>
      <c r="AK14" s="332" t="s">
        <v>75</v>
      </c>
      <c r="AL14" s="332" t="s">
        <v>75</v>
      </c>
      <c r="AM14" s="337">
        <f t="shared" si="2"/>
        <v>0</v>
      </c>
      <c r="AN14" s="337">
        <f>+K14+AC14-AH14</f>
        <v>659000412</v>
      </c>
      <c r="AO14" s="332" t="s">
        <v>85</v>
      </c>
      <c r="AP14" s="337">
        <v>0</v>
      </c>
      <c r="AQ14" s="332" t="s">
        <v>85</v>
      </c>
      <c r="AR14" s="333">
        <v>0</v>
      </c>
      <c r="AS14" s="345" t="s">
        <v>75</v>
      </c>
      <c r="AT14" s="313">
        <v>659000412</v>
      </c>
      <c r="AU14" s="310">
        <f t="shared" si="3"/>
        <v>0</v>
      </c>
      <c r="AV14" s="311">
        <f t="shared" si="4"/>
        <v>1</v>
      </c>
      <c r="AW14" s="345" t="s">
        <v>75</v>
      </c>
      <c r="AX14" s="332" t="s">
        <v>131</v>
      </c>
      <c r="AY14" s="337" t="s">
        <v>4099</v>
      </c>
      <c r="AZ14" s="332" t="s">
        <v>67</v>
      </c>
      <c r="BA14" s="332" t="s">
        <v>133</v>
      </c>
    </row>
    <row r="15" spans="1:72" x14ac:dyDescent="0.25">
      <c r="B15" s="332">
        <v>2024</v>
      </c>
      <c r="C15" s="332">
        <v>891780111</v>
      </c>
      <c r="D15" s="333" t="s">
        <v>64</v>
      </c>
      <c r="E15" s="335" t="s">
        <v>4098</v>
      </c>
      <c r="F15" s="334" t="s">
        <v>4097</v>
      </c>
      <c r="G15" s="336">
        <v>0</v>
      </c>
      <c r="H15" s="336" t="s">
        <v>73</v>
      </c>
      <c r="I15" s="335" t="s">
        <v>65</v>
      </c>
      <c r="J15" s="335" t="s">
        <v>4096</v>
      </c>
      <c r="K15" s="337">
        <v>360000000</v>
      </c>
      <c r="L15" s="332" t="s">
        <v>68</v>
      </c>
      <c r="M15" s="335" t="s">
        <v>4095</v>
      </c>
      <c r="N15" s="338">
        <v>900965852</v>
      </c>
      <c r="O15" s="339">
        <v>726</v>
      </c>
      <c r="P15" s="340">
        <v>45359</v>
      </c>
      <c r="Q15" s="339">
        <v>360000000</v>
      </c>
      <c r="R15" s="340">
        <v>45371</v>
      </c>
      <c r="S15" s="335">
        <v>360000000</v>
      </c>
      <c r="T15" s="336" t="s">
        <v>67</v>
      </c>
      <c r="U15" s="334">
        <v>72175282</v>
      </c>
      <c r="V15" s="350" t="s">
        <v>4094</v>
      </c>
      <c r="W15" s="340">
        <v>45371</v>
      </c>
      <c r="X15" s="340">
        <v>45383</v>
      </c>
      <c r="Y15" s="340">
        <v>45371</v>
      </c>
      <c r="Z15" s="340">
        <v>45657</v>
      </c>
      <c r="AA15" s="334">
        <f t="shared" si="0"/>
        <v>286</v>
      </c>
      <c r="AB15" s="335">
        <v>0</v>
      </c>
      <c r="AC15" s="335">
        <v>0</v>
      </c>
      <c r="AD15" s="335">
        <v>0</v>
      </c>
      <c r="AE15" s="343" t="s">
        <v>75</v>
      </c>
      <c r="AF15" s="334">
        <f t="shared" si="1"/>
        <v>0</v>
      </c>
      <c r="AG15" s="335">
        <v>0</v>
      </c>
      <c r="AH15" s="335">
        <v>0</v>
      </c>
      <c r="AI15" s="344" t="s">
        <v>75</v>
      </c>
      <c r="AJ15" s="335">
        <v>0</v>
      </c>
      <c r="AK15" s="336" t="s">
        <v>75</v>
      </c>
      <c r="AL15" s="336" t="s">
        <v>75</v>
      </c>
      <c r="AM15" s="334">
        <f t="shared" si="2"/>
        <v>0</v>
      </c>
      <c r="AN15" s="334">
        <f>+K15+AC15-AH15</f>
        <v>360000000</v>
      </c>
      <c r="AO15" s="336" t="s">
        <v>67</v>
      </c>
      <c r="AP15" s="334">
        <v>360000000</v>
      </c>
      <c r="AQ15" s="336" t="s">
        <v>67</v>
      </c>
      <c r="AR15" s="335">
        <v>162000000</v>
      </c>
      <c r="AS15" s="342">
        <v>45373</v>
      </c>
      <c r="AT15" s="312">
        <v>0</v>
      </c>
      <c r="AU15" s="310">
        <f t="shared" si="3"/>
        <v>360000000</v>
      </c>
      <c r="AV15" s="311">
        <f t="shared" si="4"/>
        <v>0</v>
      </c>
      <c r="AW15" s="345" t="s">
        <v>75</v>
      </c>
      <c r="AX15" s="336" t="s">
        <v>86</v>
      </c>
      <c r="AY15" s="334" t="s">
        <v>4093</v>
      </c>
      <c r="AZ15" s="332" t="s">
        <v>67</v>
      </c>
      <c r="BA15" s="332" t="s">
        <v>133</v>
      </c>
    </row>
    <row r="16" spans="1:72" x14ac:dyDescent="0.25">
      <c r="B16" s="332">
        <v>2024</v>
      </c>
      <c r="C16" s="332">
        <v>891780111</v>
      </c>
      <c r="D16" s="333" t="s">
        <v>64</v>
      </c>
      <c r="E16" s="335" t="s">
        <v>4092</v>
      </c>
      <c r="F16" s="334" t="s">
        <v>4091</v>
      </c>
      <c r="G16" s="336">
        <v>0</v>
      </c>
      <c r="H16" s="336" t="s">
        <v>73</v>
      </c>
      <c r="I16" s="335" t="s">
        <v>65</v>
      </c>
      <c r="J16" s="335" t="s">
        <v>4090</v>
      </c>
      <c r="K16" s="337">
        <v>229520112</v>
      </c>
      <c r="L16" s="332" t="s">
        <v>68</v>
      </c>
      <c r="M16" s="335" t="s">
        <v>4089</v>
      </c>
      <c r="N16" s="335">
        <v>800153993</v>
      </c>
      <c r="O16" s="339">
        <v>663</v>
      </c>
      <c r="P16" s="340">
        <v>45364</v>
      </c>
      <c r="Q16" s="339">
        <v>929525712</v>
      </c>
      <c r="R16" s="340">
        <v>45372</v>
      </c>
      <c r="S16" s="335">
        <v>229520112</v>
      </c>
      <c r="T16" s="336" t="s">
        <v>67</v>
      </c>
      <c r="U16" s="338">
        <v>36724655</v>
      </c>
      <c r="V16" s="334" t="s">
        <v>4083</v>
      </c>
      <c r="W16" s="340">
        <v>45372</v>
      </c>
      <c r="X16" s="340">
        <v>45386</v>
      </c>
      <c r="Y16" s="340">
        <v>45383</v>
      </c>
      <c r="Z16" s="340">
        <v>45750</v>
      </c>
      <c r="AA16" s="334">
        <f t="shared" si="0"/>
        <v>367</v>
      </c>
      <c r="AB16" s="335">
        <v>0</v>
      </c>
      <c r="AC16" s="335">
        <v>0</v>
      </c>
      <c r="AD16" s="335">
        <v>0</v>
      </c>
      <c r="AE16" s="343" t="s">
        <v>75</v>
      </c>
      <c r="AF16" s="334">
        <f t="shared" si="1"/>
        <v>0</v>
      </c>
      <c r="AG16" s="335">
        <v>0</v>
      </c>
      <c r="AH16" s="335">
        <v>0</v>
      </c>
      <c r="AI16" s="344" t="s">
        <v>75</v>
      </c>
      <c r="AJ16" s="335">
        <v>0</v>
      </c>
      <c r="AK16" s="336" t="s">
        <v>75</v>
      </c>
      <c r="AL16" s="336" t="s">
        <v>75</v>
      </c>
      <c r="AM16" s="334">
        <f t="shared" si="2"/>
        <v>0</v>
      </c>
      <c r="AN16" s="334">
        <f>+K16+AC16-AH16</f>
        <v>229520112</v>
      </c>
      <c r="AO16" s="336" t="s">
        <v>67</v>
      </c>
      <c r="AP16" s="334">
        <v>229520112</v>
      </c>
      <c r="AQ16" s="336" t="s">
        <v>85</v>
      </c>
      <c r="AR16" s="335">
        <v>0</v>
      </c>
      <c r="AS16" s="345" t="s">
        <v>75</v>
      </c>
      <c r="AT16" s="312"/>
      <c r="AU16" s="310">
        <f t="shared" si="3"/>
        <v>229520112</v>
      </c>
      <c r="AV16" s="311">
        <f t="shared" si="4"/>
        <v>0</v>
      </c>
      <c r="AW16" s="345" t="s">
        <v>75</v>
      </c>
      <c r="AX16" s="336" t="s">
        <v>86</v>
      </c>
      <c r="AY16" s="334" t="s">
        <v>4088</v>
      </c>
      <c r="AZ16" s="332" t="s">
        <v>67</v>
      </c>
      <c r="BA16" s="332" t="s">
        <v>133</v>
      </c>
    </row>
    <row r="17" spans="2:53" x14ac:dyDescent="0.25">
      <c r="B17" s="332">
        <v>2024</v>
      </c>
      <c r="C17" s="332">
        <v>891780111</v>
      </c>
      <c r="D17" s="333" t="s">
        <v>64</v>
      </c>
      <c r="E17" s="335" t="s">
        <v>4087</v>
      </c>
      <c r="F17" s="334" t="s">
        <v>4086</v>
      </c>
      <c r="G17" s="336">
        <v>0</v>
      </c>
      <c r="H17" s="336" t="s">
        <v>73</v>
      </c>
      <c r="I17" s="335" t="s">
        <v>65</v>
      </c>
      <c r="J17" s="335" t="s">
        <v>4085</v>
      </c>
      <c r="K17" s="337">
        <v>700005600</v>
      </c>
      <c r="L17" s="332" t="s">
        <v>68</v>
      </c>
      <c r="M17" s="335" t="s">
        <v>4084</v>
      </c>
      <c r="N17" s="338">
        <v>901717018</v>
      </c>
      <c r="O17" s="339">
        <v>663</v>
      </c>
      <c r="P17" s="340">
        <v>45364</v>
      </c>
      <c r="Q17" s="339">
        <v>929525712</v>
      </c>
      <c r="R17" s="340">
        <v>45372</v>
      </c>
      <c r="S17" s="335">
        <v>700005600</v>
      </c>
      <c r="T17" s="336" t="s">
        <v>67</v>
      </c>
      <c r="U17" s="338">
        <v>36724655</v>
      </c>
      <c r="V17" s="334" t="s">
        <v>4083</v>
      </c>
      <c r="W17" s="340">
        <v>45372</v>
      </c>
      <c r="X17" s="340">
        <v>45384</v>
      </c>
      <c r="Y17" s="340">
        <v>45383</v>
      </c>
      <c r="Z17" s="340">
        <v>45808</v>
      </c>
      <c r="AA17" s="334">
        <f t="shared" si="0"/>
        <v>425</v>
      </c>
      <c r="AB17" s="335">
        <v>0</v>
      </c>
      <c r="AC17" s="335">
        <v>0</v>
      </c>
      <c r="AD17" s="335">
        <v>0</v>
      </c>
      <c r="AE17" s="343" t="s">
        <v>75</v>
      </c>
      <c r="AF17" s="334">
        <f t="shared" si="1"/>
        <v>0</v>
      </c>
      <c r="AG17" s="335">
        <v>0</v>
      </c>
      <c r="AH17" s="335">
        <v>0</v>
      </c>
      <c r="AI17" s="344" t="s">
        <v>75</v>
      </c>
      <c r="AJ17" s="335">
        <v>0</v>
      </c>
      <c r="AK17" s="336" t="s">
        <v>75</v>
      </c>
      <c r="AL17" s="336" t="s">
        <v>75</v>
      </c>
      <c r="AM17" s="334">
        <f t="shared" si="2"/>
        <v>0</v>
      </c>
      <c r="AN17" s="334">
        <f>+K17+AC17-AH17</f>
        <v>700005600</v>
      </c>
      <c r="AO17" s="336" t="s">
        <v>67</v>
      </c>
      <c r="AP17" s="334">
        <v>700005600</v>
      </c>
      <c r="AQ17" s="336" t="s">
        <v>85</v>
      </c>
      <c r="AR17" s="335">
        <v>0</v>
      </c>
      <c r="AS17" s="345" t="s">
        <v>75</v>
      </c>
      <c r="AT17" s="312"/>
      <c r="AU17" s="310">
        <f t="shared" si="3"/>
        <v>700005600</v>
      </c>
      <c r="AV17" s="311">
        <f t="shared" si="4"/>
        <v>0</v>
      </c>
      <c r="AW17" s="345" t="s">
        <v>75</v>
      </c>
      <c r="AX17" s="336" t="s">
        <v>86</v>
      </c>
      <c r="AY17" s="334" t="s">
        <v>4082</v>
      </c>
      <c r="AZ17" s="332" t="s">
        <v>67</v>
      </c>
      <c r="BA17" s="332" t="s">
        <v>133</v>
      </c>
    </row>
    <row r="18" spans="2:53" s="229" customFormat="1" ht="38.25" x14ac:dyDescent="0.25">
      <c r="B18" s="332">
        <v>2024</v>
      </c>
      <c r="C18" s="332">
        <v>891780111</v>
      </c>
      <c r="D18" s="333" t="s">
        <v>64</v>
      </c>
      <c r="E18" s="337" t="s">
        <v>4081</v>
      </c>
      <c r="F18" s="337" t="s">
        <v>4080</v>
      </c>
      <c r="G18" s="356">
        <v>0</v>
      </c>
      <c r="H18" s="332" t="s">
        <v>73</v>
      </c>
      <c r="I18" s="333" t="s">
        <v>65</v>
      </c>
      <c r="J18" s="337" t="s">
        <v>4079</v>
      </c>
      <c r="K18" s="337">
        <v>1129600000</v>
      </c>
      <c r="L18" s="332" t="s">
        <v>68</v>
      </c>
      <c r="M18" s="337" t="s">
        <v>4078</v>
      </c>
      <c r="N18" s="351">
        <v>819000635</v>
      </c>
      <c r="O18" s="358" t="s">
        <v>4077</v>
      </c>
      <c r="P18" s="353" t="s">
        <v>4076</v>
      </c>
      <c r="Q18" s="358" t="s">
        <v>4075</v>
      </c>
      <c r="R18" s="342">
        <v>45384</v>
      </c>
      <c r="S18" s="333">
        <v>1129600000</v>
      </c>
      <c r="T18" s="332" t="s">
        <v>67</v>
      </c>
      <c r="U18" s="351">
        <v>85459497</v>
      </c>
      <c r="V18" s="337" t="s">
        <v>3149</v>
      </c>
      <c r="W18" s="342">
        <v>45384</v>
      </c>
      <c r="X18" s="342">
        <v>45387</v>
      </c>
      <c r="Y18" s="342">
        <v>45385</v>
      </c>
      <c r="Z18" s="342">
        <v>45657</v>
      </c>
      <c r="AA18" s="337">
        <f t="shared" si="0"/>
        <v>272</v>
      </c>
      <c r="AB18" s="333">
        <v>0</v>
      </c>
      <c r="AC18" s="333">
        <v>0</v>
      </c>
      <c r="AD18" s="333">
        <v>0</v>
      </c>
      <c r="AE18" s="343" t="s">
        <v>75</v>
      </c>
      <c r="AF18" s="337">
        <f t="shared" si="1"/>
        <v>0</v>
      </c>
      <c r="AG18" s="333">
        <v>0</v>
      </c>
      <c r="AH18" s="333">
        <v>0</v>
      </c>
      <c r="AI18" s="344" t="s">
        <v>75</v>
      </c>
      <c r="AJ18" s="333">
        <v>0</v>
      </c>
      <c r="AK18" s="332" t="s">
        <v>75</v>
      </c>
      <c r="AL18" s="332" t="s">
        <v>75</v>
      </c>
      <c r="AM18" s="337">
        <f t="shared" si="2"/>
        <v>0</v>
      </c>
      <c r="AN18" s="337">
        <f>+K18+AC18-AH18</f>
        <v>1129600000</v>
      </c>
      <c r="AO18" s="332" t="s">
        <v>67</v>
      </c>
      <c r="AP18" s="337">
        <v>1129600000</v>
      </c>
      <c r="AQ18" s="332" t="s">
        <v>67</v>
      </c>
      <c r="AR18" s="333">
        <v>451840000</v>
      </c>
      <c r="AS18" s="342">
        <v>45386</v>
      </c>
      <c r="AT18" s="313">
        <v>519310057</v>
      </c>
      <c r="AU18" s="310">
        <f t="shared" si="3"/>
        <v>610289943</v>
      </c>
      <c r="AV18" s="311">
        <f t="shared" si="4"/>
        <v>0.45972915810906517</v>
      </c>
      <c r="AW18" s="345" t="s">
        <v>75</v>
      </c>
      <c r="AX18" s="332" t="s">
        <v>86</v>
      </c>
      <c r="AY18" s="337" t="s">
        <v>4074</v>
      </c>
      <c r="AZ18" s="332" t="s">
        <v>67</v>
      </c>
      <c r="BA18" s="332" t="s">
        <v>133</v>
      </c>
    </row>
    <row r="19" spans="2:53" x14ac:dyDescent="0.25">
      <c r="B19" s="332">
        <v>2024</v>
      </c>
      <c r="C19" s="332">
        <v>891780111</v>
      </c>
      <c r="D19" s="333" t="s">
        <v>64</v>
      </c>
      <c r="E19" s="334" t="s">
        <v>4073</v>
      </c>
      <c r="F19" s="334" t="s">
        <v>4070</v>
      </c>
      <c r="G19" s="359">
        <v>0</v>
      </c>
      <c r="H19" s="336" t="s">
        <v>73</v>
      </c>
      <c r="I19" s="335" t="s">
        <v>65</v>
      </c>
      <c r="J19" s="334" t="s">
        <v>4069</v>
      </c>
      <c r="K19" s="337">
        <v>339114802</v>
      </c>
      <c r="L19" s="332" t="s">
        <v>4063</v>
      </c>
      <c r="M19" s="334" t="s">
        <v>4072</v>
      </c>
      <c r="N19" s="338">
        <v>819007190</v>
      </c>
      <c r="O19" s="339">
        <v>475</v>
      </c>
      <c r="P19" s="340">
        <v>45408</v>
      </c>
      <c r="Q19" s="339">
        <v>753588500</v>
      </c>
      <c r="R19" s="340">
        <v>45393</v>
      </c>
      <c r="S19" s="335">
        <v>339114802</v>
      </c>
      <c r="T19" s="336" t="s">
        <v>67</v>
      </c>
      <c r="U19" s="338">
        <v>85459497</v>
      </c>
      <c r="V19" s="334" t="s">
        <v>3149</v>
      </c>
      <c r="W19" s="340">
        <v>45393</v>
      </c>
      <c r="X19" s="340">
        <v>45399</v>
      </c>
      <c r="Y19" s="340">
        <v>45394</v>
      </c>
      <c r="Z19" s="340">
        <v>45657</v>
      </c>
      <c r="AA19" s="334">
        <f t="shared" si="0"/>
        <v>263</v>
      </c>
      <c r="AB19" s="335">
        <v>0</v>
      </c>
      <c r="AC19" s="335">
        <v>0</v>
      </c>
      <c r="AD19" s="335">
        <v>0</v>
      </c>
      <c r="AE19" s="343" t="s">
        <v>75</v>
      </c>
      <c r="AF19" s="334">
        <f t="shared" si="1"/>
        <v>0</v>
      </c>
      <c r="AG19" s="335">
        <v>0</v>
      </c>
      <c r="AH19" s="335">
        <v>0</v>
      </c>
      <c r="AI19" s="344" t="s">
        <v>75</v>
      </c>
      <c r="AJ19" s="335">
        <v>0</v>
      </c>
      <c r="AK19" s="336" t="s">
        <v>75</v>
      </c>
      <c r="AL19" s="336" t="s">
        <v>75</v>
      </c>
      <c r="AM19" s="334">
        <f t="shared" si="2"/>
        <v>0</v>
      </c>
      <c r="AN19" s="334">
        <f>+K19+AC19-AH19</f>
        <v>339114802</v>
      </c>
      <c r="AO19" s="336" t="s">
        <v>85</v>
      </c>
      <c r="AP19" s="334">
        <v>0</v>
      </c>
      <c r="AQ19" s="336" t="s">
        <v>67</v>
      </c>
      <c r="AR19" s="335">
        <v>101734440</v>
      </c>
      <c r="AS19" s="342">
        <v>45399</v>
      </c>
      <c r="AT19" s="312">
        <v>115484792</v>
      </c>
      <c r="AU19" s="310">
        <f t="shared" si="3"/>
        <v>223630010</v>
      </c>
      <c r="AV19" s="311">
        <f t="shared" si="4"/>
        <v>0.34054777709172362</v>
      </c>
      <c r="AW19" s="345" t="s">
        <v>75</v>
      </c>
      <c r="AX19" s="336" t="s">
        <v>86</v>
      </c>
      <c r="AY19" s="334" t="s">
        <v>4067</v>
      </c>
      <c r="AZ19" s="332" t="s">
        <v>67</v>
      </c>
      <c r="BA19" s="332" t="s">
        <v>133</v>
      </c>
    </row>
    <row r="20" spans="2:53" x14ac:dyDescent="0.25">
      <c r="B20" s="332">
        <v>2024</v>
      </c>
      <c r="C20" s="332">
        <v>891780111</v>
      </c>
      <c r="D20" s="333" t="s">
        <v>64</v>
      </c>
      <c r="E20" s="334" t="s">
        <v>4071</v>
      </c>
      <c r="F20" s="334" t="s">
        <v>4070</v>
      </c>
      <c r="G20" s="359">
        <v>0</v>
      </c>
      <c r="H20" s="336" t="s">
        <v>73</v>
      </c>
      <c r="I20" s="335" t="s">
        <v>65</v>
      </c>
      <c r="J20" s="334" t="s">
        <v>4069</v>
      </c>
      <c r="K20" s="337">
        <v>414473698</v>
      </c>
      <c r="L20" s="332" t="s">
        <v>4063</v>
      </c>
      <c r="M20" s="334" t="s">
        <v>4068</v>
      </c>
      <c r="N20" s="338">
        <v>900200085</v>
      </c>
      <c r="O20" s="339">
        <v>475</v>
      </c>
      <c r="P20" s="340">
        <v>45408</v>
      </c>
      <c r="Q20" s="339">
        <v>753588500</v>
      </c>
      <c r="R20" s="340">
        <v>45393</v>
      </c>
      <c r="S20" s="335">
        <v>414473698</v>
      </c>
      <c r="T20" s="336" t="s">
        <v>67</v>
      </c>
      <c r="U20" s="338">
        <v>85459497</v>
      </c>
      <c r="V20" s="334" t="s">
        <v>3149</v>
      </c>
      <c r="W20" s="340">
        <v>45393</v>
      </c>
      <c r="X20" s="340">
        <v>45399</v>
      </c>
      <c r="Y20" s="340">
        <v>45394</v>
      </c>
      <c r="Z20" s="340">
        <v>45657</v>
      </c>
      <c r="AA20" s="334">
        <f t="shared" si="0"/>
        <v>263</v>
      </c>
      <c r="AB20" s="335">
        <v>0</v>
      </c>
      <c r="AC20" s="335">
        <v>0</v>
      </c>
      <c r="AD20" s="335">
        <v>0</v>
      </c>
      <c r="AE20" s="343" t="s">
        <v>75</v>
      </c>
      <c r="AF20" s="334">
        <f t="shared" si="1"/>
        <v>0</v>
      </c>
      <c r="AG20" s="335">
        <v>0</v>
      </c>
      <c r="AH20" s="335">
        <v>0</v>
      </c>
      <c r="AI20" s="344" t="s">
        <v>75</v>
      </c>
      <c r="AJ20" s="335">
        <v>0</v>
      </c>
      <c r="AK20" s="336" t="s">
        <v>75</v>
      </c>
      <c r="AL20" s="336" t="s">
        <v>75</v>
      </c>
      <c r="AM20" s="334">
        <f t="shared" si="2"/>
        <v>0</v>
      </c>
      <c r="AN20" s="334">
        <f>+K20+AC20-AH20</f>
        <v>414473698</v>
      </c>
      <c r="AO20" s="336" t="s">
        <v>85</v>
      </c>
      <c r="AP20" s="334">
        <v>0</v>
      </c>
      <c r="AQ20" s="336" t="s">
        <v>67</v>
      </c>
      <c r="AR20" s="335">
        <v>124342109</v>
      </c>
      <c r="AS20" s="342">
        <v>45399</v>
      </c>
      <c r="AT20" s="312">
        <v>68239656</v>
      </c>
      <c r="AU20" s="310">
        <f t="shared" si="3"/>
        <v>346234042</v>
      </c>
      <c r="AV20" s="311">
        <f t="shared" si="4"/>
        <v>0.16464170423668234</v>
      </c>
      <c r="AW20" s="345" t="s">
        <v>75</v>
      </c>
      <c r="AX20" s="336" t="s">
        <v>86</v>
      </c>
      <c r="AY20" s="334" t="s">
        <v>4067</v>
      </c>
      <c r="AZ20" s="332" t="s">
        <v>67</v>
      </c>
      <c r="BA20" s="332" t="s">
        <v>133</v>
      </c>
    </row>
    <row r="21" spans="2:53" s="229" customFormat="1" ht="25.5" x14ac:dyDescent="0.25">
      <c r="B21" s="332">
        <v>2024</v>
      </c>
      <c r="C21" s="332">
        <v>891780111</v>
      </c>
      <c r="D21" s="333" t="s">
        <v>64</v>
      </c>
      <c r="E21" s="337" t="s">
        <v>4066</v>
      </c>
      <c r="F21" s="337" t="s">
        <v>4065</v>
      </c>
      <c r="G21" s="356">
        <v>0</v>
      </c>
      <c r="H21" s="332" t="s">
        <v>73</v>
      </c>
      <c r="I21" s="333" t="s">
        <v>65</v>
      </c>
      <c r="J21" s="337" t="s">
        <v>4064</v>
      </c>
      <c r="K21" s="337">
        <v>673699482</v>
      </c>
      <c r="L21" s="332" t="s">
        <v>4063</v>
      </c>
      <c r="M21" s="337" t="s">
        <v>4062</v>
      </c>
      <c r="N21" s="351">
        <v>824000089</v>
      </c>
      <c r="O21" s="352" t="s">
        <v>4061</v>
      </c>
      <c r="P21" s="353" t="s">
        <v>4060</v>
      </c>
      <c r="Q21" s="352" t="s">
        <v>4059</v>
      </c>
      <c r="R21" s="342">
        <v>45393</v>
      </c>
      <c r="S21" s="333">
        <v>673699482</v>
      </c>
      <c r="T21" s="332" t="s">
        <v>67</v>
      </c>
      <c r="U21" s="351">
        <v>57298660</v>
      </c>
      <c r="V21" s="337" t="s">
        <v>3151</v>
      </c>
      <c r="W21" s="342">
        <v>45393</v>
      </c>
      <c r="X21" s="342">
        <v>45407</v>
      </c>
      <c r="Y21" s="342">
        <v>45394</v>
      </c>
      <c r="Z21" s="342">
        <v>45657</v>
      </c>
      <c r="AA21" s="337">
        <f t="shared" si="0"/>
        <v>263</v>
      </c>
      <c r="AB21" s="333">
        <v>0</v>
      </c>
      <c r="AC21" s="333">
        <v>0</v>
      </c>
      <c r="AD21" s="333">
        <v>0</v>
      </c>
      <c r="AE21" s="343" t="s">
        <v>75</v>
      </c>
      <c r="AF21" s="337">
        <f t="shared" si="1"/>
        <v>0</v>
      </c>
      <c r="AG21" s="333">
        <v>0</v>
      </c>
      <c r="AH21" s="333">
        <v>0</v>
      </c>
      <c r="AI21" s="344" t="s">
        <v>75</v>
      </c>
      <c r="AJ21" s="333">
        <v>0</v>
      </c>
      <c r="AK21" s="332" t="s">
        <v>75</v>
      </c>
      <c r="AL21" s="332" t="s">
        <v>75</v>
      </c>
      <c r="AM21" s="337">
        <f t="shared" si="2"/>
        <v>0</v>
      </c>
      <c r="AN21" s="337">
        <f>+K21+AC21-AH21</f>
        <v>673699482</v>
      </c>
      <c r="AO21" s="332" t="s">
        <v>67</v>
      </c>
      <c r="AP21" s="337">
        <v>399699482</v>
      </c>
      <c r="AQ21" s="332" t="s">
        <v>85</v>
      </c>
      <c r="AR21" s="333">
        <v>0</v>
      </c>
      <c r="AS21" s="342" t="s">
        <v>75</v>
      </c>
      <c r="AT21" s="313">
        <v>180862475</v>
      </c>
      <c r="AU21" s="310">
        <f t="shared" si="3"/>
        <v>492837007</v>
      </c>
      <c r="AV21" s="311">
        <f t="shared" si="4"/>
        <v>0.26846165068002831</v>
      </c>
      <c r="AW21" s="345" t="s">
        <v>75</v>
      </c>
      <c r="AX21" s="332" t="s">
        <v>86</v>
      </c>
      <c r="AY21" s="337" t="s">
        <v>4058</v>
      </c>
      <c r="AZ21" s="332" t="s">
        <v>67</v>
      </c>
      <c r="BA21" s="332" t="s">
        <v>133</v>
      </c>
    </row>
    <row r="22" spans="2:53" x14ac:dyDescent="0.25">
      <c r="B22" s="332">
        <v>2024</v>
      </c>
      <c r="C22" s="332">
        <v>891780111</v>
      </c>
      <c r="D22" s="333" t="s">
        <v>64</v>
      </c>
      <c r="E22" s="335" t="s">
        <v>4057</v>
      </c>
      <c r="F22" s="334" t="s">
        <v>4056</v>
      </c>
      <c r="G22" s="359">
        <v>0</v>
      </c>
      <c r="H22" s="336" t="s">
        <v>73</v>
      </c>
      <c r="I22" s="335" t="s">
        <v>138</v>
      </c>
      <c r="J22" s="335" t="s">
        <v>4055</v>
      </c>
      <c r="K22" s="337">
        <v>460768000</v>
      </c>
      <c r="L22" s="332" t="s">
        <v>68</v>
      </c>
      <c r="M22" s="335" t="s">
        <v>3943</v>
      </c>
      <c r="N22" s="338">
        <v>85471449</v>
      </c>
      <c r="O22" s="339">
        <v>976</v>
      </c>
      <c r="P22" s="340">
        <v>45400</v>
      </c>
      <c r="Q22" s="339">
        <v>460768000</v>
      </c>
      <c r="R22" s="340">
        <v>45405</v>
      </c>
      <c r="S22" s="335">
        <v>460768000</v>
      </c>
      <c r="T22" s="336" t="s">
        <v>67</v>
      </c>
      <c r="U22" s="337">
        <v>85152695</v>
      </c>
      <c r="V22" s="350" t="s">
        <v>4035</v>
      </c>
      <c r="W22" s="340">
        <v>45405</v>
      </c>
      <c r="X22" s="340">
        <v>45420</v>
      </c>
      <c r="Y22" s="342">
        <v>45405</v>
      </c>
      <c r="Z22" s="340">
        <v>45422</v>
      </c>
      <c r="AA22" s="334">
        <f t="shared" si="0"/>
        <v>17</v>
      </c>
      <c r="AB22" s="335">
        <v>0</v>
      </c>
      <c r="AC22" s="335">
        <v>0</v>
      </c>
      <c r="AD22" s="335">
        <v>0</v>
      </c>
      <c r="AE22" s="343" t="s">
        <v>75</v>
      </c>
      <c r="AF22" s="334">
        <f t="shared" si="1"/>
        <v>0</v>
      </c>
      <c r="AG22" s="335">
        <v>0</v>
      </c>
      <c r="AH22" s="335">
        <v>0</v>
      </c>
      <c r="AI22" s="344" t="s">
        <v>75</v>
      </c>
      <c r="AJ22" s="335">
        <v>0</v>
      </c>
      <c r="AK22" s="336" t="s">
        <v>75</v>
      </c>
      <c r="AL22" s="336" t="s">
        <v>75</v>
      </c>
      <c r="AM22" s="334">
        <f t="shared" si="2"/>
        <v>0</v>
      </c>
      <c r="AN22" s="334">
        <f>+K22+AC22-AH22</f>
        <v>460768000</v>
      </c>
      <c r="AO22" s="336" t="s">
        <v>67</v>
      </c>
      <c r="AP22" s="334">
        <v>460768000</v>
      </c>
      <c r="AQ22" s="336" t="s">
        <v>67</v>
      </c>
      <c r="AR22" s="335">
        <v>230384000</v>
      </c>
      <c r="AS22" s="342" t="s">
        <v>75</v>
      </c>
      <c r="AT22" s="312">
        <v>460768000</v>
      </c>
      <c r="AU22" s="310">
        <f t="shared" si="3"/>
        <v>0</v>
      </c>
      <c r="AV22" s="311">
        <f t="shared" si="4"/>
        <v>1</v>
      </c>
      <c r="AW22" s="345" t="s">
        <v>75</v>
      </c>
      <c r="AX22" s="336" t="s">
        <v>131</v>
      </c>
      <c r="AY22" s="334" t="s">
        <v>3947</v>
      </c>
      <c r="AZ22" s="332" t="s">
        <v>67</v>
      </c>
      <c r="BA22" s="332" t="s">
        <v>133</v>
      </c>
    </row>
    <row r="23" spans="2:53" x14ac:dyDescent="0.25">
      <c r="B23" s="332">
        <v>2024</v>
      </c>
      <c r="C23" s="332">
        <v>891780111</v>
      </c>
      <c r="D23" s="333" t="s">
        <v>64</v>
      </c>
      <c r="E23" s="335" t="s">
        <v>4054</v>
      </c>
      <c r="F23" s="334" t="s">
        <v>4053</v>
      </c>
      <c r="G23" s="359">
        <v>0</v>
      </c>
      <c r="H23" s="336" t="s">
        <v>73</v>
      </c>
      <c r="I23" s="335" t="s">
        <v>138</v>
      </c>
      <c r="J23" s="335" t="s">
        <v>4052</v>
      </c>
      <c r="K23" s="337">
        <v>836249440</v>
      </c>
      <c r="L23" s="332" t="s">
        <v>68</v>
      </c>
      <c r="M23" s="335" t="s">
        <v>4051</v>
      </c>
      <c r="N23" s="338">
        <v>900692909</v>
      </c>
      <c r="O23" s="339">
        <v>1088</v>
      </c>
      <c r="P23" s="340">
        <v>45412</v>
      </c>
      <c r="Q23" s="339">
        <v>836249440</v>
      </c>
      <c r="R23" s="340">
        <v>45415</v>
      </c>
      <c r="S23" s="335">
        <v>836249440</v>
      </c>
      <c r="T23" s="336" t="s">
        <v>67</v>
      </c>
      <c r="U23" s="337">
        <v>85152695</v>
      </c>
      <c r="V23" s="350" t="s">
        <v>4035</v>
      </c>
      <c r="W23" s="340">
        <v>45415</v>
      </c>
      <c r="X23" s="340">
        <v>45418</v>
      </c>
      <c r="Y23" s="342">
        <v>45418</v>
      </c>
      <c r="Z23" s="340">
        <v>45422</v>
      </c>
      <c r="AA23" s="334">
        <f t="shared" si="0"/>
        <v>4</v>
      </c>
      <c r="AB23" s="335">
        <v>0</v>
      </c>
      <c r="AC23" s="335">
        <v>0</v>
      </c>
      <c r="AD23" s="335">
        <v>0</v>
      </c>
      <c r="AE23" s="343" t="s">
        <v>75</v>
      </c>
      <c r="AF23" s="334">
        <f t="shared" si="1"/>
        <v>0</v>
      </c>
      <c r="AG23" s="335">
        <v>0</v>
      </c>
      <c r="AH23" s="335">
        <v>0</v>
      </c>
      <c r="AI23" s="344" t="s">
        <v>75</v>
      </c>
      <c r="AJ23" s="335">
        <v>0</v>
      </c>
      <c r="AK23" s="336" t="s">
        <v>75</v>
      </c>
      <c r="AL23" s="336" t="s">
        <v>75</v>
      </c>
      <c r="AM23" s="334">
        <f t="shared" si="2"/>
        <v>0</v>
      </c>
      <c r="AN23" s="334">
        <f>+K23+AC23-AH23</f>
        <v>836249440</v>
      </c>
      <c r="AO23" s="336" t="s">
        <v>67</v>
      </c>
      <c r="AP23" s="335">
        <v>836249440</v>
      </c>
      <c r="AQ23" s="336" t="s">
        <v>67</v>
      </c>
      <c r="AR23" s="335">
        <v>418124720</v>
      </c>
      <c r="AS23" s="342">
        <v>45418</v>
      </c>
      <c r="AT23" s="312">
        <v>836249440</v>
      </c>
      <c r="AU23" s="310">
        <f t="shared" si="3"/>
        <v>0</v>
      </c>
      <c r="AV23" s="311">
        <f t="shared" si="4"/>
        <v>1</v>
      </c>
      <c r="AW23" s="345" t="s">
        <v>75</v>
      </c>
      <c r="AX23" s="336" t="s">
        <v>131</v>
      </c>
      <c r="AY23" s="380" t="s">
        <v>4050</v>
      </c>
      <c r="AZ23" s="332" t="s">
        <v>67</v>
      </c>
      <c r="BA23" s="332" t="s">
        <v>133</v>
      </c>
    </row>
    <row r="24" spans="2:53" x14ac:dyDescent="0.25">
      <c r="B24" s="332">
        <v>2024</v>
      </c>
      <c r="C24" s="332">
        <v>891780111</v>
      </c>
      <c r="D24" s="333" t="s">
        <v>64</v>
      </c>
      <c r="E24" s="335" t="s">
        <v>4049</v>
      </c>
      <c r="F24" s="360" t="s">
        <v>4048</v>
      </c>
      <c r="G24" s="359">
        <v>0</v>
      </c>
      <c r="H24" s="336" t="s">
        <v>73</v>
      </c>
      <c r="I24" s="335" t="s">
        <v>138</v>
      </c>
      <c r="J24" s="335" t="s">
        <v>4047</v>
      </c>
      <c r="K24" s="337">
        <v>3897500000</v>
      </c>
      <c r="L24" s="332" t="s">
        <v>68</v>
      </c>
      <c r="M24" s="335" t="s">
        <v>4046</v>
      </c>
      <c r="N24" s="338">
        <v>900026709</v>
      </c>
      <c r="O24" s="339">
        <v>1366</v>
      </c>
      <c r="P24" s="340">
        <v>45457</v>
      </c>
      <c r="Q24" s="339">
        <v>3897500000</v>
      </c>
      <c r="R24" s="340">
        <v>45467</v>
      </c>
      <c r="S24" s="335">
        <v>3897500000</v>
      </c>
      <c r="T24" s="336" t="s">
        <v>67</v>
      </c>
      <c r="U24" s="338">
        <v>32661345</v>
      </c>
      <c r="V24" s="334" t="s">
        <v>4009</v>
      </c>
      <c r="W24" s="340">
        <v>45467</v>
      </c>
      <c r="X24" s="340"/>
      <c r="Y24" s="342">
        <v>45478</v>
      </c>
      <c r="Z24" s="340"/>
      <c r="AA24" s="334">
        <f t="shared" si="0"/>
        <v>-45478</v>
      </c>
      <c r="AB24" s="335">
        <v>0</v>
      </c>
      <c r="AC24" s="335">
        <v>0</v>
      </c>
      <c r="AD24" s="335">
        <v>0</v>
      </c>
      <c r="AE24" s="343" t="s">
        <v>75</v>
      </c>
      <c r="AF24" s="334">
        <f t="shared" si="1"/>
        <v>0</v>
      </c>
      <c r="AG24" s="335"/>
      <c r="AH24" s="335"/>
      <c r="AI24" s="344"/>
      <c r="AJ24" s="335"/>
      <c r="AK24" s="336"/>
      <c r="AL24" s="336"/>
      <c r="AM24" s="334">
        <f t="shared" si="2"/>
        <v>0</v>
      </c>
      <c r="AN24" s="334">
        <f>+K24+AC24-AH24</f>
        <v>3897500000</v>
      </c>
      <c r="AO24" s="336" t="s">
        <v>85</v>
      </c>
      <c r="AP24" s="335">
        <v>0</v>
      </c>
      <c r="AQ24" s="336" t="s">
        <v>67</v>
      </c>
      <c r="AR24" s="335">
        <v>1948750000</v>
      </c>
      <c r="AS24" s="342"/>
      <c r="AT24" s="312">
        <v>0</v>
      </c>
      <c r="AU24" s="310">
        <f t="shared" si="3"/>
        <v>3897500000</v>
      </c>
      <c r="AV24" s="311">
        <f t="shared" si="4"/>
        <v>0</v>
      </c>
      <c r="AW24" s="345" t="s">
        <v>75</v>
      </c>
      <c r="AX24" s="336" t="s">
        <v>3155</v>
      </c>
      <c r="AY24" s="380" t="s">
        <v>4045</v>
      </c>
      <c r="AZ24" s="332" t="s">
        <v>67</v>
      </c>
      <c r="BA24" s="332" t="s">
        <v>133</v>
      </c>
    </row>
    <row r="25" spans="2:53" x14ac:dyDescent="0.25">
      <c r="B25" s="332">
        <v>2024</v>
      </c>
      <c r="C25" s="332">
        <v>891780111</v>
      </c>
      <c r="D25" s="333" t="s">
        <v>64</v>
      </c>
      <c r="E25" s="335" t="s">
        <v>4044</v>
      </c>
      <c r="F25" s="335" t="s">
        <v>4043</v>
      </c>
      <c r="G25" s="359">
        <v>0</v>
      </c>
      <c r="H25" s="336" t="s">
        <v>73</v>
      </c>
      <c r="I25" s="335" t="s">
        <v>65</v>
      </c>
      <c r="J25" s="334" t="s">
        <v>4042</v>
      </c>
      <c r="K25" s="337">
        <v>43000000</v>
      </c>
      <c r="L25" s="332" t="s">
        <v>68</v>
      </c>
      <c r="M25" s="334" t="s">
        <v>4041</v>
      </c>
      <c r="N25" s="338">
        <v>39048396</v>
      </c>
      <c r="O25" s="339">
        <v>56</v>
      </c>
      <c r="P25" s="340">
        <v>45306</v>
      </c>
      <c r="Q25" s="339">
        <v>43000000</v>
      </c>
      <c r="R25" s="340">
        <v>45308</v>
      </c>
      <c r="S25" s="335">
        <v>43000000</v>
      </c>
      <c r="T25" s="336" t="s">
        <v>67</v>
      </c>
      <c r="U25" s="335">
        <v>36722626</v>
      </c>
      <c r="V25" s="335" t="s">
        <v>4040</v>
      </c>
      <c r="W25" s="340">
        <v>45308</v>
      </c>
      <c r="X25" s="340">
        <v>45308</v>
      </c>
      <c r="Y25" s="342" t="s">
        <v>75</v>
      </c>
      <c r="Z25" s="340">
        <v>45323</v>
      </c>
      <c r="AA25" s="334">
        <f t="shared" si="0"/>
        <v>15</v>
      </c>
      <c r="AB25" s="335">
        <v>0</v>
      </c>
      <c r="AC25" s="335">
        <v>0</v>
      </c>
      <c r="AD25" s="335">
        <v>0</v>
      </c>
      <c r="AE25" s="343" t="s">
        <v>75</v>
      </c>
      <c r="AF25" s="334">
        <f t="shared" si="1"/>
        <v>0</v>
      </c>
      <c r="AG25" s="335">
        <v>0</v>
      </c>
      <c r="AH25" s="335">
        <v>0</v>
      </c>
      <c r="AI25" s="344" t="s">
        <v>75</v>
      </c>
      <c r="AJ25" s="335">
        <v>0</v>
      </c>
      <c r="AK25" s="336" t="s">
        <v>75</v>
      </c>
      <c r="AL25" s="336" t="s">
        <v>75</v>
      </c>
      <c r="AM25" s="334">
        <f t="shared" si="2"/>
        <v>0</v>
      </c>
      <c r="AN25" s="334">
        <f>+K25+AC25-AH25</f>
        <v>43000000</v>
      </c>
      <c r="AO25" s="336" t="s">
        <v>67</v>
      </c>
      <c r="AP25" s="335">
        <v>43000000</v>
      </c>
      <c r="AQ25" s="336" t="s">
        <v>85</v>
      </c>
      <c r="AR25" s="335">
        <v>0</v>
      </c>
      <c r="AS25" s="345" t="s">
        <v>75</v>
      </c>
      <c r="AT25" s="312">
        <v>42990480</v>
      </c>
      <c r="AU25" s="310">
        <f t="shared" si="3"/>
        <v>9520</v>
      </c>
      <c r="AV25" s="311">
        <f t="shared" si="4"/>
        <v>0.99977860465116275</v>
      </c>
      <c r="AW25" s="345" t="s">
        <v>75</v>
      </c>
      <c r="AX25" s="336" t="s">
        <v>131</v>
      </c>
      <c r="AY25" s="334" t="s">
        <v>4039</v>
      </c>
      <c r="AZ25" s="332" t="s">
        <v>67</v>
      </c>
      <c r="BA25" s="332" t="s">
        <v>133</v>
      </c>
    </row>
    <row r="26" spans="2:53" x14ac:dyDescent="0.25">
      <c r="B26" s="332">
        <v>2024</v>
      </c>
      <c r="C26" s="332">
        <v>891780111</v>
      </c>
      <c r="D26" s="333" t="s">
        <v>64</v>
      </c>
      <c r="E26" s="335" t="s">
        <v>4038</v>
      </c>
      <c r="F26" s="335" t="s">
        <v>4037</v>
      </c>
      <c r="G26" s="359">
        <v>0</v>
      </c>
      <c r="H26" s="336" t="s">
        <v>73</v>
      </c>
      <c r="I26" s="335" t="s">
        <v>138</v>
      </c>
      <c r="J26" s="334" t="s">
        <v>4036</v>
      </c>
      <c r="K26" s="337">
        <v>80000000</v>
      </c>
      <c r="L26" s="332" t="s">
        <v>68</v>
      </c>
      <c r="M26" s="334" t="s">
        <v>3938</v>
      </c>
      <c r="N26" s="338">
        <v>36560048</v>
      </c>
      <c r="O26" s="339">
        <v>272</v>
      </c>
      <c r="P26" s="340">
        <v>45328</v>
      </c>
      <c r="Q26" s="339">
        <v>80000000</v>
      </c>
      <c r="R26" s="340">
        <v>45331</v>
      </c>
      <c r="S26" s="335">
        <v>80000000</v>
      </c>
      <c r="T26" s="336" t="s">
        <v>67</v>
      </c>
      <c r="U26" s="337">
        <v>85152695</v>
      </c>
      <c r="V26" s="350" t="s">
        <v>4035</v>
      </c>
      <c r="W26" s="361">
        <v>45331</v>
      </c>
      <c r="X26" s="341">
        <v>45332</v>
      </c>
      <c r="Y26" s="341">
        <v>45331</v>
      </c>
      <c r="Z26" s="341">
        <v>45504</v>
      </c>
      <c r="AA26" s="334">
        <f t="shared" si="0"/>
        <v>173</v>
      </c>
      <c r="AB26" s="335">
        <v>1</v>
      </c>
      <c r="AC26" s="335">
        <v>40000000</v>
      </c>
      <c r="AD26" s="335">
        <v>0</v>
      </c>
      <c r="AE26" s="343" t="s">
        <v>75</v>
      </c>
      <c r="AF26" s="334">
        <f t="shared" si="1"/>
        <v>0</v>
      </c>
      <c r="AG26" s="335">
        <v>0</v>
      </c>
      <c r="AH26" s="335">
        <v>0</v>
      </c>
      <c r="AI26" s="344" t="s">
        <v>75</v>
      </c>
      <c r="AJ26" s="335">
        <v>0</v>
      </c>
      <c r="AK26" s="336" t="s">
        <v>75</v>
      </c>
      <c r="AL26" s="336" t="s">
        <v>75</v>
      </c>
      <c r="AM26" s="334">
        <f t="shared" si="2"/>
        <v>0</v>
      </c>
      <c r="AN26" s="334">
        <f>+K26+AC26-AH26</f>
        <v>120000000</v>
      </c>
      <c r="AO26" s="336" t="s">
        <v>67</v>
      </c>
      <c r="AP26" s="335">
        <v>80000000</v>
      </c>
      <c r="AQ26" s="336" t="s">
        <v>85</v>
      </c>
      <c r="AR26" s="335">
        <v>0</v>
      </c>
      <c r="AS26" s="345" t="s">
        <v>75</v>
      </c>
      <c r="AT26" s="312">
        <v>120000000</v>
      </c>
      <c r="AU26" s="310">
        <f t="shared" si="3"/>
        <v>0</v>
      </c>
      <c r="AV26" s="311">
        <f t="shared" si="4"/>
        <v>1</v>
      </c>
      <c r="AW26" s="345" t="s">
        <v>75</v>
      </c>
      <c r="AX26" s="336" t="s">
        <v>131</v>
      </c>
      <c r="AY26" s="334" t="s">
        <v>4034</v>
      </c>
      <c r="AZ26" s="332" t="s">
        <v>67</v>
      </c>
      <c r="BA26" s="332" t="s">
        <v>133</v>
      </c>
    </row>
    <row r="27" spans="2:53" x14ac:dyDescent="0.25">
      <c r="B27" s="332">
        <v>2024</v>
      </c>
      <c r="C27" s="332">
        <v>891780111</v>
      </c>
      <c r="D27" s="333" t="s">
        <v>64</v>
      </c>
      <c r="E27" s="335" t="s">
        <v>4033</v>
      </c>
      <c r="F27" s="360" t="s">
        <v>4032</v>
      </c>
      <c r="G27" s="359">
        <v>0</v>
      </c>
      <c r="H27" s="336" t="s">
        <v>73</v>
      </c>
      <c r="I27" s="335" t="s">
        <v>65</v>
      </c>
      <c r="J27" s="334" t="s">
        <v>4031</v>
      </c>
      <c r="K27" s="337">
        <v>114631594</v>
      </c>
      <c r="L27" s="332" t="s">
        <v>68</v>
      </c>
      <c r="M27" s="334" t="s">
        <v>4030</v>
      </c>
      <c r="N27" s="338">
        <v>800219876</v>
      </c>
      <c r="O27" s="339">
        <v>1296</v>
      </c>
      <c r="P27" s="340">
        <v>45447</v>
      </c>
      <c r="Q27" s="339">
        <v>114631594</v>
      </c>
      <c r="R27" s="340">
        <v>45447</v>
      </c>
      <c r="S27" s="335">
        <v>114631594</v>
      </c>
      <c r="T27" s="336" t="s">
        <v>67</v>
      </c>
      <c r="U27" s="338">
        <v>36694483</v>
      </c>
      <c r="V27" s="334" t="s">
        <v>2796</v>
      </c>
      <c r="W27" s="362">
        <v>45447</v>
      </c>
      <c r="X27" s="362">
        <v>45448</v>
      </c>
      <c r="Y27" s="342" t="s">
        <v>75</v>
      </c>
      <c r="Z27" s="362">
        <v>45657</v>
      </c>
      <c r="AA27" s="334">
        <f t="shared" si="0"/>
        <v>209</v>
      </c>
      <c r="AB27" s="335">
        <v>0</v>
      </c>
      <c r="AC27" s="335">
        <v>0</v>
      </c>
      <c r="AD27" s="335">
        <v>0</v>
      </c>
      <c r="AE27" s="343" t="s">
        <v>75</v>
      </c>
      <c r="AF27" s="334">
        <f t="shared" si="1"/>
        <v>0</v>
      </c>
      <c r="AG27" s="335"/>
      <c r="AH27" s="335"/>
      <c r="AI27" s="344"/>
      <c r="AJ27" s="335"/>
      <c r="AK27" s="336"/>
      <c r="AL27" s="336"/>
      <c r="AM27" s="334">
        <f t="shared" si="2"/>
        <v>0</v>
      </c>
      <c r="AN27" s="334">
        <f>+K27+AC27-AH27</f>
        <v>114631594</v>
      </c>
      <c r="AO27" s="336" t="s">
        <v>67</v>
      </c>
      <c r="AP27" s="335">
        <v>114631594</v>
      </c>
      <c r="AQ27" s="336" t="s">
        <v>85</v>
      </c>
      <c r="AR27" s="335">
        <v>0</v>
      </c>
      <c r="AS27" s="345" t="s">
        <v>75</v>
      </c>
      <c r="AT27" s="312">
        <v>0</v>
      </c>
      <c r="AU27" s="310">
        <f t="shared" si="3"/>
        <v>114631594</v>
      </c>
      <c r="AV27" s="311">
        <f t="shared" si="4"/>
        <v>0</v>
      </c>
      <c r="AW27" s="345" t="s">
        <v>75</v>
      </c>
      <c r="AX27" s="336" t="s">
        <v>86</v>
      </c>
      <c r="AY27" s="380" t="s">
        <v>4029</v>
      </c>
      <c r="AZ27" s="332" t="s">
        <v>67</v>
      </c>
      <c r="BA27" s="332" t="s">
        <v>133</v>
      </c>
    </row>
    <row r="28" spans="2:53" x14ac:dyDescent="0.25">
      <c r="B28" s="332">
        <v>2024</v>
      </c>
      <c r="C28" s="332">
        <v>891780111</v>
      </c>
      <c r="D28" s="333" t="s">
        <v>64</v>
      </c>
      <c r="E28" s="335" t="s">
        <v>4028</v>
      </c>
      <c r="F28" s="360" t="s">
        <v>4027</v>
      </c>
      <c r="G28" s="359">
        <v>0</v>
      </c>
      <c r="H28" s="336" t="s">
        <v>73</v>
      </c>
      <c r="I28" s="335" t="s">
        <v>138</v>
      </c>
      <c r="J28" s="334" t="s">
        <v>4026</v>
      </c>
      <c r="K28" s="337">
        <v>60003500</v>
      </c>
      <c r="L28" s="332" t="s">
        <v>68</v>
      </c>
      <c r="M28" s="334" t="s">
        <v>3938</v>
      </c>
      <c r="N28" s="338">
        <v>36560048</v>
      </c>
      <c r="O28" s="339">
        <v>1402</v>
      </c>
      <c r="P28" s="340">
        <v>45463</v>
      </c>
      <c r="Q28" s="339">
        <v>60003500</v>
      </c>
      <c r="R28" s="340">
        <v>45468</v>
      </c>
      <c r="S28" s="335">
        <v>60003500</v>
      </c>
      <c r="T28" s="336" t="s">
        <v>67</v>
      </c>
      <c r="U28" s="338">
        <v>85152695</v>
      </c>
      <c r="V28" s="334" t="s">
        <v>3150</v>
      </c>
      <c r="W28" s="362">
        <v>45468</v>
      </c>
      <c r="X28" s="362">
        <v>45468</v>
      </c>
      <c r="Y28" s="341">
        <v>45468</v>
      </c>
      <c r="Z28" s="362">
        <v>45565</v>
      </c>
      <c r="AA28" s="334">
        <f t="shared" si="0"/>
        <v>97</v>
      </c>
      <c r="AB28" s="335">
        <v>0</v>
      </c>
      <c r="AC28" s="335">
        <v>0</v>
      </c>
      <c r="AD28" s="335">
        <v>0</v>
      </c>
      <c r="AE28" s="343" t="s">
        <v>75</v>
      </c>
      <c r="AF28" s="334">
        <f t="shared" si="1"/>
        <v>0</v>
      </c>
      <c r="AG28" s="335"/>
      <c r="AH28" s="335"/>
      <c r="AI28" s="344"/>
      <c r="AJ28" s="335"/>
      <c r="AK28" s="336"/>
      <c r="AL28" s="336"/>
      <c r="AM28" s="334">
        <f t="shared" si="2"/>
        <v>0</v>
      </c>
      <c r="AN28" s="334">
        <f>+K28+AC28-AH28</f>
        <v>60003500</v>
      </c>
      <c r="AO28" s="336" t="s">
        <v>67</v>
      </c>
      <c r="AP28" s="335">
        <v>2003500</v>
      </c>
      <c r="AQ28" s="336" t="s">
        <v>85</v>
      </c>
      <c r="AR28" s="335">
        <v>0</v>
      </c>
      <c r="AS28" s="345" t="s">
        <v>75</v>
      </c>
      <c r="AT28" s="312">
        <v>0</v>
      </c>
      <c r="AU28" s="310">
        <f t="shared" si="3"/>
        <v>60003500</v>
      </c>
      <c r="AV28" s="311">
        <f t="shared" si="4"/>
        <v>0</v>
      </c>
      <c r="AW28" s="345" t="s">
        <v>75</v>
      </c>
      <c r="AX28" s="336" t="s">
        <v>86</v>
      </c>
      <c r="AY28" s="380" t="s">
        <v>4025</v>
      </c>
      <c r="AZ28" s="332" t="s">
        <v>67</v>
      </c>
      <c r="BA28" s="332" t="s">
        <v>133</v>
      </c>
    </row>
    <row r="29" spans="2:53" x14ac:dyDescent="0.25">
      <c r="B29" s="332">
        <v>2024</v>
      </c>
      <c r="C29" s="332">
        <v>891780111</v>
      </c>
      <c r="D29" s="333" t="s">
        <v>64</v>
      </c>
      <c r="E29" s="334" t="s">
        <v>4024</v>
      </c>
      <c r="F29" s="335" t="s">
        <v>4023</v>
      </c>
      <c r="G29" s="359">
        <v>0</v>
      </c>
      <c r="H29" s="336" t="s">
        <v>73</v>
      </c>
      <c r="I29" s="335" t="s">
        <v>65</v>
      </c>
      <c r="J29" s="334" t="s">
        <v>4022</v>
      </c>
      <c r="K29" s="337">
        <v>84000000</v>
      </c>
      <c r="L29" s="332" t="s">
        <v>68</v>
      </c>
      <c r="M29" s="334" t="s">
        <v>4021</v>
      </c>
      <c r="N29" s="338">
        <v>1083038159</v>
      </c>
      <c r="O29" s="339">
        <v>251</v>
      </c>
      <c r="P29" s="340">
        <v>45324</v>
      </c>
      <c r="Q29" s="339">
        <v>84000000</v>
      </c>
      <c r="R29" s="340">
        <v>45343</v>
      </c>
      <c r="S29" s="335">
        <v>84000000</v>
      </c>
      <c r="T29" s="336" t="s">
        <v>67</v>
      </c>
      <c r="U29" s="338">
        <v>57400977</v>
      </c>
      <c r="V29" s="334" t="s">
        <v>3153</v>
      </c>
      <c r="W29" s="341">
        <v>45342</v>
      </c>
      <c r="X29" s="341">
        <v>45343</v>
      </c>
      <c r="Y29" s="342" t="s">
        <v>75</v>
      </c>
      <c r="Z29" s="341">
        <v>45358</v>
      </c>
      <c r="AA29" s="334">
        <f t="shared" si="0"/>
        <v>15</v>
      </c>
      <c r="AB29" s="335">
        <v>0</v>
      </c>
      <c r="AC29" s="335">
        <v>0</v>
      </c>
      <c r="AD29" s="335">
        <v>0</v>
      </c>
      <c r="AE29" s="343" t="s">
        <v>75</v>
      </c>
      <c r="AF29" s="334">
        <f t="shared" si="1"/>
        <v>0</v>
      </c>
      <c r="AG29" s="335">
        <v>0</v>
      </c>
      <c r="AH29" s="335">
        <v>0</v>
      </c>
      <c r="AI29" s="343" t="s">
        <v>75</v>
      </c>
      <c r="AJ29" s="335">
        <v>0</v>
      </c>
      <c r="AK29" s="336" t="s">
        <v>75</v>
      </c>
      <c r="AL29" s="336" t="s">
        <v>75</v>
      </c>
      <c r="AM29" s="334">
        <f t="shared" si="2"/>
        <v>0</v>
      </c>
      <c r="AN29" s="334">
        <f>+K29+AC29-AH29</f>
        <v>84000000</v>
      </c>
      <c r="AO29" s="336" t="s">
        <v>85</v>
      </c>
      <c r="AP29" s="335">
        <v>0</v>
      </c>
      <c r="AQ29" s="336" t="s">
        <v>85</v>
      </c>
      <c r="AR29" s="335">
        <v>0</v>
      </c>
      <c r="AS29" s="343" t="s">
        <v>75</v>
      </c>
      <c r="AT29" s="312">
        <v>84000000</v>
      </c>
      <c r="AU29" s="310">
        <f t="shared" si="3"/>
        <v>0</v>
      </c>
      <c r="AV29" s="311">
        <f t="shared" si="4"/>
        <v>1</v>
      </c>
      <c r="AW29" s="345" t="s">
        <v>75</v>
      </c>
      <c r="AX29" s="336" t="s">
        <v>131</v>
      </c>
      <c r="AY29" s="334" t="s">
        <v>4020</v>
      </c>
      <c r="AZ29" s="332" t="s">
        <v>67</v>
      </c>
      <c r="BA29" s="332" t="s">
        <v>133</v>
      </c>
    </row>
    <row r="30" spans="2:53" x14ac:dyDescent="0.25">
      <c r="B30" s="332">
        <v>2024</v>
      </c>
      <c r="C30" s="332">
        <v>891780111</v>
      </c>
      <c r="D30" s="333" t="s">
        <v>64</v>
      </c>
      <c r="E30" s="334" t="s">
        <v>4019</v>
      </c>
      <c r="F30" s="360" t="s">
        <v>4018</v>
      </c>
      <c r="G30" s="359">
        <v>0</v>
      </c>
      <c r="H30" s="336" t="s">
        <v>73</v>
      </c>
      <c r="I30" s="335" t="s">
        <v>138</v>
      </c>
      <c r="J30" s="334" t="s">
        <v>4017</v>
      </c>
      <c r="K30" s="337">
        <v>53240000</v>
      </c>
      <c r="L30" s="332" t="s">
        <v>68</v>
      </c>
      <c r="M30" s="334" t="s">
        <v>4016</v>
      </c>
      <c r="N30" s="338">
        <v>901283655</v>
      </c>
      <c r="O30" s="339">
        <v>1250</v>
      </c>
      <c r="P30" s="340">
        <v>45436</v>
      </c>
      <c r="Q30" s="339">
        <v>53240000</v>
      </c>
      <c r="R30" s="340">
        <v>45449</v>
      </c>
      <c r="S30" s="335">
        <v>53240000</v>
      </c>
      <c r="T30" s="336" t="s">
        <v>67</v>
      </c>
      <c r="U30" s="338">
        <v>85081920</v>
      </c>
      <c r="V30" s="334" t="s">
        <v>4015</v>
      </c>
      <c r="W30" s="362">
        <v>45449</v>
      </c>
      <c r="X30" s="362">
        <v>45449</v>
      </c>
      <c r="Y30" s="342" t="s">
        <v>75</v>
      </c>
      <c r="Z30" s="362">
        <v>45459</v>
      </c>
      <c r="AA30" s="334">
        <f t="shared" si="0"/>
        <v>10</v>
      </c>
      <c r="AB30" s="335">
        <v>0</v>
      </c>
      <c r="AC30" s="335">
        <v>0</v>
      </c>
      <c r="AD30" s="335">
        <v>0</v>
      </c>
      <c r="AE30" s="343" t="s">
        <v>75</v>
      </c>
      <c r="AF30" s="334">
        <f t="shared" si="1"/>
        <v>0</v>
      </c>
      <c r="AG30" s="335"/>
      <c r="AH30" s="335"/>
      <c r="AI30" s="343"/>
      <c r="AJ30" s="335"/>
      <c r="AK30" s="336"/>
      <c r="AL30" s="336"/>
      <c r="AM30" s="334">
        <f t="shared" si="2"/>
        <v>0</v>
      </c>
      <c r="AN30" s="334">
        <f>+K30+AC30-AH30</f>
        <v>53240000</v>
      </c>
      <c r="AO30" s="336" t="s">
        <v>67</v>
      </c>
      <c r="AP30" s="335">
        <v>53240000</v>
      </c>
      <c r="AQ30" s="336" t="s">
        <v>85</v>
      </c>
      <c r="AR30" s="335">
        <v>0</v>
      </c>
      <c r="AS30" s="343" t="s">
        <v>75</v>
      </c>
      <c r="AT30" s="312">
        <v>53240000</v>
      </c>
      <c r="AU30" s="310">
        <f t="shared" si="3"/>
        <v>0</v>
      </c>
      <c r="AV30" s="311">
        <f t="shared" si="4"/>
        <v>1</v>
      </c>
      <c r="AW30" s="345" t="s">
        <v>75</v>
      </c>
      <c r="AX30" s="336" t="s">
        <v>131</v>
      </c>
      <c r="AY30" s="380" t="s">
        <v>4014</v>
      </c>
      <c r="AZ30" s="332" t="s">
        <v>67</v>
      </c>
      <c r="BA30" s="332" t="s">
        <v>133</v>
      </c>
    </row>
    <row r="31" spans="2:53" x14ac:dyDescent="0.25">
      <c r="B31" s="332">
        <v>2024</v>
      </c>
      <c r="C31" s="332">
        <v>891780111</v>
      </c>
      <c r="D31" s="333" t="s">
        <v>64</v>
      </c>
      <c r="E31" s="334" t="s">
        <v>4013</v>
      </c>
      <c r="F31" s="360" t="s">
        <v>4012</v>
      </c>
      <c r="G31" s="359">
        <v>0</v>
      </c>
      <c r="H31" s="336" t="s">
        <v>73</v>
      </c>
      <c r="I31" s="335" t="s">
        <v>138</v>
      </c>
      <c r="J31" s="334" t="s">
        <v>4011</v>
      </c>
      <c r="K31" s="337">
        <v>70060000</v>
      </c>
      <c r="L31" s="332" t="s">
        <v>68</v>
      </c>
      <c r="M31" s="334" t="s">
        <v>4010</v>
      </c>
      <c r="N31" s="338">
        <v>901042090</v>
      </c>
      <c r="O31" s="339">
        <v>1328</v>
      </c>
      <c r="P31" s="340">
        <v>45450</v>
      </c>
      <c r="Q31" s="339">
        <v>70060000</v>
      </c>
      <c r="R31" s="340">
        <v>45461</v>
      </c>
      <c r="S31" s="335">
        <v>70060000</v>
      </c>
      <c r="T31" s="336" t="s">
        <v>67</v>
      </c>
      <c r="U31" s="338">
        <v>32661345</v>
      </c>
      <c r="V31" s="334" t="s">
        <v>4009</v>
      </c>
      <c r="W31" s="362">
        <v>45460</v>
      </c>
      <c r="X31" s="362">
        <v>45470</v>
      </c>
      <c r="Y31" s="342">
        <v>45462</v>
      </c>
      <c r="Z31" s="362">
        <v>45484</v>
      </c>
      <c r="AA31" s="334">
        <f t="shared" si="0"/>
        <v>22</v>
      </c>
      <c r="AB31" s="335">
        <v>0</v>
      </c>
      <c r="AC31" s="335">
        <v>0</v>
      </c>
      <c r="AD31" s="335">
        <v>0</v>
      </c>
      <c r="AE31" s="343" t="s">
        <v>75</v>
      </c>
      <c r="AF31" s="334">
        <f t="shared" si="1"/>
        <v>0</v>
      </c>
      <c r="AG31" s="335"/>
      <c r="AH31" s="335"/>
      <c r="AI31" s="343"/>
      <c r="AJ31" s="335"/>
      <c r="AK31" s="336"/>
      <c r="AL31" s="336"/>
      <c r="AM31" s="334">
        <f t="shared" si="2"/>
        <v>0</v>
      </c>
      <c r="AN31" s="334">
        <f>+K31+AC31-AH31</f>
        <v>70060000</v>
      </c>
      <c r="AO31" s="336" t="s">
        <v>85</v>
      </c>
      <c r="AP31" s="335">
        <v>0</v>
      </c>
      <c r="AQ31" s="336" t="s">
        <v>67</v>
      </c>
      <c r="AR31" s="335">
        <v>35030000</v>
      </c>
      <c r="AS31" s="343">
        <v>45470</v>
      </c>
      <c r="AT31" s="312">
        <v>0</v>
      </c>
      <c r="AU31" s="310">
        <f t="shared" si="3"/>
        <v>70060000</v>
      </c>
      <c r="AV31" s="311">
        <f t="shared" si="4"/>
        <v>0</v>
      </c>
      <c r="AW31" s="345" t="s">
        <v>75</v>
      </c>
      <c r="AX31" s="336" t="s">
        <v>86</v>
      </c>
      <c r="AY31" s="380" t="s">
        <v>4008</v>
      </c>
      <c r="AZ31" s="332" t="s">
        <v>67</v>
      </c>
      <c r="BA31" s="332" t="s">
        <v>133</v>
      </c>
    </row>
    <row r="32" spans="2:53" x14ac:dyDescent="0.25">
      <c r="B32" s="332">
        <v>2024</v>
      </c>
      <c r="C32" s="332">
        <v>891780111</v>
      </c>
      <c r="D32" s="333" t="s">
        <v>64</v>
      </c>
      <c r="E32" s="335" t="s">
        <v>4007</v>
      </c>
      <c r="F32" s="335" t="s">
        <v>4006</v>
      </c>
      <c r="G32" s="359">
        <v>0</v>
      </c>
      <c r="H32" s="336" t="s">
        <v>73</v>
      </c>
      <c r="I32" s="335" t="s">
        <v>65</v>
      </c>
      <c r="J32" s="335" t="s">
        <v>4005</v>
      </c>
      <c r="K32" s="337">
        <v>60000000</v>
      </c>
      <c r="L32" s="332" t="s">
        <v>68</v>
      </c>
      <c r="M32" s="335" t="s">
        <v>4004</v>
      </c>
      <c r="N32" s="335">
        <v>901781602</v>
      </c>
      <c r="O32" s="339">
        <v>140</v>
      </c>
      <c r="P32" s="340">
        <v>45314</v>
      </c>
      <c r="Q32" s="339">
        <v>60000000</v>
      </c>
      <c r="R32" s="340">
        <v>45321</v>
      </c>
      <c r="S32" s="335">
        <v>60000000</v>
      </c>
      <c r="T32" s="336" t="s">
        <v>67</v>
      </c>
      <c r="U32" s="335">
        <v>57461757</v>
      </c>
      <c r="V32" s="335" t="s">
        <v>4003</v>
      </c>
      <c r="W32" s="340">
        <v>45321</v>
      </c>
      <c r="X32" s="340">
        <v>45323</v>
      </c>
      <c r="Y32" s="340">
        <v>45323</v>
      </c>
      <c r="Z32" s="340">
        <v>45473</v>
      </c>
      <c r="AA32" s="334">
        <f t="shared" si="0"/>
        <v>150</v>
      </c>
      <c r="AB32" s="335">
        <v>0</v>
      </c>
      <c r="AC32" s="335">
        <v>0</v>
      </c>
      <c r="AD32" s="335">
        <v>0</v>
      </c>
      <c r="AE32" s="343" t="s">
        <v>75</v>
      </c>
      <c r="AF32" s="334">
        <f t="shared" si="1"/>
        <v>0</v>
      </c>
      <c r="AG32" s="335">
        <v>0</v>
      </c>
      <c r="AH32" s="335">
        <v>0</v>
      </c>
      <c r="AI32" s="344" t="s">
        <v>75</v>
      </c>
      <c r="AJ32" s="335">
        <v>0</v>
      </c>
      <c r="AK32" s="336" t="s">
        <v>75</v>
      </c>
      <c r="AL32" s="336" t="s">
        <v>75</v>
      </c>
      <c r="AM32" s="334">
        <f t="shared" si="2"/>
        <v>0</v>
      </c>
      <c r="AN32" s="334">
        <f>+K32+AC32-AH32</f>
        <v>60000000</v>
      </c>
      <c r="AO32" s="336" t="s">
        <v>67</v>
      </c>
      <c r="AP32" s="335">
        <v>60000000</v>
      </c>
      <c r="AQ32" s="336" t="s">
        <v>85</v>
      </c>
      <c r="AR32" s="335">
        <v>0</v>
      </c>
      <c r="AS32" s="345" t="s">
        <v>75</v>
      </c>
      <c r="AT32" s="312">
        <v>26195120</v>
      </c>
      <c r="AU32" s="310">
        <f t="shared" si="3"/>
        <v>33804880</v>
      </c>
      <c r="AV32" s="311">
        <f t="shared" si="4"/>
        <v>0.43658533333333333</v>
      </c>
      <c r="AW32" s="345" t="s">
        <v>75</v>
      </c>
      <c r="AX32" s="336" t="s">
        <v>86</v>
      </c>
      <c r="AY32" s="334" t="s">
        <v>4002</v>
      </c>
      <c r="AZ32" s="332" t="s">
        <v>67</v>
      </c>
      <c r="BA32" s="332" t="s">
        <v>133</v>
      </c>
    </row>
    <row r="33" spans="2:53" x14ac:dyDescent="0.25">
      <c r="B33" s="332">
        <v>2024</v>
      </c>
      <c r="C33" s="332">
        <v>891780111</v>
      </c>
      <c r="D33" s="333" t="s">
        <v>64</v>
      </c>
      <c r="E33" s="334" t="s">
        <v>4001</v>
      </c>
      <c r="F33" s="335" t="s">
        <v>4000</v>
      </c>
      <c r="G33" s="359">
        <v>0</v>
      </c>
      <c r="H33" s="336" t="s">
        <v>73</v>
      </c>
      <c r="I33" s="335" t="s">
        <v>65</v>
      </c>
      <c r="J33" s="334" t="s">
        <v>3999</v>
      </c>
      <c r="K33" s="337">
        <v>62036929</v>
      </c>
      <c r="L33" s="332" t="s">
        <v>68</v>
      </c>
      <c r="M33" s="334" t="s">
        <v>3998</v>
      </c>
      <c r="N33" s="338">
        <v>890304099</v>
      </c>
      <c r="O33" s="339">
        <v>164</v>
      </c>
      <c r="P33" s="340">
        <v>45317</v>
      </c>
      <c r="Q33" s="339">
        <v>62036929</v>
      </c>
      <c r="R33" s="340">
        <v>45323</v>
      </c>
      <c r="S33" s="335">
        <v>62036929</v>
      </c>
      <c r="T33" s="336" t="s">
        <v>67</v>
      </c>
      <c r="U33" s="338">
        <v>1082870070</v>
      </c>
      <c r="V33" s="334" t="s">
        <v>3992</v>
      </c>
      <c r="W33" s="341">
        <v>45323</v>
      </c>
      <c r="X33" s="341">
        <v>45323</v>
      </c>
      <c r="Y33" s="342" t="s">
        <v>75</v>
      </c>
      <c r="Z33" s="341">
        <v>45325</v>
      </c>
      <c r="AA33" s="334">
        <f t="shared" si="0"/>
        <v>2</v>
      </c>
      <c r="AB33" s="335">
        <v>0</v>
      </c>
      <c r="AC33" s="335">
        <v>0</v>
      </c>
      <c r="AD33" s="335">
        <v>0</v>
      </c>
      <c r="AE33" s="343" t="s">
        <v>75</v>
      </c>
      <c r="AF33" s="334">
        <f t="shared" si="1"/>
        <v>0</v>
      </c>
      <c r="AG33" s="335">
        <v>0</v>
      </c>
      <c r="AH33" s="335">
        <v>0</v>
      </c>
      <c r="AI33" s="343" t="s">
        <v>75</v>
      </c>
      <c r="AJ33" s="335">
        <v>0</v>
      </c>
      <c r="AK33" s="336" t="s">
        <v>75</v>
      </c>
      <c r="AL33" s="336" t="s">
        <v>75</v>
      </c>
      <c r="AM33" s="334">
        <f t="shared" si="2"/>
        <v>0</v>
      </c>
      <c r="AN33" s="334">
        <f>+K33+AC33-AH33</f>
        <v>62036929</v>
      </c>
      <c r="AO33" s="336" t="s">
        <v>67</v>
      </c>
      <c r="AP33" s="335">
        <v>23067436</v>
      </c>
      <c r="AQ33" s="336" t="s">
        <v>85</v>
      </c>
      <c r="AR33" s="335">
        <v>0</v>
      </c>
      <c r="AS33" s="343" t="s">
        <v>75</v>
      </c>
      <c r="AT33" s="312">
        <v>62036929</v>
      </c>
      <c r="AU33" s="310">
        <f t="shared" si="3"/>
        <v>0</v>
      </c>
      <c r="AV33" s="311">
        <f t="shared" si="4"/>
        <v>1</v>
      </c>
      <c r="AW33" s="345" t="s">
        <v>75</v>
      </c>
      <c r="AX33" s="336" t="s">
        <v>131</v>
      </c>
      <c r="AY33" s="334" t="s">
        <v>3997</v>
      </c>
      <c r="AZ33" s="332" t="s">
        <v>67</v>
      </c>
      <c r="BA33" s="332" t="s">
        <v>133</v>
      </c>
    </row>
    <row r="34" spans="2:53" x14ac:dyDescent="0.25">
      <c r="B34" s="332">
        <v>2024</v>
      </c>
      <c r="C34" s="332">
        <v>891780111</v>
      </c>
      <c r="D34" s="333" t="s">
        <v>64</v>
      </c>
      <c r="E34" s="334" t="s">
        <v>3996</v>
      </c>
      <c r="F34" s="335" t="s">
        <v>3995</v>
      </c>
      <c r="G34" s="359">
        <v>0</v>
      </c>
      <c r="H34" s="336" t="s">
        <v>73</v>
      </c>
      <c r="I34" s="335" t="s">
        <v>65</v>
      </c>
      <c r="J34" s="334" t="s">
        <v>3994</v>
      </c>
      <c r="K34" s="337">
        <v>20540000</v>
      </c>
      <c r="L34" s="332" t="s">
        <v>68</v>
      </c>
      <c r="M34" s="334" t="s">
        <v>3993</v>
      </c>
      <c r="N34" s="338">
        <v>900600181</v>
      </c>
      <c r="O34" s="339">
        <v>225</v>
      </c>
      <c r="P34" s="340">
        <v>45323</v>
      </c>
      <c r="Q34" s="339">
        <v>20540000</v>
      </c>
      <c r="R34" s="340">
        <v>45324</v>
      </c>
      <c r="S34" s="335">
        <v>20540000</v>
      </c>
      <c r="T34" s="336" t="s">
        <v>67</v>
      </c>
      <c r="U34" s="338">
        <v>1082870070</v>
      </c>
      <c r="V34" s="334" t="s">
        <v>3992</v>
      </c>
      <c r="W34" s="341">
        <v>45324</v>
      </c>
      <c r="X34" s="341">
        <v>45324</v>
      </c>
      <c r="Y34" s="342" t="s">
        <v>75</v>
      </c>
      <c r="Z34" s="341">
        <v>45326</v>
      </c>
      <c r="AA34" s="334">
        <f t="shared" si="0"/>
        <v>2</v>
      </c>
      <c r="AB34" s="335">
        <v>0</v>
      </c>
      <c r="AC34" s="335">
        <v>0</v>
      </c>
      <c r="AD34" s="335">
        <v>0</v>
      </c>
      <c r="AE34" s="343" t="s">
        <v>75</v>
      </c>
      <c r="AF34" s="334">
        <f t="shared" si="1"/>
        <v>0</v>
      </c>
      <c r="AG34" s="335">
        <v>0</v>
      </c>
      <c r="AH34" s="335">
        <v>0</v>
      </c>
      <c r="AI34" s="343" t="s">
        <v>75</v>
      </c>
      <c r="AJ34" s="335">
        <v>0</v>
      </c>
      <c r="AK34" s="336" t="s">
        <v>75</v>
      </c>
      <c r="AL34" s="336" t="s">
        <v>75</v>
      </c>
      <c r="AM34" s="334">
        <f t="shared" si="2"/>
        <v>0</v>
      </c>
      <c r="AN34" s="334">
        <f>+K34+AC34-AH34</f>
        <v>20540000</v>
      </c>
      <c r="AO34" s="336" t="s">
        <v>67</v>
      </c>
      <c r="AP34" s="335">
        <v>20540000</v>
      </c>
      <c r="AQ34" s="336" t="s">
        <v>85</v>
      </c>
      <c r="AR34" s="335">
        <v>0</v>
      </c>
      <c r="AS34" s="343" t="s">
        <v>75</v>
      </c>
      <c r="AT34" s="312">
        <v>20540000</v>
      </c>
      <c r="AU34" s="310">
        <f t="shared" si="3"/>
        <v>0</v>
      </c>
      <c r="AV34" s="311">
        <f t="shared" si="4"/>
        <v>1</v>
      </c>
      <c r="AW34" s="345" t="s">
        <v>75</v>
      </c>
      <c r="AX34" s="336" t="s">
        <v>131</v>
      </c>
      <c r="AY34" s="334" t="s">
        <v>3991</v>
      </c>
      <c r="AZ34" s="332" t="s">
        <v>67</v>
      </c>
      <c r="BA34" s="332" t="s">
        <v>133</v>
      </c>
    </row>
    <row r="35" spans="2:53" x14ac:dyDescent="0.25">
      <c r="B35" s="332">
        <v>2024</v>
      </c>
      <c r="C35" s="332">
        <v>891780111</v>
      </c>
      <c r="D35" s="333" t="s">
        <v>64</v>
      </c>
      <c r="E35" s="334" t="s">
        <v>3990</v>
      </c>
      <c r="F35" s="335" t="s">
        <v>3989</v>
      </c>
      <c r="G35" s="359">
        <v>0</v>
      </c>
      <c r="H35" s="336" t="s">
        <v>73</v>
      </c>
      <c r="I35" s="335" t="s">
        <v>138</v>
      </c>
      <c r="J35" s="334" t="s">
        <v>3988</v>
      </c>
      <c r="K35" s="337">
        <v>20000000</v>
      </c>
      <c r="L35" s="332" t="s">
        <v>68</v>
      </c>
      <c r="M35" s="334" t="s">
        <v>2863</v>
      </c>
      <c r="N35" s="338">
        <v>7144967</v>
      </c>
      <c r="O35" s="339">
        <v>377</v>
      </c>
      <c r="P35" s="340">
        <v>45338</v>
      </c>
      <c r="Q35" s="339">
        <v>20000000</v>
      </c>
      <c r="R35" s="340">
        <v>45342</v>
      </c>
      <c r="S35" s="335">
        <v>20000000</v>
      </c>
      <c r="T35" s="336" t="s">
        <v>67</v>
      </c>
      <c r="U35" s="338">
        <v>85152695</v>
      </c>
      <c r="V35" s="334" t="s">
        <v>3150</v>
      </c>
      <c r="W35" s="341">
        <v>45342</v>
      </c>
      <c r="X35" s="341">
        <v>45342</v>
      </c>
      <c r="Y35" s="342">
        <v>45342</v>
      </c>
      <c r="Z35" s="341">
        <v>45473</v>
      </c>
      <c r="AA35" s="334">
        <f t="shared" si="0"/>
        <v>131</v>
      </c>
      <c r="AB35" s="335">
        <v>0</v>
      </c>
      <c r="AC35" s="335">
        <v>0</v>
      </c>
      <c r="AD35" s="335">
        <v>0</v>
      </c>
      <c r="AE35" s="343" t="s">
        <v>75</v>
      </c>
      <c r="AF35" s="334">
        <f t="shared" si="1"/>
        <v>0</v>
      </c>
      <c r="AG35" s="335">
        <v>0</v>
      </c>
      <c r="AH35" s="335">
        <v>0</v>
      </c>
      <c r="AI35" s="343" t="s">
        <v>75</v>
      </c>
      <c r="AJ35" s="335">
        <v>0</v>
      </c>
      <c r="AK35" s="336" t="s">
        <v>75</v>
      </c>
      <c r="AL35" s="336" t="s">
        <v>75</v>
      </c>
      <c r="AM35" s="334">
        <f t="shared" si="2"/>
        <v>0</v>
      </c>
      <c r="AN35" s="334">
        <f>+K35+AC35-AH35</f>
        <v>20000000</v>
      </c>
      <c r="AO35" s="336" t="s">
        <v>67</v>
      </c>
      <c r="AP35" s="335">
        <v>20000000</v>
      </c>
      <c r="AQ35" s="336" t="s">
        <v>85</v>
      </c>
      <c r="AR35" s="335">
        <v>0</v>
      </c>
      <c r="AS35" s="343" t="s">
        <v>75</v>
      </c>
      <c r="AT35" s="312">
        <v>19999900</v>
      </c>
      <c r="AU35" s="310">
        <f t="shared" si="3"/>
        <v>100</v>
      </c>
      <c r="AV35" s="311">
        <f t="shared" si="4"/>
        <v>0.99999499999999997</v>
      </c>
      <c r="AW35" s="345" t="s">
        <v>75</v>
      </c>
      <c r="AX35" s="336" t="s">
        <v>131</v>
      </c>
      <c r="AY35" s="334" t="s">
        <v>3987</v>
      </c>
      <c r="AZ35" s="332" t="s">
        <v>67</v>
      </c>
      <c r="BA35" s="332" t="s">
        <v>133</v>
      </c>
    </row>
    <row r="36" spans="2:53" x14ac:dyDescent="0.25">
      <c r="B36" s="332">
        <v>2024</v>
      </c>
      <c r="C36" s="332">
        <v>891780111</v>
      </c>
      <c r="D36" s="333" t="s">
        <v>64</v>
      </c>
      <c r="E36" s="334" t="s">
        <v>3986</v>
      </c>
      <c r="F36" s="334" t="s">
        <v>3985</v>
      </c>
      <c r="G36" s="359">
        <v>0</v>
      </c>
      <c r="H36" s="336" t="s">
        <v>73</v>
      </c>
      <c r="I36" s="335" t="s">
        <v>65</v>
      </c>
      <c r="J36" s="334" t="s">
        <v>3984</v>
      </c>
      <c r="K36" s="337">
        <v>70175437</v>
      </c>
      <c r="L36" s="332" t="s">
        <v>68</v>
      </c>
      <c r="M36" s="334" t="s">
        <v>3983</v>
      </c>
      <c r="N36" s="338">
        <v>900215779</v>
      </c>
      <c r="O36" s="339">
        <v>414</v>
      </c>
      <c r="P36" s="340">
        <v>45341</v>
      </c>
      <c r="Q36" s="339">
        <v>70175437</v>
      </c>
      <c r="R36" s="340">
        <v>45356</v>
      </c>
      <c r="S36" s="335">
        <v>70175437</v>
      </c>
      <c r="T36" s="336" t="s">
        <v>67</v>
      </c>
      <c r="U36" s="338">
        <v>84452087</v>
      </c>
      <c r="V36" s="334" t="s">
        <v>3917</v>
      </c>
      <c r="W36" s="361">
        <v>45356</v>
      </c>
      <c r="X36" s="341">
        <v>45366</v>
      </c>
      <c r="Y36" s="342">
        <v>45357</v>
      </c>
      <c r="Z36" s="341">
        <v>45405</v>
      </c>
      <c r="AA36" s="334">
        <f t="shared" si="0"/>
        <v>48</v>
      </c>
      <c r="AB36" s="335">
        <v>0</v>
      </c>
      <c r="AC36" s="335">
        <v>0</v>
      </c>
      <c r="AD36" s="335">
        <v>0</v>
      </c>
      <c r="AE36" s="343" t="s">
        <v>75</v>
      </c>
      <c r="AF36" s="334">
        <f t="shared" si="1"/>
        <v>0</v>
      </c>
      <c r="AG36" s="335">
        <v>0</v>
      </c>
      <c r="AH36" s="335">
        <v>0</v>
      </c>
      <c r="AI36" s="343" t="s">
        <v>75</v>
      </c>
      <c r="AJ36" s="335">
        <v>1</v>
      </c>
      <c r="AK36" s="363">
        <v>45401</v>
      </c>
      <c r="AL36" s="336" t="s">
        <v>75</v>
      </c>
      <c r="AM36" s="334" t="e">
        <f t="shared" si="2"/>
        <v>#VALUE!</v>
      </c>
      <c r="AN36" s="334">
        <f>+K36+AC36-AH36</f>
        <v>70175437</v>
      </c>
      <c r="AO36" s="336" t="s">
        <v>67</v>
      </c>
      <c r="AP36" s="335">
        <v>70175437</v>
      </c>
      <c r="AQ36" s="336" t="s">
        <v>67</v>
      </c>
      <c r="AR36" s="335">
        <v>35087718</v>
      </c>
      <c r="AS36" s="355">
        <v>45364</v>
      </c>
      <c r="AT36" s="312">
        <v>0</v>
      </c>
      <c r="AU36" s="310">
        <f t="shared" si="3"/>
        <v>70175437</v>
      </c>
      <c r="AV36" s="311">
        <f t="shared" si="4"/>
        <v>0</v>
      </c>
      <c r="AW36" s="345" t="s">
        <v>75</v>
      </c>
      <c r="AX36" s="336" t="s">
        <v>86</v>
      </c>
      <c r="AY36" s="334" t="s">
        <v>3982</v>
      </c>
      <c r="AZ36" s="332" t="s">
        <v>67</v>
      </c>
      <c r="BA36" s="332" t="s">
        <v>133</v>
      </c>
    </row>
    <row r="37" spans="2:53" x14ac:dyDescent="0.25">
      <c r="B37" s="332">
        <v>2024</v>
      </c>
      <c r="C37" s="332">
        <v>891780111</v>
      </c>
      <c r="D37" s="333" t="s">
        <v>64</v>
      </c>
      <c r="E37" s="334" t="s">
        <v>3981</v>
      </c>
      <c r="F37" s="334" t="s">
        <v>3980</v>
      </c>
      <c r="G37" s="359">
        <v>0</v>
      </c>
      <c r="H37" s="336" t="s">
        <v>73</v>
      </c>
      <c r="I37" s="335" t="s">
        <v>138</v>
      </c>
      <c r="J37" s="334" t="s">
        <v>3979</v>
      </c>
      <c r="K37" s="337">
        <v>52246000</v>
      </c>
      <c r="L37" s="332" t="s">
        <v>68</v>
      </c>
      <c r="M37" s="334" t="s">
        <v>3978</v>
      </c>
      <c r="N37" s="338">
        <v>891700341</v>
      </c>
      <c r="O37" s="339">
        <v>568</v>
      </c>
      <c r="P37" s="340">
        <v>45356</v>
      </c>
      <c r="Q37" s="339">
        <v>52246000</v>
      </c>
      <c r="R37" s="340">
        <v>45356</v>
      </c>
      <c r="S37" s="335">
        <v>52246000</v>
      </c>
      <c r="T37" s="336" t="s">
        <v>67</v>
      </c>
      <c r="U37" s="338">
        <v>85152695</v>
      </c>
      <c r="V37" s="334" t="s">
        <v>3150</v>
      </c>
      <c r="W37" s="361">
        <v>45356</v>
      </c>
      <c r="X37" s="341">
        <v>45358</v>
      </c>
      <c r="Y37" s="342">
        <v>45358</v>
      </c>
      <c r="Z37" s="341">
        <v>45359</v>
      </c>
      <c r="AA37" s="334">
        <f t="shared" si="0"/>
        <v>1</v>
      </c>
      <c r="AB37" s="335">
        <v>0</v>
      </c>
      <c r="AC37" s="335">
        <v>0</v>
      </c>
      <c r="AD37" s="335">
        <v>0</v>
      </c>
      <c r="AE37" s="343" t="s">
        <v>75</v>
      </c>
      <c r="AF37" s="334">
        <f t="shared" si="1"/>
        <v>0</v>
      </c>
      <c r="AG37" s="335">
        <v>0</v>
      </c>
      <c r="AH37" s="335">
        <v>0</v>
      </c>
      <c r="AI37" s="343" t="s">
        <v>75</v>
      </c>
      <c r="AJ37" s="335">
        <v>0</v>
      </c>
      <c r="AK37" s="336" t="s">
        <v>75</v>
      </c>
      <c r="AL37" s="336" t="s">
        <v>75</v>
      </c>
      <c r="AM37" s="334">
        <f t="shared" si="2"/>
        <v>0</v>
      </c>
      <c r="AN37" s="334">
        <f>+K37+AC37-AH37</f>
        <v>52246000</v>
      </c>
      <c r="AO37" s="336" t="s">
        <v>67</v>
      </c>
      <c r="AP37" s="335">
        <v>52246000</v>
      </c>
      <c r="AQ37" s="336" t="s">
        <v>85</v>
      </c>
      <c r="AR37" s="335">
        <v>0</v>
      </c>
      <c r="AS37" s="343" t="s">
        <v>75</v>
      </c>
      <c r="AT37" s="312">
        <v>51949000</v>
      </c>
      <c r="AU37" s="310">
        <f t="shared" si="3"/>
        <v>297000</v>
      </c>
      <c r="AV37" s="311">
        <f t="shared" si="4"/>
        <v>0.99431535428549556</v>
      </c>
      <c r="AW37" s="345" t="s">
        <v>75</v>
      </c>
      <c r="AX37" s="336" t="s">
        <v>131</v>
      </c>
      <c r="AY37" s="334" t="s">
        <v>3977</v>
      </c>
      <c r="AZ37" s="332" t="s">
        <v>67</v>
      </c>
      <c r="BA37" s="332" t="s">
        <v>133</v>
      </c>
    </row>
    <row r="38" spans="2:53" x14ac:dyDescent="0.25">
      <c r="B38" s="332">
        <v>2024</v>
      </c>
      <c r="C38" s="332">
        <v>891780111</v>
      </c>
      <c r="D38" s="333" t="s">
        <v>64</v>
      </c>
      <c r="E38" s="334" t="s">
        <v>3976</v>
      </c>
      <c r="F38" s="334" t="s">
        <v>3975</v>
      </c>
      <c r="G38" s="359">
        <v>0</v>
      </c>
      <c r="H38" s="336" t="s">
        <v>73</v>
      </c>
      <c r="I38" s="335" t="s">
        <v>65</v>
      </c>
      <c r="J38" s="334" t="s">
        <v>3974</v>
      </c>
      <c r="K38" s="337">
        <v>65000000</v>
      </c>
      <c r="L38" s="332" t="s">
        <v>68</v>
      </c>
      <c r="M38" s="334" t="s">
        <v>3973</v>
      </c>
      <c r="N38" s="338">
        <v>7143126</v>
      </c>
      <c r="O38" s="339">
        <v>534</v>
      </c>
      <c r="P38" s="340">
        <v>45351</v>
      </c>
      <c r="Q38" s="339">
        <v>65000000</v>
      </c>
      <c r="R38" s="340">
        <v>45357</v>
      </c>
      <c r="S38" s="335">
        <v>65000000</v>
      </c>
      <c r="T38" s="336" t="s">
        <v>67</v>
      </c>
      <c r="U38" s="338">
        <v>39058006</v>
      </c>
      <c r="V38" s="334" t="s">
        <v>3972</v>
      </c>
      <c r="W38" s="361">
        <v>45357</v>
      </c>
      <c r="X38" s="341">
        <v>45359</v>
      </c>
      <c r="Y38" s="342">
        <v>45359</v>
      </c>
      <c r="Z38" s="341">
        <v>45633</v>
      </c>
      <c r="AA38" s="334">
        <f t="shared" si="0"/>
        <v>274</v>
      </c>
      <c r="AB38" s="335">
        <v>0</v>
      </c>
      <c r="AC38" s="335">
        <v>0</v>
      </c>
      <c r="AD38" s="335">
        <v>0</v>
      </c>
      <c r="AE38" s="343" t="s">
        <v>75</v>
      </c>
      <c r="AF38" s="334">
        <f t="shared" si="1"/>
        <v>0</v>
      </c>
      <c r="AG38" s="335">
        <v>0</v>
      </c>
      <c r="AH38" s="335">
        <v>0</v>
      </c>
      <c r="AI38" s="343" t="s">
        <v>75</v>
      </c>
      <c r="AJ38" s="335">
        <v>0</v>
      </c>
      <c r="AK38" s="336" t="s">
        <v>75</v>
      </c>
      <c r="AL38" s="336" t="s">
        <v>75</v>
      </c>
      <c r="AM38" s="334">
        <f t="shared" si="2"/>
        <v>0</v>
      </c>
      <c r="AN38" s="334">
        <f>+K38+AC38-AH38</f>
        <v>65000000</v>
      </c>
      <c r="AO38" s="336" t="s">
        <v>85</v>
      </c>
      <c r="AP38" s="335">
        <v>0</v>
      </c>
      <c r="AQ38" s="336" t="s">
        <v>85</v>
      </c>
      <c r="AR38" s="335">
        <v>0</v>
      </c>
      <c r="AS38" s="343" t="s">
        <v>75</v>
      </c>
      <c r="AT38" s="312">
        <v>24555554</v>
      </c>
      <c r="AU38" s="310">
        <f t="shared" si="3"/>
        <v>40444446</v>
      </c>
      <c r="AV38" s="311">
        <f t="shared" si="4"/>
        <v>0.37777775384615386</v>
      </c>
      <c r="AW38" s="345" t="s">
        <v>75</v>
      </c>
      <c r="AX38" s="336" t="s">
        <v>86</v>
      </c>
      <c r="AY38" s="334" t="s">
        <v>3971</v>
      </c>
      <c r="AZ38" s="332" t="s">
        <v>67</v>
      </c>
      <c r="BA38" s="332" t="s">
        <v>133</v>
      </c>
    </row>
    <row r="39" spans="2:53" x14ac:dyDescent="0.25">
      <c r="B39" s="332">
        <v>2024</v>
      </c>
      <c r="C39" s="332">
        <v>891780111</v>
      </c>
      <c r="D39" s="333" t="s">
        <v>64</v>
      </c>
      <c r="E39" s="334" t="s">
        <v>3970</v>
      </c>
      <c r="F39" s="334" t="s">
        <v>3969</v>
      </c>
      <c r="G39" s="359">
        <v>0</v>
      </c>
      <c r="H39" s="336" t="s">
        <v>73</v>
      </c>
      <c r="I39" s="335" t="s">
        <v>138</v>
      </c>
      <c r="J39" s="337" t="s">
        <v>3968</v>
      </c>
      <c r="K39" s="337">
        <v>206469000</v>
      </c>
      <c r="L39" s="332" t="s">
        <v>68</v>
      </c>
      <c r="M39" s="350" t="s">
        <v>3967</v>
      </c>
      <c r="N39" s="335">
        <v>900090742</v>
      </c>
      <c r="O39" s="339">
        <v>572</v>
      </c>
      <c r="P39" s="340">
        <v>45356</v>
      </c>
      <c r="Q39" s="339">
        <v>206469000</v>
      </c>
      <c r="R39" s="340">
        <v>45369</v>
      </c>
      <c r="S39" s="335">
        <v>206469000</v>
      </c>
      <c r="T39" s="336" t="s">
        <v>67</v>
      </c>
      <c r="U39" s="338">
        <v>85450705</v>
      </c>
      <c r="V39" s="334" t="s">
        <v>3148</v>
      </c>
      <c r="W39" s="341">
        <v>45369</v>
      </c>
      <c r="X39" s="341">
        <v>45370</v>
      </c>
      <c r="Y39" s="342">
        <v>45370</v>
      </c>
      <c r="Z39" s="341">
        <v>45382</v>
      </c>
      <c r="AA39" s="334">
        <f t="shared" si="0"/>
        <v>12</v>
      </c>
      <c r="AB39" s="335">
        <v>1</v>
      </c>
      <c r="AC39" s="335">
        <v>51000000</v>
      </c>
      <c r="AD39" s="335">
        <v>0</v>
      </c>
      <c r="AE39" s="343" t="s">
        <v>75</v>
      </c>
      <c r="AF39" s="334">
        <f t="shared" si="1"/>
        <v>0</v>
      </c>
      <c r="AG39" s="335">
        <v>0</v>
      </c>
      <c r="AH39" s="335">
        <v>0</v>
      </c>
      <c r="AI39" s="343" t="s">
        <v>75</v>
      </c>
      <c r="AJ39" s="335">
        <v>0</v>
      </c>
      <c r="AK39" s="336" t="s">
        <v>75</v>
      </c>
      <c r="AL39" s="336" t="s">
        <v>75</v>
      </c>
      <c r="AM39" s="334">
        <f t="shared" si="2"/>
        <v>0</v>
      </c>
      <c r="AN39" s="334">
        <f>+K39+AC39-AH39</f>
        <v>257469000</v>
      </c>
      <c r="AO39" s="336" t="s">
        <v>85</v>
      </c>
      <c r="AP39" s="335">
        <v>0</v>
      </c>
      <c r="AQ39" s="336" t="s">
        <v>67</v>
      </c>
      <c r="AR39" s="335">
        <v>0</v>
      </c>
      <c r="AS39" s="343" t="s">
        <v>75</v>
      </c>
      <c r="AT39" s="312">
        <v>82587599</v>
      </c>
      <c r="AU39" s="310">
        <f t="shared" si="3"/>
        <v>174881401</v>
      </c>
      <c r="AV39" s="311">
        <f t="shared" si="4"/>
        <v>0.32076715643436687</v>
      </c>
      <c r="AW39" s="345" t="s">
        <v>75</v>
      </c>
      <c r="AX39" s="336" t="s">
        <v>86</v>
      </c>
      <c r="AY39" s="334" t="s">
        <v>3966</v>
      </c>
      <c r="AZ39" s="332" t="s">
        <v>67</v>
      </c>
      <c r="BA39" s="332" t="s">
        <v>133</v>
      </c>
    </row>
    <row r="40" spans="2:53" x14ac:dyDescent="0.25">
      <c r="B40" s="332">
        <v>2024</v>
      </c>
      <c r="C40" s="332">
        <v>891780111</v>
      </c>
      <c r="D40" s="333" t="s">
        <v>64</v>
      </c>
      <c r="E40" s="334" t="s">
        <v>3965</v>
      </c>
      <c r="F40" s="334" t="s">
        <v>3964</v>
      </c>
      <c r="G40" s="359">
        <v>0</v>
      </c>
      <c r="H40" s="336" t="s">
        <v>73</v>
      </c>
      <c r="I40" s="335" t="s">
        <v>65</v>
      </c>
      <c r="J40" s="334" t="s">
        <v>3963</v>
      </c>
      <c r="K40" s="337">
        <v>15458100</v>
      </c>
      <c r="L40" s="332" t="s">
        <v>68</v>
      </c>
      <c r="M40" s="334" t="s">
        <v>3962</v>
      </c>
      <c r="N40" s="338">
        <v>901540967</v>
      </c>
      <c r="O40" s="339">
        <v>564</v>
      </c>
      <c r="P40" s="340">
        <v>45355</v>
      </c>
      <c r="Q40" s="339">
        <v>15458100</v>
      </c>
      <c r="R40" s="340">
        <v>45391</v>
      </c>
      <c r="S40" s="335">
        <v>15458100</v>
      </c>
      <c r="T40" s="336" t="s">
        <v>67</v>
      </c>
      <c r="U40" s="338">
        <v>36694483</v>
      </c>
      <c r="V40" s="334" t="s">
        <v>2796</v>
      </c>
      <c r="W40" s="341">
        <v>45390</v>
      </c>
      <c r="X40" s="341">
        <v>45398</v>
      </c>
      <c r="Y40" s="342" t="s">
        <v>75</v>
      </c>
      <c r="Z40" s="341">
        <v>45419</v>
      </c>
      <c r="AA40" s="334">
        <f t="shared" ref="AA40:AA71" si="5">+IF(Y40="1800-01-01",Z40-X40,Z40-Y40)</f>
        <v>21</v>
      </c>
      <c r="AB40" s="335">
        <v>0</v>
      </c>
      <c r="AC40" s="335">
        <v>0</v>
      </c>
      <c r="AD40" s="335">
        <v>0</v>
      </c>
      <c r="AE40" s="343" t="s">
        <v>75</v>
      </c>
      <c r="AF40" s="334">
        <f t="shared" ref="AF40:AF71" si="6">+IF(AE40="1800-01-01",0,AE40-Z40)</f>
        <v>0</v>
      </c>
      <c r="AG40" s="335">
        <v>0</v>
      </c>
      <c r="AH40" s="335">
        <v>0</v>
      </c>
      <c r="AI40" s="343" t="s">
        <v>75</v>
      </c>
      <c r="AJ40" s="335">
        <v>0</v>
      </c>
      <c r="AK40" s="336" t="s">
        <v>75</v>
      </c>
      <c r="AL40" s="336" t="s">
        <v>75</v>
      </c>
      <c r="AM40" s="334">
        <f t="shared" ref="AM40:AM71" si="7">+IF(AK40="1800-01-01",0,AL40-AK40)</f>
        <v>0</v>
      </c>
      <c r="AN40" s="334">
        <f>+K40+AC40-AH40</f>
        <v>15458100</v>
      </c>
      <c r="AO40" s="336" t="s">
        <v>85</v>
      </c>
      <c r="AP40" s="335">
        <v>15458100</v>
      </c>
      <c r="AQ40" s="336" t="s">
        <v>85</v>
      </c>
      <c r="AR40" s="335">
        <v>0</v>
      </c>
      <c r="AS40" s="343" t="s">
        <v>75</v>
      </c>
      <c r="AT40" s="312">
        <v>0</v>
      </c>
      <c r="AU40" s="310">
        <f t="shared" ref="AU40:AU71" si="8">AN40-AT40</f>
        <v>15458100</v>
      </c>
      <c r="AV40" s="311">
        <f t="shared" ref="AV40:AV71" si="9">+IFERROR(AT40/AN40,"_")</f>
        <v>0</v>
      </c>
      <c r="AW40" s="345" t="s">
        <v>75</v>
      </c>
      <c r="AX40" s="336" t="s">
        <v>86</v>
      </c>
      <c r="AY40" s="334" t="s">
        <v>3961</v>
      </c>
      <c r="AZ40" s="332" t="s">
        <v>67</v>
      </c>
      <c r="BA40" s="332" t="s">
        <v>133</v>
      </c>
    </row>
    <row r="41" spans="2:53" x14ac:dyDescent="0.25">
      <c r="B41" s="332">
        <v>2024</v>
      </c>
      <c r="C41" s="332">
        <v>891780111</v>
      </c>
      <c r="D41" s="333" t="s">
        <v>64</v>
      </c>
      <c r="E41" s="334" t="s">
        <v>3960</v>
      </c>
      <c r="F41" s="334" t="s">
        <v>3959</v>
      </c>
      <c r="G41" s="359">
        <v>2020000100036</v>
      </c>
      <c r="H41" s="336" t="s">
        <v>73</v>
      </c>
      <c r="I41" s="335" t="s">
        <v>138</v>
      </c>
      <c r="J41" s="334" t="s">
        <v>3958</v>
      </c>
      <c r="K41" s="337">
        <v>19750000</v>
      </c>
      <c r="L41" s="332" t="s">
        <v>68</v>
      </c>
      <c r="M41" s="334" t="s">
        <v>3957</v>
      </c>
      <c r="N41" s="338">
        <v>12543836</v>
      </c>
      <c r="O41" s="339">
        <v>186</v>
      </c>
      <c r="P41" s="340">
        <v>45371</v>
      </c>
      <c r="Q41" s="339">
        <v>19750000</v>
      </c>
      <c r="R41" s="340">
        <v>45398</v>
      </c>
      <c r="S41" s="335">
        <v>19750000</v>
      </c>
      <c r="T41" s="336" t="s">
        <v>67</v>
      </c>
      <c r="U41" s="338">
        <v>45498601</v>
      </c>
      <c r="V41" s="334" t="s">
        <v>1620</v>
      </c>
      <c r="W41" s="341">
        <v>45397</v>
      </c>
      <c r="X41" s="341">
        <v>45400</v>
      </c>
      <c r="Y41" s="342" t="s">
        <v>75</v>
      </c>
      <c r="Z41" s="341">
        <v>45427</v>
      </c>
      <c r="AA41" s="334">
        <f t="shared" si="5"/>
        <v>27</v>
      </c>
      <c r="AB41" s="335">
        <v>0</v>
      </c>
      <c r="AC41" s="335">
        <v>0</v>
      </c>
      <c r="AD41" s="335">
        <v>0</v>
      </c>
      <c r="AE41" s="343" t="s">
        <v>75</v>
      </c>
      <c r="AF41" s="334">
        <f t="shared" si="6"/>
        <v>0</v>
      </c>
      <c r="AG41" s="335">
        <v>0</v>
      </c>
      <c r="AH41" s="335">
        <v>0</v>
      </c>
      <c r="AI41" s="343" t="s">
        <v>75</v>
      </c>
      <c r="AJ41" s="335">
        <v>0</v>
      </c>
      <c r="AK41" s="336" t="s">
        <v>75</v>
      </c>
      <c r="AL41" s="336" t="s">
        <v>75</v>
      </c>
      <c r="AM41" s="334">
        <f t="shared" si="7"/>
        <v>0</v>
      </c>
      <c r="AN41" s="334">
        <f>+K41+AC41-AH41</f>
        <v>19750000</v>
      </c>
      <c r="AO41" s="336" t="s">
        <v>85</v>
      </c>
      <c r="AP41" s="335">
        <v>0</v>
      </c>
      <c r="AQ41" s="336" t="s">
        <v>85</v>
      </c>
      <c r="AR41" s="335">
        <v>0</v>
      </c>
      <c r="AS41" s="343" t="s">
        <v>75</v>
      </c>
      <c r="AT41" s="312">
        <v>0</v>
      </c>
      <c r="AU41" s="310">
        <f t="shared" si="8"/>
        <v>19750000</v>
      </c>
      <c r="AV41" s="311">
        <f t="shared" si="9"/>
        <v>0</v>
      </c>
      <c r="AW41" s="345" t="s">
        <v>75</v>
      </c>
      <c r="AX41" s="336" t="s">
        <v>86</v>
      </c>
      <c r="AY41" s="334" t="s">
        <v>3956</v>
      </c>
      <c r="AZ41" s="332" t="s">
        <v>67</v>
      </c>
      <c r="BA41" s="332" t="s">
        <v>133</v>
      </c>
    </row>
    <row r="42" spans="2:53" x14ac:dyDescent="0.25">
      <c r="B42" s="332">
        <v>2024</v>
      </c>
      <c r="C42" s="332">
        <v>891780111</v>
      </c>
      <c r="D42" s="333" t="s">
        <v>64</v>
      </c>
      <c r="E42" s="334" t="s">
        <v>3955</v>
      </c>
      <c r="F42" s="334" t="s">
        <v>3954</v>
      </c>
      <c r="G42" s="359">
        <v>0</v>
      </c>
      <c r="H42" s="336" t="s">
        <v>73</v>
      </c>
      <c r="I42" s="335" t="s">
        <v>65</v>
      </c>
      <c r="J42" s="334" t="s">
        <v>3953</v>
      </c>
      <c r="K42" s="337">
        <v>108500000</v>
      </c>
      <c r="L42" s="332" t="s">
        <v>68</v>
      </c>
      <c r="M42" s="334" t="s">
        <v>3952</v>
      </c>
      <c r="N42" s="338">
        <v>8201777</v>
      </c>
      <c r="O42" s="339">
        <v>861</v>
      </c>
      <c r="P42" s="340">
        <v>45390</v>
      </c>
      <c r="Q42" s="339">
        <v>108500000</v>
      </c>
      <c r="R42" s="340">
        <v>45400</v>
      </c>
      <c r="S42" s="335">
        <v>108500000</v>
      </c>
      <c r="T42" s="336" t="s">
        <v>67</v>
      </c>
      <c r="U42" s="338">
        <v>72004252</v>
      </c>
      <c r="V42" s="334" t="s">
        <v>2234</v>
      </c>
      <c r="W42" s="341">
        <v>45399</v>
      </c>
      <c r="X42" s="341">
        <v>45407</v>
      </c>
      <c r="Y42" s="342">
        <v>45404</v>
      </c>
      <c r="Z42" s="341">
        <v>45467</v>
      </c>
      <c r="AA42" s="334">
        <f t="shared" si="5"/>
        <v>63</v>
      </c>
      <c r="AB42" s="335">
        <v>0</v>
      </c>
      <c r="AC42" s="335">
        <v>0</v>
      </c>
      <c r="AD42" s="335">
        <v>0</v>
      </c>
      <c r="AE42" s="343" t="s">
        <v>75</v>
      </c>
      <c r="AF42" s="334">
        <f t="shared" si="6"/>
        <v>0</v>
      </c>
      <c r="AG42" s="335">
        <v>0</v>
      </c>
      <c r="AH42" s="335">
        <v>0</v>
      </c>
      <c r="AI42" s="343" t="s">
        <v>75</v>
      </c>
      <c r="AJ42" s="335">
        <v>0</v>
      </c>
      <c r="AK42" s="336" t="s">
        <v>75</v>
      </c>
      <c r="AL42" s="336" t="s">
        <v>75</v>
      </c>
      <c r="AM42" s="334">
        <f t="shared" si="7"/>
        <v>0</v>
      </c>
      <c r="AN42" s="334">
        <f>+K42+AC42-AH42</f>
        <v>108500000</v>
      </c>
      <c r="AO42" s="336" t="s">
        <v>85</v>
      </c>
      <c r="AP42" s="335">
        <v>0</v>
      </c>
      <c r="AQ42" s="336" t="s">
        <v>67</v>
      </c>
      <c r="AR42" s="335">
        <v>54250000</v>
      </c>
      <c r="AS42" s="355">
        <v>45405</v>
      </c>
      <c r="AT42" s="312">
        <v>0</v>
      </c>
      <c r="AU42" s="310">
        <f t="shared" si="8"/>
        <v>108500000</v>
      </c>
      <c r="AV42" s="311">
        <f t="shared" si="9"/>
        <v>0</v>
      </c>
      <c r="AW42" s="345" t="s">
        <v>75</v>
      </c>
      <c r="AX42" s="336" t="s">
        <v>86</v>
      </c>
      <c r="AY42" s="334" t="s">
        <v>3951</v>
      </c>
      <c r="AZ42" s="332" t="s">
        <v>67</v>
      </c>
      <c r="BA42" s="332" t="s">
        <v>133</v>
      </c>
    </row>
    <row r="43" spans="2:53" x14ac:dyDescent="0.25">
      <c r="B43" s="332">
        <v>2024</v>
      </c>
      <c r="C43" s="332">
        <v>891780111</v>
      </c>
      <c r="D43" s="333" t="s">
        <v>64</v>
      </c>
      <c r="E43" s="334" t="s">
        <v>3950</v>
      </c>
      <c r="F43" s="334" t="s">
        <v>3949</v>
      </c>
      <c r="G43" s="359">
        <v>0</v>
      </c>
      <c r="H43" s="336" t="s">
        <v>73</v>
      </c>
      <c r="I43" s="335" t="s">
        <v>138</v>
      </c>
      <c r="J43" s="334" t="s">
        <v>3948</v>
      </c>
      <c r="K43" s="337">
        <v>40061934</v>
      </c>
      <c r="L43" s="332" t="s">
        <v>68</v>
      </c>
      <c r="M43" s="334" t="s">
        <v>2863</v>
      </c>
      <c r="N43" s="338">
        <v>7144967</v>
      </c>
      <c r="O43" s="339">
        <v>938</v>
      </c>
      <c r="P43" s="340">
        <v>45394</v>
      </c>
      <c r="Q43" s="339">
        <v>40061934</v>
      </c>
      <c r="R43" s="340">
        <v>45404</v>
      </c>
      <c r="S43" s="335">
        <v>40061934</v>
      </c>
      <c r="T43" s="336" t="s">
        <v>67</v>
      </c>
      <c r="U43" s="337">
        <v>85152695</v>
      </c>
      <c r="V43" s="334" t="s">
        <v>3150</v>
      </c>
      <c r="W43" s="341">
        <v>45404</v>
      </c>
      <c r="X43" s="341">
        <v>45406</v>
      </c>
      <c r="Y43" s="342">
        <v>45406</v>
      </c>
      <c r="Z43" s="341">
        <v>45473</v>
      </c>
      <c r="AA43" s="334">
        <f t="shared" si="5"/>
        <v>67</v>
      </c>
      <c r="AB43" s="335">
        <v>0</v>
      </c>
      <c r="AC43" s="335">
        <v>0</v>
      </c>
      <c r="AD43" s="335">
        <v>0</v>
      </c>
      <c r="AE43" s="343" t="s">
        <v>75</v>
      </c>
      <c r="AF43" s="334">
        <f t="shared" si="6"/>
        <v>0</v>
      </c>
      <c r="AG43" s="335">
        <v>0</v>
      </c>
      <c r="AH43" s="335">
        <v>0</v>
      </c>
      <c r="AI43" s="343" t="s">
        <v>75</v>
      </c>
      <c r="AJ43" s="335">
        <v>0</v>
      </c>
      <c r="AK43" s="336" t="s">
        <v>75</v>
      </c>
      <c r="AL43" s="336" t="s">
        <v>75</v>
      </c>
      <c r="AM43" s="334">
        <f t="shared" si="7"/>
        <v>0</v>
      </c>
      <c r="AN43" s="334">
        <f>+K43+AC43-AH43</f>
        <v>40061934</v>
      </c>
      <c r="AO43" s="336" t="s">
        <v>85</v>
      </c>
      <c r="AP43" s="335">
        <v>0</v>
      </c>
      <c r="AQ43" s="336" t="s">
        <v>85</v>
      </c>
      <c r="AR43" s="335">
        <v>0</v>
      </c>
      <c r="AS43" s="343" t="s">
        <v>75</v>
      </c>
      <c r="AT43" s="312">
        <v>40060927</v>
      </c>
      <c r="AU43" s="310">
        <f t="shared" si="8"/>
        <v>1007</v>
      </c>
      <c r="AV43" s="311">
        <f t="shared" si="9"/>
        <v>0.99997486391945034</v>
      </c>
      <c r="AW43" s="345" t="s">
        <v>75</v>
      </c>
      <c r="AX43" s="336" t="s">
        <v>131</v>
      </c>
      <c r="AY43" s="334" t="s">
        <v>3947</v>
      </c>
      <c r="AZ43" s="332" t="s">
        <v>67</v>
      </c>
      <c r="BA43" s="332" t="s">
        <v>133</v>
      </c>
    </row>
    <row r="44" spans="2:53" x14ac:dyDescent="0.25">
      <c r="B44" s="332">
        <v>2024</v>
      </c>
      <c r="C44" s="332">
        <v>891780111</v>
      </c>
      <c r="D44" s="333" t="s">
        <v>64</v>
      </c>
      <c r="E44" s="334" t="s">
        <v>3946</v>
      </c>
      <c r="F44" s="334" t="s">
        <v>3945</v>
      </c>
      <c r="G44" s="359">
        <v>0</v>
      </c>
      <c r="H44" s="336" t="s">
        <v>73</v>
      </c>
      <c r="I44" s="335" t="s">
        <v>138</v>
      </c>
      <c r="J44" s="334" t="s">
        <v>3944</v>
      </c>
      <c r="K44" s="337">
        <v>86394000</v>
      </c>
      <c r="L44" s="332" t="s">
        <v>68</v>
      </c>
      <c r="M44" s="335" t="s">
        <v>3943</v>
      </c>
      <c r="N44" s="338">
        <v>85471449</v>
      </c>
      <c r="O44" s="339">
        <v>1003</v>
      </c>
      <c r="P44" s="340">
        <v>45404</v>
      </c>
      <c r="Q44" s="339">
        <v>86394000</v>
      </c>
      <c r="R44" s="340">
        <v>45405</v>
      </c>
      <c r="S44" s="335">
        <v>86394000</v>
      </c>
      <c r="T44" s="336" t="s">
        <v>67</v>
      </c>
      <c r="U44" s="337">
        <v>85152695</v>
      </c>
      <c r="V44" s="334" t="s">
        <v>3150</v>
      </c>
      <c r="W44" s="341">
        <v>45405</v>
      </c>
      <c r="X44" s="341">
        <v>45420</v>
      </c>
      <c r="Y44" s="342">
        <v>45405</v>
      </c>
      <c r="Z44" s="341">
        <v>45421</v>
      </c>
      <c r="AA44" s="334">
        <f t="shared" si="5"/>
        <v>16</v>
      </c>
      <c r="AB44" s="335">
        <v>0</v>
      </c>
      <c r="AC44" s="335">
        <v>0</v>
      </c>
      <c r="AD44" s="335">
        <v>0</v>
      </c>
      <c r="AE44" s="343" t="s">
        <v>75</v>
      </c>
      <c r="AF44" s="334">
        <f t="shared" si="6"/>
        <v>0</v>
      </c>
      <c r="AG44" s="335">
        <v>0</v>
      </c>
      <c r="AH44" s="335">
        <v>0</v>
      </c>
      <c r="AI44" s="343" t="s">
        <v>75</v>
      </c>
      <c r="AJ44" s="335">
        <v>0</v>
      </c>
      <c r="AK44" s="336" t="s">
        <v>75</v>
      </c>
      <c r="AL44" s="336" t="s">
        <v>75</v>
      </c>
      <c r="AM44" s="334">
        <f t="shared" si="7"/>
        <v>0</v>
      </c>
      <c r="AN44" s="334">
        <f>+K44+AC44-AH44</f>
        <v>86394000</v>
      </c>
      <c r="AO44" s="336" t="s">
        <v>67</v>
      </c>
      <c r="AP44" s="335">
        <v>86394000</v>
      </c>
      <c r="AQ44" s="336" t="s">
        <v>67</v>
      </c>
      <c r="AR44" s="335">
        <v>43197000</v>
      </c>
      <c r="AS44" s="355">
        <v>45411</v>
      </c>
      <c r="AT44" s="312">
        <v>86394000</v>
      </c>
      <c r="AU44" s="310">
        <f t="shared" si="8"/>
        <v>0</v>
      </c>
      <c r="AV44" s="311">
        <f t="shared" si="9"/>
        <v>1</v>
      </c>
      <c r="AW44" s="345" t="s">
        <v>75</v>
      </c>
      <c r="AX44" s="336" t="s">
        <v>131</v>
      </c>
      <c r="AY44" s="334" t="s">
        <v>3942</v>
      </c>
      <c r="AZ44" s="332" t="s">
        <v>67</v>
      </c>
      <c r="BA44" s="332" t="s">
        <v>133</v>
      </c>
    </row>
    <row r="45" spans="2:53" x14ac:dyDescent="0.25">
      <c r="B45" s="332">
        <v>2024</v>
      </c>
      <c r="C45" s="332">
        <v>891780111</v>
      </c>
      <c r="D45" s="333" t="s">
        <v>64</v>
      </c>
      <c r="E45" s="334" t="s">
        <v>3941</v>
      </c>
      <c r="F45" s="334" t="s">
        <v>3940</v>
      </c>
      <c r="G45" s="359">
        <v>0</v>
      </c>
      <c r="H45" s="336" t="s">
        <v>73</v>
      </c>
      <c r="I45" s="335" t="s">
        <v>138</v>
      </c>
      <c r="J45" s="334" t="s">
        <v>3939</v>
      </c>
      <c r="K45" s="337">
        <v>180000000</v>
      </c>
      <c r="L45" s="332" t="s">
        <v>68</v>
      </c>
      <c r="M45" s="334" t="s">
        <v>3938</v>
      </c>
      <c r="N45" s="338">
        <v>36560048</v>
      </c>
      <c r="O45" s="339">
        <v>1064</v>
      </c>
      <c r="P45" s="340">
        <v>45408</v>
      </c>
      <c r="Q45" s="339">
        <v>180000000</v>
      </c>
      <c r="R45" s="340">
        <v>45411</v>
      </c>
      <c r="S45" s="335">
        <v>180000000</v>
      </c>
      <c r="T45" s="336" t="s">
        <v>67</v>
      </c>
      <c r="U45" s="337">
        <v>85152695</v>
      </c>
      <c r="V45" s="334" t="s">
        <v>3150</v>
      </c>
      <c r="W45" s="341">
        <v>45411</v>
      </c>
      <c r="X45" s="341">
        <v>45418</v>
      </c>
      <c r="Y45" s="342">
        <v>45411</v>
      </c>
      <c r="Z45" s="341">
        <v>45423</v>
      </c>
      <c r="AA45" s="334">
        <f t="shared" si="5"/>
        <v>12</v>
      </c>
      <c r="AB45" s="335">
        <v>0</v>
      </c>
      <c r="AC45" s="335">
        <v>0</v>
      </c>
      <c r="AD45" s="335">
        <v>0</v>
      </c>
      <c r="AE45" s="343" t="s">
        <v>75</v>
      </c>
      <c r="AF45" s="334">
        <f t="shared" si="6"/>
        <v>0</v>
      </c>
      <c r="AG45" s="335">
        <v>0</v>
      </c>
      <c r="AH45" s="335">
        <v>0</v>
      </c>
      <c r="AI45" s="343" t="s">
        <v>75</v>
      </c>
      <c r="AJ45" s="335">
        <v>0</v>
      </c>
      <c r="AK45" s="336" t="s">
        <v>75</v>
      </c>
      <c r="AL45" s="336" t="s">
        <v>75</v>
      </c>
      <c r="AM45" s="334">
        <f t="shared" si="7"/>
        <v>0</v>
      </c>
      <c r="AN45" s="334">
        <f>+K45+AC45-AH45</f>
        <v>180000000</v>
      </c>
      <c r="AO45" s="336" t="s">
        <v>67</v>
      </c>
      <c r="AP45" s="335">
        <v>180000000</v>
      </c>
      <c r="AQ45" s="336" t="s">
        <v>67</v>
      </c>
      <c r="AR45" s="335">
        <v>72000000</v>
      </c>
      <c r="AS45" s="355">
        <v>45414</v>
      </c>
      <c r="AT45" s="312">
        <v>180000000</v>
      </c>
      <c r="AU45" s="310">
        <f t="shared" si="8"/>
        <v>0</v>
      </c>
      <c r="AV45" s="311">
        <f t="shared" si="9"/>
        <v>1</v>
      </c>
      <c r="AW45" s="345" t="s">
        <v>75</v>
      </c>
      <c r="AX45" s="336" t="s">
        <v>131</v>
      </c>
      <c r="AY45" s="334" t="s">
        <v>3937</v>
      </c>
      <c r="AZ45" s="332" t="s">
        <v>67</v>
      </c>
      <c r="BA45" s="332" t="s">
        <v>133</v>
      </c>
    </row>
    <row r="46" spans="2:53" x14ac:dyDescent="0.25">
      <c r="B46" s="332">
        <v>2024</v>
      </c>
      <c r="C46" s="332">
        <v>891780111</v>
      </c>
      <c r="D46" s="333" t="s">
        <v>64</v>
      </c>
      <c r="E46" s="334" t="s">
        <v>3936</v>
      </c>
      <c r="F46" s="360" t="s">
        <v>3935</v>
      </c>
      <c r="G46" s="359">
        <v>0</v>
      </c>
      <c r="H46" s="336" t="s">
        <v>73</v>
      </c>
      <c r="I46" s="335" t="s">
        <v>138</v>
      </c>
      <c r="J46" s="334" t="s">
        <v>3934</v>
      </c>
      <c r="K46" s="337">
        <v>122845178</v>
      </c>
      <c r="L46" s="332" t="s">
        <v>68</v>
      </c>
      <c r="M46" s="334" t="s">
        <v>3933</v>
      </c>
      <c r="N46" s="338">
        <v>900692909</v>
      </c>
      <c r="O46" s="339">
        <v>1314</v>
      </c>
      <c r="P46" s="340">
        <v>45449</v>
      </c>
      <c r="Q46" s="339">
        <v>122845178</v>
      </c>
      <c r="R46" s="340">
        <v>45449</v>
      </c>
      <c r="S46" s="335">
        <v>122845178</v>
      </c>
      <c r="T46" s="336" t="s">
        <v>67</v>
      </c>
      <c r="U46" s="337">
        <v>36564011</v>
      </c>
      <c r="V46" s="334" t="s">
        <v>3923</v>
      </c>
      <c r="W46" s="362">
        <v>45449</v>
      </c>
      <c r="X46" s="362">
        <v>45453</v>
      </c>
      <c r="Y46" s="342">
        <v>45450</v>
      </c>
      <c r="Z46" s="362">
        <v>45458</v>
      </c>
      <c r="AA46" s="334">
        <f t="shared" si="5"/>
        <v>8</v>
      </c>
      <c r="AB46" s="335">
        <v>0</v>
      </c>
      <c r="AC46" s="335">
        <v>0</v>
      </c>
      <c r="AD46" s="335">
        <v>0</v>
      </c>
      <c r="AE46" s="343" t="s">
        <v>75</v>
      </c>
      <c r="AF46" s="334">
        <f t="shared" si="6"/>
        <v>0</v>
      </c>
      <c r="AG46" s="335"/>
      <c r="AH46" s="335"/>
      <c r="AI46" s="343"/>
      <c r="AJ46" s="335"/>
      <c r="AK46" s="336"/>
      <c r="AL46" s="336"/>
      <c r="AM46" s="334">
        <f t="shared" si="7"/>
        <v>0</v>
      </c>
      <c r="AN46" s="334">
        <f>+K46+AC46-AH46</f>
        <v>122845178</v>
      </c>
      <c r="AO46" s="336" t="s">
        <v>67</v>
      </c>
      <c r="AP46" s="335">
        <v>28804795</v>
      </c>
      <c r="AQ46" s="336" t="s">
        <v>67</v>
      </c>
      <c r="AR46" s="335">
        <v>61422589</v>
      </c>
      <c r="AS46" s="355">
        <v>45454</v>
      </c>
      <c r="AT46" s="312">
        <v>122845178</v>
      </c>
      <c r="AU46" s="310">
        <f t="shared" si="8"/>
        <v>0</v>
      </c>
      <c r="AV46" s="311">
        <f t="shared" si="9"/>
        <v>1</v>
      </c>
      <c r="AW46" s="345" t="s">
        <v>75</v>
      </c>
      <c r="AX46" s="336" t="s">
        <v>131</v>
      </c>
      <c r="AY46" s="380" t="s">
        <v>3932</v>
      </c>
      <c r="AZ46" s="332" t="s">
        <v>67</v>
      </c>
      <c r="BA46" s="332" t="s">
        <v>133</v>
      </c>
    </row>
    <row r="47" spans="2:53" x14ac:dyDescent="0.25">
      <c r="B47" s="332">
        <v>2024</v>
      </c>
      <c r="C47" s="332">
        <v>891780111</v>
      </c>
      <c r="D47" s="333" t="s">
        <v>64</v>
      </c>
      <c r="E47" s="334" t="s">
        <v>3931</v>
      </c>
      <c r="F47" s="360" t="s">
        <v>3930</v>
      </c>
      <c r="G47" s="359">
        <v>0</v>
      </c>
      <c r="H47" s="336" t="s">
        <v>73</v>
      </c>
      <c r="I47" s="335" t="s">
        <v>138</v>
      </c>
      <c r="J47" s="334" t="s">
        <v>3929</v>
      </c>
      <c r="K47" s="337">
        <v>75398400</v>
      </c>
      <c r="L47" s="332" t="s">
        <v>68</v>
      </c>
      <c r="M47" s="334" t="s">
        <v>3928</v>
      </c>
      <c r="N47" s="338">
        <v>85471449</v>
      </c>
      <c r="O47" s="339">
        <v>1300</v>
      </c>
      <c r="P47" s="340">
        <v>45448</v>
      </c>
      <c r="Q47" s="339">
        <v>75398400</v>
      </c>
      <c r="R47" s="340">
        <v>45450</v>
      </c>
      <c r="S47" s="335">
        <v>75398400</v>
      </c>
      <c r="T47" s="336" t="s">
        <v>67</v>
      </c>
      <c r="U47" s="337">
        <v>36564011</v>
      </c>
      <c r="V47" s="334" t="s">
        <v>3923</v>
      </c>
      <c r="W47" s="362">
        <v>45450</v>
      </c>
      <c r="X47" s="362">
        <v>45457</v>
      </c>
      <c r="Y47" s="342">
        <v>45454</v>
      </c>
      <c r="Z47" s="362">
        <v>45458</v>
      </c>
      <c r="AA47" s="334">
        <f t="shared" si="5"/>
        <v>4</v>
      </c>
      <c r="AB47" s="335">
        <v>0</v>
      </c>
      <c r="AC47" s="335">
        <v>0</v>
      </c>
      <c r="AD47" s="335">
        <v>0</v>
      </c>
      <c r="AE47" s="343" t="s">
        <v>75</v>
      </c>
      <c r="AF47" s="334">
        <f t="shared" si="6"/>
        <v>0</v>
      </c>
      <c r="AG47" s="335"/>
      <c r="AH47" s="335"/>
      <c r="AI47" s="343"/>
      <c r="AJ47" s="335"/>
      <c r="AK47" s="336"/>
      <c r="AL47" s="336"/>
      <c r="AM47" s="334">
        <f t="shared" si="7"/>
        <v>0</v>
      </c>
      <c r="AN47" s="334">
        <f>+K47+AC47-AH47</f>
        <v>75398400</v>
      </c>
      <c r="AO47" s="336" t="s">
        <v>67</v>
      </c>
      <c r="AP47" s="335">
        <v>75398400</v>
      </c>
      <c r="AQ47" s="336" t="s">
        <v>67</v>
      </c>
      <c r="AR47" s="335">
        <v>37699200</v>
      </c>
      <c r="AS47" s="355">
        <v>45455</v>
      </c>
      <c r="AT47" s="312">
        <v>75398400</v>
      </c>
      <c r="AU47" s="310">
        <f t="shared" si="8"/>
        <v>0</v>
      </c>
      <c r="AV47" s="311">
        <f t="shared" si="9"/>
        <v>1</v>
      </c>
      <c r="AW47" s="345" t="s">
        <v>75</v>
      </c>
      <c r="AX47" s="336" t="s">
        <v>131</v>
      </c>
      <c r="AY47" s="380" t="s">
        <v>3927</v>
      </c>
      <c r="AZ47" s="332" t="s">
        <v>67</v>
      </c>
      <c r="BA47" s="332" t="s">
        <v>133</v>
      </c>
    </row>
    <row r="48" spans="2:53" x14ac:dyDescent="0.25">
      <c r="B48" s="332">
        <v>2024</v>
      </c>
      <c r="C48" s="332">
        <v>891780111</v>
      </c>
      <c r="D48" s="333" t="s">
        <v>64</v>
      </c>
      <c r="E48" s="334" t="s">
        <v>3926</v>
      </c>
      <c r="F48" s="360" t="s">
        <v>3925</v>
      </c>
      <c r="G48" s="359">
        <v>0</v>
      </c>
      <c r="H48" s="336" t="s">
        <v>73</v>
      </c>
      <c r="I48" s="335" t="s">
        <v>138</v>
      </c>
      <c r="J48" s="334" t="s">
        <v>3924</v>
      </c>
      <c r="K48" s="337">
        <v>235774000</v>
      </c>
      <c r="L48" s="332" t="s">
        <v>68</v>
      </c>
      <c r="M48" s="334" t="s">
        <v>2863</v>
      </c>
      <c r="N48" s="338">
        <v>7144967</v>
      </c>
      <c r="O48" s="339">
        <v>1324</v>
      </c>
      <c r="P48" s="340">
        <v>45450</v>
      </c>
      <c r="Q48" s="339">
        <v>235774000</v>
      </c>
      <c r="R48" s="340">
        <v>45454</v>
      </c>
      <c r="S48" s="335">
        <v>235774000</v>
      </c>
      <c r="T48" s="336" t="s">
        <v>67</v>
      </c>
      <c r="U48" s="337">
        <v>36564011</v>
      </c>
      <c r="V48" s="334" t="s">
        <v>3923</v>
      </c>
      <c r="W48" s="362">
        <v>45454</v>
      </c>
      <c r="X48" s="362">
        <v>45456</v>
      </c>
      <c r="Y48" s="342">
        <v>45455</v>
      </c>
      <c r="Z48" s="362">
        <v>45458</v>
      </c>
      <c r="AA48" s="334">
        <f t="shared" si="5"/>
        <v>3</v>
      </c>
      <c r="AB48" s="335">
        <v>0</v>
      </c>
      <c r="AC48" s="335">
        <v>0</v>
      </c>
      <c r="AD48" s="335">
        <v>0</v>
      </c>
      <c r="AE48" s="343" t="s">
        <v>75</v>
      </c>
      <c r="AF48" s="334">
        <f t="shared" si="6"/>
        <v>0</v>
      </c>
      <c r="AG48" s="335"/>
      <c r="AH48" s="335"/>
      <c r="AI48" s="343"/>
      <c r="AJ48" s="335"/>
      <c r="AK48" s="336"/>
      <c r="AL48" s="336"/>
      <c r="AM48" s="334">
        <f t="shared" si="7"/>
        <v>0</v>
      </c>
      <c r="AN48" s="334">
        <f>+K48+AC48-AH48</f>
        <v>235774000</v>
      </c>
      <c r="AO48" s="336" t="s">
        <v>85</v>
      </c>
      <c r="AP48" s="335">
        <v>0</v>
      </c>
      <c r="AQ48" s="336" t="s">
        <v>67</v>
      </c>
      <c r="AR48" s="335">
        <v>117887000</v>
      </c>
      <c r="AS48" s="355">
        <v>45456</v>
      </c>
      <c r="AT48" s="312">
        <v>235774000</v>
      </c>
      <c r="AU48" s="310">
        <f t="shared" si="8"/>
        <v>0</v>
      </c>
      <c r="AV48" s="311">
        <f t="shared" si="9"/>
        <v>1</v>
      </c>
      <c r="AW48" s="345" t="s">
        <v>75</v>
      </c>
      <c r="AX48" s="336" t="s">
        <v>131</v>
      </c>
      <c r="AY48" s="380" t="s">
        <v>3922</v>
      </c>
      <c r="AZ48" s="332" t="s">
        <v>67</v>
      </c>
      <c r="BA48" s="332" t="s">
        <v>133</v>
      </c>
    </row>
    <row r="49" spans="2:53" x14ac:dyDescent="0.25">
      <c r="B49" s="332">
        <v>2024</v>
      </c>
      <c r="C49" s="332">
        <v>891780111</v>
      </c>
      <c r="D49" s="333" t="s">
        <v>64</v>
      </c>
      <c r="E49" s="335" t="s">
        <v>3921</v>
      </c>
      <c r="F49" s="334" t="s">
        <v>3920</v>
      </c>
      <c r="G49" s="359">
        <v>0</v>
      </c>
      <c r="H49" s="336" t="s">
        <v>73</v>
      </c>
      <c r="I49" s="335" t="s">
        <v>65</v>
      </c>
      <c r="J49" s="335" t="s">
        <v>3919</v>
      </c>
      <c r="K49" s="337">
        <v>142350000</v>
      </c>
      <c r="L49" s="332" t="s">
        <v>68</v>
      </c>
      <c r="M49" s="335" t="s">
        <v>3918</v>
      </c>
      <c r="N49" s="335">
        <v>900681702</v>
      </c>
      <c r="O49" s="339">
        <v>68</v>
      </c>
      <c r="P49" s="340">
        <v>45307</v>
      </c>
      <c r="Q49" s="339">
        <v>142350000</v>
      </c>
      <c r="R49" s="340">
        <v>45320</v>
      </c>
      <c r="S49" s="335">
        <v>142350000</v>
      </c>
      <c r="T49" s="336" t="s">
        <v>67</v>
      </c>
      <c r="U49" s="335">
        <v>84452087</v>
      </c>
      <c r="V49" s="335" t="s">
        <v>3917</v>
      </c>
      <c r="W49" s="340">
        <v>45320</v>
      </c>
      <c r="X49" s="340">
        <v>45344</v>
      </c>
      <c r="Y49" s="340">
        <v>45328</v>
      </c>
      <c r="Z49" s="340">
        <v>45401</v>
      </c>
      <c r="AA49" s="334">
        <f t="shared" si="5"/>
        <v>73</v>
      </c>
      <c r="AB49" s="335">
        <v>1</v>
      </c>
      <c r="AC49" s="335">
        <v>27046500</v>
      </c>
      <c r="AD49" s="335">
        <v>2</v>
      </c>
      <c r="AE49" s="355">
        <v>45453</v>
      </c>
      <c r="AF49" s="334">
        <f t="shared" si="6"/>
        <v>52</v>
      </c>
      <c r="AG49" s="335">
        <v>0</v>
      </c>
      <c r="AH49" s="335">
        <v>0</v>
      </c>
      <c r="AI49" s="343" t="s">
        <v>75</v>
      </c>
      <c r="AJ49" s="335">
        <v>1</v>
      </c>
      <c r="AK49" s="363">
        <v>45418</v>
      </c>
      <c r="AL49" s="363">
        <v>45432</v>
      </c>
      <c r="AM49" s="334">
        <f t="shared" si="7"/>
        <v>14</v>
      </c>
      <c r="AN49" s="334">
        <f>+K49+AC49-AH49</f>
        <v>169396500</v>
      </c>
      <c r="AO49" s="336" t="s">
        <v>67</v>
      </c>
      <c r="AP49" s="335">
        <v>169396500</v>
      </c>
      <c r="AQ49" s="336" t="s">
        <v>67</v>
      </c>
      <c r="AR49" s="335">
        <v>84698250</v>
      </c>
      <c r="AS49" s="342">
        <v>45343</v>
      </c>
      <c r="AT49" s="312">
        <v>0</v>
      </c>
      <c r="AU49" s="310">
        <f t="shared" si="8"/>
        <v>169396500</v>
      </c>
      <c r="AV49" s="311">
        <f t="shared" si="9"/>
        <v>0</v>
      </c>
      <c r="AW49" s="345" t="s">
        <v>75</v>
      </c>
      <c r="AX49" s="336" t="s">
        <v>86</v>
      </c>
      <c r="AY49" s="334" t="s">
        <v>3916</v>
      </c>
      <c r="AZ49" s="332" t="s">
        <v>67</v>
      </c>
      <c r="BA49" s="332" t="s">
        <v>133</v>
      </c>
    </row>
    <row r="50" spans="2:53" x14ac:dyDescent="0.25">
      <c r="B50" s="332">
        <v>2024</v>
      </c>
      <c r="C50" s="332">
        <v>891780111</v>
      </c>
      <c r="D50" s="333" t="s">
        <v>64</v>
      </c>
      <c r="E50" s="334" t="s">
        <v>3915</v>
      </c>
      <c r="F50" s="335" t="s">
        <v>3914</v>
      </c>
      <c r="G50" s="359">
        <v>0</v>
      </c>
      <c r="H50" s="336" t="s">
        <v>73</v>
      </c>
      <c r="I50" s="335" t="s">
        <v>65</v>
      </c>
      <c r="J50" s="334" t="s">
        <v>3896</v>
      </c>
      <c r="K50" s="337">
        <v>8000000</v>
      </c>
      <c r="L50" s="332" t="s">
        <v>68</v>
      </c>
      <c r="M50" s="334" t="s">
        <v>3913</v>
      </c>
      <c r="N50" s="338">
        <v>1069499616</v>
      </c>
      <c r="O50" s="339">
        <v>388</v>
      </c>
      <c r="P50" s="340">
        <v>45338</v>
      </c>
      <c r="Q50" s="339">
        <v>466800000</v>
      </c>
      <c r="R50" s="340">
        <v>45341</v>
      </c>
      <c r="S50" s="335">
        <v>8000000</v>
      </c>
      <c r="T50" s="336" t="s">
        <v>67</v>
      </c>
      <c r="U50" s="338">
        <v>36559959</v>
      </c>
      <c r="V50" s="334" t="s">
        <v>3499</v>
      </c>
      <c r="W50" s="340">
        <v>45341</v>
      </c>
      <c r="X50" s="341">
        <v>45341</v>
      </c>
      <c r="Y50" s="342" t="s">
        <v>75</v>
      </c>
      <c r="Z50" s="341">
        <v>45382</v>
      </c>
      <c r="AA50" s="334">
        <f t="shared" si="5"/>
        <v>41</v>
      </c>
      <c r="AB50" s="335">
        <v>0</v>
      </c>
      <c r="AC50" s="335">
        <v>0</v>
      </c>
      <c r="AD50" s="335">
        <v>0</v>
      </c>
      <c r="AE50" s="343" t="s">
        <v>75</v>
      </c>
      <c r="AF50" s="334">
        <f t="shared" si="6"/>
        <v>0</v>
      </c>
      <c r="AG50" s="335">
        <v>0</v>
      </c>
      <c r="AH50" s="335">
        <v>0</v>
      </c>
      <c r="AI50" s="343" t="s">
        <v>75</v>
      </c>
      <c r="AJ50" s="335">
        <v>0</v>
      </c>
      <c r="AK50" s="336" t="s">
        <v>75</v>
      </c>
      <c r="AL50" s="336" t="s">
        <v>75</v>
      </c>
      <c r="AM50" s="334">
        <f t="shared" si="7"/>
        <v>0</v>
      </c>
      <c r="AN50" s="334">
        <f>+K50+AC50-AH50</f>
        <v>8000000</v>
      </c>
      <c r="AO50" s="336" t="s">
        <v>85</v>
      </c>
      <c r="AP50" s="335">
        <v>0</v>
      </c>
      <c r="AQ50" s="336" t="s">
        <v>85</v>
      </c>
      <c r="AR50" s="335">
        <v>0</v>
      </c>
      <c r="AS50" s="343" t="s">
        <v>75</v>
      </c>
      <c r="AT50" s="312">
        <v>0</v>
      </c>
      <c r="AU50" s="310">
        <f t="shared" si="8"/>
        <v>8000000</v>
      </c>
      <c r="AV50" s="311">
        <f t="shared" si="9"/>
        <v>0</v>
      </c>
      <c r="AW50" s="345" t="s">
        <v>75</v>
      </c>
      <c r="AX50" s="336" t="s">
        <v>86</v>
      </c>
      <c r="AY50" s="334" t="s">
        <v>3912</v>
      </c>
      <c r="AZ50" s="332" t="s">
        <v>67</v>
      </c>
      <c r="BA50" s="332" t="s">
        <v>67</v>
      </c>
    </row>
    <row r="51" spans="2:53" x14ac:dyDescent="0.25">
      <c r="B51" s="332">
        <v>2024</v>
      </c>
      <c r="C51" s="332">
        <v>891780111</v>
      </c>
      <c r="D51" s="333" t="s">
        <v>64</v>
      </c>
      <c r="E51" s="334" t="s">
        <v>3911</v>
      </c>
      <c r="F51" s="335" t="s">
        <v>3910</v>
      </c>
      <c r="G51" s="336">
        <v>0</v>
      </c>
      <c r="H51" s="336" t="s">
        <v>73</v>
      </c>
      <c r="I51" s="335" t="s">
        <v>65</v>
      </c>
      <c r="J51" s="334" t="s">
        <v>3909</v>
      </c>
      <c r="K51" s="337">
        <v>8000000</v>
      </c>
      <c r="L51" s="332" t="s">
        <v>68</v>
      </c>
      <c r="M51" s="334" t="s">
        <v>3908</v>
      </c>
      <c r="N51" s="338">
        <v>1073813310</v>
      </c>
      <c r="O51" s="339">
        <v>388</v>
      </c>
      <c r="P51" s="340">
        <v>45338</v>
      </c>
      <c r="Q51" s="339">
        <v>466800000</v>
      </c>
      <c r="R51" s="340">
        <v>45341</v>
      </c>
      <c r="S51" s="335">
        <v>8000000</v>
      </c>
      <c r="T51" s="336" t="s">
        <v>67</v>
      </c>
      <c r="U51" s="338">
        <v>36559959</v>
      </c>
      <c r="V51" s="334" t="s">
        <v>3499</v>
      </c>
      <c r="W51" s="341">
        <v>45341</v>
      </c>
      <c r="X51" s="341">
        <v>45341</v>
      </c>
      <c r="Y51" s="342" t="s">
        <v>75</v>
      </c>
      <c r="Z51" s="341">
        <v>45382</v>
      </c>
      <c r="AA51" s="334">
        <f t="shared" si="5"/>
        <v>41</v>
      </c>
      <c r="AB51" s="335">
        <v>0</v>
      </c>
      <c r="AC51" s="335">
        <v>0</v>
      </c>
      <c r="AD51" s="335">
        <v>0</v>
      </c>
      <c r="AE51" s="343" t="s">
        <v>75</v>
      </c>
      <c r="AF51" s="334">
        <f t="shared" si="6"/>
        <v>0</v>
      </c>
      <c r="AG51" s="335">
        <v>0</v>
      </c>
      <c r="AH51" s="335">
        <v>0</v>
      </c>
      <c r="AI51" s="343" t="s">
        <v>75</v>
      </c>
      <c r="AJ51" s="335">
        <v>0</v>
      </c>
      <c r="AK51" s="336" t="s">
        <v>75</v>
      </c>
      <c r="AL51" s="336" t="s">
        <v>75</v>
      </c>
      <c r="AM51" s="334">
        <f t="shared" si="7"/>
        <v>0</v>
      </c>
      <c r="AN51" s="334">
        <f>+K51+AC51-AH51</f>
        <v>8000000</v>
      </c>
      <c r="AO51" s="336" t="s">
        <v>85</v>
      </c>
      <c r="AP51" s="335">
        <v>0</v>
      </c>
      <c r="AQ51" s="336" t="s">
        <v>85</v>
      </c>
      <c r="AR51" s="335">
        <v>0</v>
      </c>
      <c r="AS51" s="343" t="s">
        <v>75</v>
      </c>
      <c r="AT51" s="312">
        <v>0</v>
      </c>
      <c r="AU51" s="310">
        <f t="shared" si="8"/>
        <v>8000000</v>
      </c>
      <c r="AV51" s="311">
        <f t="shared" si="9"/>
        <v>0</v>
      </c>
      <c r="AW51" s="345" t="s">
        <v>75</v>
      </c>
      <c r="AX51" s="336" t="s">
        <v>86</v>
      </c>
      <c r="AY51" s="334" t="s">
        <v>3907</v>
      </c>
      <c r="AZ51" s="332" t="s">
        <v>67</v>
      </c>
      <c r="BA51" s="332" t="s">
        <v>67</v>
      </c>
    </row>
    <row r="52" spans="2:53" x14ac:dyDescent="0.25">
      <c r="B52" s="332">
        <v>2024</v>
      </c>
      <c r="C52" s="332">
        <v>891780111</v>
      </c>
      <c r="D52" s="333" t="s">
        <v>64</v>
      </c>
      <c r="E52" s="334" t="s">
        <v>3906</v>
      </c>
      <c r="F52" s="335" t="s">
        <v>3905</v>
      </c>
      <c r="G52" s="336">
        <v>0</v>
      </c>
      <c r="H52" s="336" t="s">
        <v>73</v>
      </c>
      <c r="I52" s="335" t="s">
        <v>65</v>
      </c>
      <c r="J52" s="334" t="s">
        <v>3826</v>
      </c>
      <c r="K52" s="337">
        <v>8000000</v>
      </c>
      <c r="L52" s="332" t="s">
        <v>68</v>
      </c>
      <c r="M52" s="334" t="s">
        <v>3904</v>
      </c>
      <c r="N52" s="338">
        <v>1072253671</v>
      </c>
      <c r="O52" s="339">
        <v>388</v>
      </c>
      <c r="P52" s="340">
        <v>45338</v>
      </c>
      <c r="Q52" s="339">
        <v>466800000</v>
      </c>
      <c r="R52" s="340">
        <v>45341</v>
      </c>
      <c r="S52" s="335">
        <v>8000000</v>
      </c>
      <c r="T52" s="336" t="s">
        <v>67</v>
      </c>
      <c r="U52" s="338">
        <v>36559959</v>
      </c>
      <c r="V52" s="334" t="s">
        <v>3499</v>
      </c>
      <c r="W52" s="341">
        <v>45341</v>
      </c>
      <c r="X52" s="341">
        <v>45341</v>
      </c>
      <c r="Y52" s="342" t="s">
        <v>75</v>
      </c>
      <c r="Z52" s="341">
        <v>45382</v>
      </c>
      <c r="AA52" s="334">
        <f t="shared" si="5"/>
        <v>41</v>
      </c>
      <c r="AB52" s="335">
        <v>0</v>
      </c>
      <c r="AC52" s="335">
        <v>0</v>
      </c>
      <c r="AD52" s="335">
        <v>0</v>
      </c>
      <c r="AE52" s="343" t="s">
        <v>75</v>
      </c>
      <c r="AF52" s="334">
        <f t="shared" si="6"/>
        <v>0</v>
      </c>
      <c r="AG52" s="335">
        <v>0</v>
      </c>
      <c r="AH52" s="335">
        <v>0</v>
      </c>
      <c r="AI52" s="343" t="s">
        <v>75</v>
      </c>
      <c r="AJ52" s="335">
        <v>0</v>
      </c>
      <c r="AK52" s="336" t="s">
        <v>75</v>
      </c>
      <c r="AL52" s="336" t="s">
        <v>75</v>
      </c>
      <c r="AM52" s="334">
        <f t="shared" si="7"/>
        <v>0</v>
      </c>
      <c r="AN52" s="334">
        <f>+K52+AC52-AH52</f>
        <v>8000000</v>
      </c>
      <c r="AO52" s="336" t="s">
        <v>85</v>
      </c>
      <c r="AP52" s="335">
        <v>0</v>
      </c>
      <c r="AQ52" s="336" t="s">
        <v>85</v>
      </c>
      <c r="AR52" s="335">
        <v>0</v>
      </c>
      <c r="AS52" s="343" t="s">
        <v>75</v>
      </c>
      <c r="AT52" s="312">
        <v>0</v>
      </c>
      <c r="AU52" s="310">
        <f t="shared" si="8"/>
        <v>8000000</v>
      </c>
      <c r="AV52" s="311">
        <f t="shared" si="9"/>
        <v>0</v>
      </c>
      <c r="AW52" s="345" t="s">
        <v>75</v>
      </c>
      <c r="AX52" s="336" t="s">
        <v>86</v>
      </c>
      <c r="AY52" s="334" t="s">
        <v>3903</v>
      </c>
      <c r="AZ52" s="332" t="s">
        <v>67</v>
      </c>
      <c r="BA52" s="332" t="s">
        <v>67</v>
      </c>
    </row>
    <row r="53" spans="2:53" x14ac:dyDescent="0.25">
      <c r="B53" s="332">
        <v>2024</v>
      </c>
      <c r="C53" s="332">
        <v>891780111</v>
      </c>
      <c r="D53" s="333" t="s">
        <v>64</v>
      </c>
      <c r="E53" s="334" t="s">
        <v>3902</v>
      </c>
      <c r="F53" s="335" t="s">
        <v>3901</v>
      </c>
      <c r="G53" s="336">
        <v>0</v>
      </c>
      <c r="H53" s="336" t="s">
        <v>73</v>
      </c>
      <c r="I53" s="335" t="s">
        <v>65</v>
      </c>
      <c r="J53" s="334" t="s">
        <v>3745</v>
      </c>
      <c r="K53" s="337">
        <v>8000000</v>
      </c>
      <c r="L53" s="332" t="s">
        <v>68</v>
      </c>
      <c r="M53" s="334" t="s">
        <v>3900</v>
      </c>
      <c r="N53" s="338">
        <v>1065641314</v>
      </c>
      <c r="O53" s="339">
        <v>388</v>
      </c>
      <c r="P53" s="340">
        <v>45338</v>
      </c>
      <c r="Q53" s="339">
        <v>466800000</v>
      </c>
      <c r="R53" s="340">
        <v>45341</v>
      </c>
      <c r="S53" s="335">
        <v>8000000</v>
      </c>
      <c r="T53" s="336" t="s">
        <v>67</v>
      </c>
      <c r="U53" s="338">
        <v>36559959</v>
      </c>
      <c r="V53" s="334" t="s">
        <v>3499</v>
      </c>
      <c r="W53" s="341">
        <v>45341</v>
      </c>
      <c r="X53" s="341">
        <v>45341</v>
      </c>
      <c r="Y53" s="342" t="s">
        <v>75</v>
      </c>
      <c r="Z53" s="341">
        <v>45382</v>
      </c>
      <c r="AA53" s="334">
        <f t="shared" si="5"/>
        <v>41</v>
      </c>
      <c r="AB53" s="335">
        <v>0</v>
      </c>
      <c r="AC53" s="335">
        <v>0</v>
      </c>
      <c r="AD53" s="335">
        <v>0</v>
      </c>
      <c r="AE53" s="343" t="s">
        <v>75</v>
      </c>
      <c r="AF53" s="334">
        <f t="shared" si="6"/>
        <v>0</v>
      </c>
      <c r="AG53" s="335">
        <v>0</v>
      </c>
      <c r="AH53" s="335">
        <v>0</v>
      </c>
      <c r="AI53" s="343" t="s">
        <v>75</v>
      </c>
      <c r="AJ53" s="335">
        <v>0</v>
      </c>
      <c r="AK53" s="336" t="s">
        <v>75</v>
      </c>
      <c r="AL53" s="336" t="s">
        <v>75</v>
      </c>
      <c r="AM53" s="334">
        <f t="shared" si="7"/>
        <v>0</v>
      </c>
      <c r="AN53" s="334">
        <f>+K53+AC53-AH53</f>
        <v>8000000</v>
      </c>
      <c r="AO53" s="336" t="s">
        <v>85</v>
      </c>
      <c r="AP53" s="335">
        <v>0</v>
      </c>
      <c r="AQ53" s="336" t="s">
        <v>85</v>
      </c>
      <c r="AR53" s="335">
        <v>0</v>
      </c>
      <c r="AS53" s="343" t="s">
        <v>75</v>
      </c>
      <c r="AT53" s="312">
        <v>0</v>
      </c>
      <c r="AU53" s="310">
        <f t="shared" si="8"/>
        <v>8000000</v>
      </c>
      <c r="AV53" s="311">
        <f t="shared" si="9"/>
        <v>0</v>
      </c>
      <c r="AW53" s="345" t="s">
        <v>75</v>
      </c>
      <c r="AX53" s="336" t="s">
        <v>86</v>
      </c>
      <c r="AY53" s="334" t="s">
        <v>3899</v>
      </c>
      <c r="AZ53" s="332" t="s">
        <v>67</v>
      </c>
      <c r="BA53" s="332" t="s">
        <v>67</v>
      </c>
    </row>
    <row r="54" spans="2:53" x14ac:dyDescent="0.25">
      <c r="B54" s="332">
        <v>2024</v>
      </c>
      <c r="C54" s="332">
        <v>891780111</v>
      </c>
      <c r="D54" s="333" t="s">
        <v>64</v>
      </c>
      <c r="E54" s="334" t="s">
        <v>3898</v>
      </c>
      <c r="F54" s="335" t="s">
        <v>3897</v>
      </c>
      <c r="G54" s="336">
        <v>0</v>
      </c>
      <c r="H54" s="336" t="s">
        <v>73</v>
      </c>
      <c r="I54" s="335" t="s">
        <v>65</v>
      </c>
      <c r="J54" s="334" t="s">
        <v>3896</v>
      </c>
      <c r="K54" s="337">
        <v>8000000</v>
      </c>
      <c r="L54" s="332" t="s">
        <v>68</v>
      </c>
      <c r="M54" s="334" t="s">
        <v>3895</v>
      </c>
      <c r="N54" s="338">
        <v>1004308477</v>
      </c>
      <c r="O54" s="339">
        <v>388</v>
      </c>
      <c r="P54" s="340">
        <v>45338</v>
      </c>
      <c r="Q54" s="339">
        <v>466800000</v>
      </c>
      <c r="R54" s="340">
        <v>45341</v>
      </c>
      <c r="S54" s="335">
        <v>8000000</v>
      </c>
      <c r="T54" s="336" t="s">
        <v>67</v>
      </c>
      <c r="U54" s="338">
        <v>36559959</v>
      </c>
      <c r="V54" s="334" t="s">
        <v>3499</v>
      </c>
      <c r="W54" s="341">
        <v>45341</v>
      </c>
      <c r="X54" s="341">
        <v>45341</v>
      </c>
      <c r="Y54" s="342" t="s">
        <v>75</v>
      </c>
      <c r="Z54" s="341">
        <v>45382</v>
      </c>
      <c r="AA54" s="334">
        <f t="shared" si="5"/>
        <v>41</v>
      </c>
      <c r="AB54" s="335">
        <v>0</v>
      </c>
      <c r="AC54" s="335">
        <v>0</v>
      </c>
      <c r="AD54" s="335">
        <v>1</v>
      </c>
      <c r="AE54" s="355">
        <v>45412</v>
      </c>
      <c r="AF54" s="334">
        <f t="shared" si="6"/>
        <v>30</v>
      </c>
      <c r="AG54" s="335">
        <v>0</v>
      </c>
      <c r="AH54" s="335">
        <v>0</v>
      </c>
      <c r="AI54" s="343" t="s">
        <v>75</v>
      </c>
      <c r="AJ54" s="335">
        <v>0</v>
      </c>
      <c r="AK54" s="336" t="s">
        <v>75</v>
      </c>
      <c r="AL54" s="336" t="s">
        <v>75</v>
      </c>
      <c r="AM54" s="334">
        <f t="shared" si="7"/>
        <v>0</v>
      </c>
      <c r="AN54" s="334">
        <f>+K54+AC54-AH54</f>
        <v>8000000</v>
      </c>
      <c r="AO54" s="336" t="s">
        <v>85</v>
      </c>
      <c r="AP54" s="335">
        <v>0</v>
      </c>
      <c r="AQ54" s="336" t="s">
        <v>85</v>
      </c>
      <c r="AR54" s="335">
        <v>0</v>
      </c>
      <c r="AS54" s="343" t="s">
        <v>75</v>
      </c>
      <c r="AT54" s="312">
        <v>0</v>
      </c>
      <c r="AU54" s="310">
        <f t="shared" si="8"/>
        <v>8000000</v>
      </c>
      <c r="AV54" s="311">
        <f t="shared" si="9"/>
        <v>0</v>
      </c>
      <c r="AW54" s="345" t="s">
        <v>75</v>
      </c>
      <c r="AX54" s="336" t="s">
        <v>86</v>
      </c>
      <c r="AY54" s="334" t="s">
        <v>3894</v>
      </c>
      <c r="AZ54" s="332" t="s">
        <v>67</v>
      </c>
      <c r="BA54" s="332" t="s">
        <v>67</v>
      </c>
    </row>
    <row r="55" spans="2:53" x14ac:dyDescent="0.25">
      <c r="B55" s="332">
        <v>2024</v>
      </c>
      <c r="C55" s="332">
        <v>891780111</v>
      </c>
      <c r="D55" s="333" t="s">
        <v>64</v>
      </c>
      <c r="E55" s="334" t="s">
        <v>3893</v>
      </c>
      <c r="F55" s="335" t="s">
        <v>3892</v>
      </c>
      <c r="G55" s="336">
        <v>0</v>
      </c>
      <c r="H55" s="336" t="s">
        <v>73</v>
      </c>
      <c r="I55" s="335" t="s">
        <v>65</v>
      </c>
      <c r="J55" s="334" t="s">
        <v>3745</v>
      </c>
      <c r="K55" s="337">
        <v>8000000</v>
      </c>
      <c r="L55" s="332" t="s">
        <v>68</v>
      </c>
      <c r="M55" s="334" t="s">
        <v>3891</v>
      </c>
      <c r="N55" s="338">
        <v>1112762142</v>
      </c>
      <c r="O55" s="339">
        <v>388</v>
      </c>
      <c r="P55" s="340">
        <v>45338</v>
      </c>
      <c r="Q55" s="339">
        <v>466800000</v>
      </c>
      <c r="R55" s="340">
        <v>45341</v>
      </c>
      <c r="S55" s="335">
        <v>8000000</v>
      </c>
      <c r="T55" s="336" t="s">
        <v>67</v>
      </c>
      <c r="U55" s="338">
        <v>36559959</v>
      </c>
      <c r="V55" s="334" t="s">
        <v>3499</v>
      </c>
      <c r="W55" s="341">
        <v>45341</v>
      </c>
      <c r="X55" s="341">
        <v>45341</v>
      </c>
      <c r="Y55" s="342" t="s">
        <v>75</v>
      </c>
      <c r="Z55" s="341">
        <v>45382</v>
      </c>
      <c r="AA55" s="334">
        <f t="shared" si="5"/>
        <v>41</v>
      </c>
      <c r="AB55" s="335">
        <v>0</v>
      </c>
      <c r="AC55" s="335">
        <v>0</v>
      </c>
      <c r="AD55" s="335">
        <v>0</v>
      </c>
      <c r="AE55" s="343" t="s">
        <v>75</v>
      </c>
      <c r="AF55" s="334">
        <f t="shared" si="6"/>
        <v>0</v>
      </c>
      <c r="AG55" s="335">
        <v>0</v>
      </c>
      <c r="AH55" s="335">
        <v>0</v>
      </c>
      <c r="AI55" s="343" t="s">
        <v>75</v>
      </c>
      <c r="AJ55" s="335">
        <v>0</v>
      </c>
      <c r="AK55" s="336" t="s">
        <v>75</v>
      </c>
      <c r="AL55" s="336" t="s">
        <v>75</v>
      </c>
      <c r="AM55" s="334">
        <f t="shared" si="7"/>
        <v>0</v>
      </c>
      <c r="AN55" s="334">
        <f>+K55+AC55-AH55</f>
        <v>8000000</v>
      </c>
      <c r="AO55" s="336" t="s">
        <v>85</v>
      </c>
      <c r="AP55" s="335">
        <v>0</v>
      </c>
      <c r="AQ55" s="336" t="s">
        <v>85</v>
      </c>
      <c r="AR55" s="335">
        <v>0</v>
      </c>
      <c r="AS55" s="343" t="s">
        <v>75</v>
      </c>
      <c r="AT55" s="312">
        <v>0</v>
      </c>
      <c r="AU55" s="310">
        <f t="shared" si="8"/>
        <v>8000000</v>
      </c>
      <c r="AV55" s="311">
        <f t="shared" si="9"/>
        <v>0</v>
      </c>
      <c r="AW55" s="345" t="s">
        <v>75</v>
      </c>
      <c r="AX55" s="336" t="s">
        <v>86</v>
      </c>
      <c r="AY55" s="334" t="s">
        <v>3890</v>
      </c>
      <c r="AZ55" s="332" t="s">
        <v>67</v>
      </c>
      <c r="BA55" s="332" t="s">
        <v>67</v>
      </c>
    </row>
    <row r="56" spans="2:53" x14ac:dyDescent="0.25">
      <c r="B56" s="332">
        <v>2024</v>
      </c>
      <c r="C56" s="332">
        <v>891780111</v>
      </c>
      <c r="D56" s="333" t="s">
        <v>64</v>
      </c>
      <c r="E56" s="334" t="s">
        <v>3889</v>
      </c>
      <c r="F56" s="335" t="s">
        <v>3888</v>
      </c>
      <c r="G56" s="336">
        <v>0</v>
      </c>
      <c r="H56" s="336" t="s">
        <v>73</v>
      </c>
      <c r="I56" s="335" t="s">
        <v>65</v>
      </c>
      <c r="J56" s="334" t="s">
        <v>3745</v>
      </c>
      <c r="K56" s="337">
        <v>8000000</v>
      </c>
      <c r="L56" s="332" t="s">
        <v>68</v>
      </c>
      <c r="M56" s="334" t="s">
        <v>3887</v>
      </c>
      <c r="N56" s="338">
        <v>1083015253</v>
      </c>
      <c r="O56" s="339">
        <v>388</v>
      </c>
      <c r="P56" s="340">
        <v>45338</v>
      </c>
      <c r="Q56" s="339">
        <v>466800000</v>
      </c>
      <c r="R56" s="340">
        <v>45341</v>
      </c>
      <c r="S56" s="335">
        <v>8000000</v>
      </c>
      <c r="T56" s="336" t="s">
        <v>67</v>
      </c>
      <c r="U56" s="338">
        <v>36559959</v>
      </c>
      <c r="V56" s="334" t="s">
        <v>3499</v>
      </c>
      <c r="W56" s="341">
        <v>45341</v>
      </c>
      <c r="X56" s="341">
        <v>45341</v>
      </c>
      <c r="Y56" s="342" t="s">
        <v>75</v>
      </c>
      <c r="Z56" s="341">
        <v>45382</v>
      </c>
      <c r="AA56" s="334">
        <f t="shared" si="5"/>
        <v>41</v>
      </c>
      <c r="AB56" s="335">
        <v>0</v>
      </c>
      <c r="AC56" s="335">
        <v>0</v>
      </c>
      <c r="AD56" s="335">
        <v>0</v>
      </c>
      <c r="AE56" s="343" t="s">
        <v>75</v>
      </c>
      <c r="AF56" s="334">
        <f t="shared" si="6"/>
        <v>0</v>
      </c>
      <c r="AG56" s="335">
        <v>0</v>
      </c>
      <c r="AH56" s="335">
        <v>0</v>
      </c>
      <c r="AI56" s="343" t="s">
        <v>75</v>
      </c>
      <c r="AJ56" s="335">
        <v>0</v>
      </c>
      <c r="AK56" s="336" t="s">
        <v>75</v>
      </c>
      <c r="AL56" s="336" t="s">
        <v>75</v>
      </c>
      <c r="AM56" s="334">
        <f t="shared" si="7"/>
        <v>0</v>
      </c>
      <c r="AN56" s="334">
        <f>+K56+AC56-AH56</f>
        <v>8000000</v>
      </c>
      <c r="AO56" s="336" t="s">
        <v>85</v>
      </c>
      <c r="AP56" s="335">
        <v>0</v>
      </c>
      <c r="AQ56" s="336" t="s">
        <v>85</v>
      </c>
      <c r="AR56" s="335">
        <v>0</v>
      </c>
      <c r="AS56" s="343" t="s">
        <v>75</v>
      </c>
      <c r="AT56" s="312">
        <v>0</v>
      </c>
      <c r="AU56" s="310">
        <f t="shared" si="8"/>
        <v>8000000</v>
      </c>
      <c r="AV56" s="311">
        <f t="shared" si="9"/>
        <v>0</v>
      </c>
      <c r="AW56" s="345" t="s">
        <v>75</v>
      </c>
      <c r="AX56" s="336" t="s">
        <v>86</v>
      </c>
      <c r="AY56" s="334" t="s">
        <v>3886</v>
      </c>
      <c r="AZ56" s="332" t="s">
        <v>67</v>
      </c>
      <c r="BA56" s="332" t="s">
        <v>67</v>
      </c>
    </row>
    <row r="57" spans="2:53" x14ac:dyDescent="0.25">
      <c r="B57" s="332">
        <v>2024</v>
      </c>
      <c r="C57" s="332">
        <v>891780111</v>
      </c>
      <c r="D57" s="333" t="s">
        <v>64</v>
      </c>
      <c r="E57" s="334" t="s">
        <v>3885</v>
      </c>
      <c r="F57" s="335" t="s">
        <v>3884</v>
      </c>
      <c r="G57" s="336">
        <v>0</v>
      </c>
      <c r="H57" s="336" t="s">
        <v>73</v>
      </c>
      <c r="I57" s="335" t="s">
        <v>65</v>
      </c>
      <c r="J57" s="334" t="s">
        <v>3745</v>
      </c>
      <c r="K57" s="337">
        <v>8000000</v>
      </c>
      <c r="L57" s="332" t="s">
        <v>68</v>
      </c>
      <c r="M57" s="334" t="s">
        <v>3883</v>
      </c>
      <c r="N57" s="338">
        <v>72247345</v>
      </c>
      <c r="O57" s="339">
        <v>388</v>
      </c>
      <c r="P57" s="340">
        <v>45338</v>
      </c>
      <c r="Q57" s="339">
        <v>466800000</v>
      </c>
      <c r="R57" s="340">
        <v>45341</v>
      </c>
      <c r="S57" s="335">
        <v>8000000</v>
      </c>
      <c r="T57" s="336" t="s">
        <v>67</v>
      </c>
      <c r="U57" s="338">
        <v>36559959</v>
      </c>
      <c r="V57" s="334" t="s">
        <v>3499</v>
      </c>
      <c r="W57" s="341">
        <v>45341</v>
      </c>
      <c r="X57" s="341">
        <v>45341</v>
      </c>
      <c r="Y57" s="342" t="s">
        <v>75</v>
      </c>
      <c r="Z57" s="341">
        <v>45382</v>
      </c>
      <c r="AA57" s="334">
        <f t="shared" si="5"/>
        <v>41</v>
      </c>
      <c r="AB57" s="335">
        <v>0</v>
      </c>
      <c r="AC57" s="335">
        <v>0</v>
      </c>
      <c r="AD57" s="335">
        <v>0</v>
      </c>
      <c r="AE57" s="343" t="s">
        <v>75</v>
      </c>
      <c r="AF57" s="334">
        <f t="shared" si="6"/>
        <v>0</v>
      </c>
      <c r="AG57" s="335">
        <v>1</v>
      </c>
      <c r="AH57" s="335">
        <v>8000000</v>
      </c>
      <c r="AI57" s="342">
        <v>45363</v>
      </c>
      <c r="AJ57" s="335">
        <v>0</v>
      </c>
      <c r="AK57" s="336" t="s">
        <v>75</v>
      </c>
      <c r="AL57" s="336" t="s">
        <v>75</v>
      </c>
      <c r="AM57" s="334">
        <f t="shared" si="7"/>
        <v>0</v>
      </c>
      <c r="AN57" s="334">
        <f>+K57+AC57-AH57</f>
        <v>0</v>
      </c>
      <c r="AO57" s="336" t="s">
        <v>85</v>
      </c>
      <c r="AP57" s="335">
        <v>0</v>
      </c>
      <c r="AQ57" s="336" t="s">
        <v>85</v>
      </c>
      <c r="AR57" s="335">
        <v>0</v>
      </c>
      <c r="AS57" s="343" t="s">
        <v>75</v>
      </c>
      <c r="AT57" s="312">
        <v>0</v>
      </c>
      <c r="AU57" s="310">
        <f t="shared" si="8"/>
        <v>0</v>
      </c>
      <c r="AV57" s="311" t="str">
        <f t="shared" si="9"/>
        <v>_</v>
      </c>
      <c r="AW57" s="342">
        <v>45363</v>
      </c>
      <c r="AX57" s="336" t="s">
        <v>86</v>
      </c>
      <c r="AY57" s="334" t="s">
        <v>3882</v>
      </c>
      <c r="AZ57" s="332" t="s">
        <v>67</v>
      </c>
      <c r="BA57" s="332" t="s">
        <v>67</v>
      </c>
    </row>
    <row r="58" spans="2:53" x14ac:dyDescent="0.25">
      <c r="B58" s="332">
        <v>2024</v>
      </c>
      <c r="C58" s="332">
        <v>891780111</v>
      </c>
      <c r="D58" s="333" t="s">
        <v>64</v>
      </c>
      <c r="E58" s="334" t="s">
        <v>3881</v>
      </c>
      <c r="F58" s="335" t="s">
        <v>3880</v>
      </c>
      <c r="G58" s="336">
        <v>0</v>
      </c>
      <c r="H58" s="336" t="s">
        <v>73</v>
      </c>
      <c r="I58" s="335" t="s">
        <v>65</v>
      </c>
      <c r="J58" s="334" t="s">
        <v>3745</v>
      </c>
      <c r="K58" s="337">
        <v>8000000</v>
      </c>
      <c r="L58" s="332" t="s">
        <v>68</v>
      </c>
      <c r="M58" s="334" t="s">
        <v>3879</v>
      </c>
      <c r="N58" s="338">
        <v>39278307</v>
      </c>
      <c r="O58" s="339">
        <v>388</v>
      </c>
      <c r="P58" s="340">
        <v>45338</v>
      </c>
      <c r="Q58" s="339">
        <v>466800000</v>
      </c>
      <c r="R58" s="340">
        <v>45341</v>
      </c>
      <c r="S58" s="335">
        <v>8000000</v>
      </c>
      <c r="T58" s="336" t="s">
        <v>67</v>
      </c>
      <c r="U58" s="338">
        <v>36559959</v>
      </c>
      <c r="V58" s="334" t="s">
        <v>3499</v>
      </c>
      <c r="W58" s="341">
        <v>45341</v>
      </c>
      <c r="X58" s="341">
        <v>45341</v>
      </c>
      <c r="Y58" s="342" t="s">
        <v>75</v>
      </c>
      <c r="Z58" s="341">
        <v>45382</v>
      </c>
      <c r="AA58" s="334">
        <f t="shared" si="5"/>
        <v>41</v>
      </c>
      <c r="AB58" s="335">
        <v>0</v>
      </c>
      <c r="AC58" s="335">
        <v>0</v>
      </c>
      <c r="AD58" s="335">
        <v>0</v>
      </c>
      <c r="AE58" s="343" t="s">
        <v>75</v>
      </c>
      <c r="AF58" s="334">
        <f t="shared" si="6"/>
        <v>0</v>
      </c>
      <c r="AG58" s="335">
        <v>0</v>
      </c>
      <c r="AH58" s="335">
        <v>0</v>
      </c>
      <c r="AI58" s="343" t="s">
        <v>75</v>
      </c>
      <c r="AJ58" s="335">
        <v>0</v>
      </c>
      <c r="AK58" s="336" t="s">
        <v>75</v>
      </c>
      <c r="AL58" s="336" t="s">
        <v>75</v>
      </c>
      <c r="AM58" s="334">
        <f t="shared" si="7"/>
        <v>0</v>
      </c>
      <c r="AN58" s="334">
        <f>+K58+AC58-AH58</f>
        <v>8000000</v>
      </c>
      <c r="AO58" s="336" t="s">
        <v>85</v>
      </c>
      <c r="AP58" s="335">
        <v>0</v>
      </c>
      <c r="AQ58" s="336" t="s">
        <v>85</v>
      </c>
      <c r="AR58" s="335">
        <v>0</v>
      </c>
      <c r="AS58" s="343" t="s">
        <v>75</v>
      </c>
      <c r="AT58" s="312">
        <v>0</v>
      </c>
      <c r="AU58" s="310">
        <f t="shared" si="8"/>
        <v>8000000</v>
      </c>
      <c r="AV58" s="311">
        <f t="shared" si="9"/>
        <v>0</v>
      </c>
      <c r="AW58" s="345" t="s">
        <v>75</v>
      </c>
      <c r="AX58" s="336" t="s">
        <v>86</v>
      </c>
      <c r="AY58" s="334" t="s">
        <v>3878</v>
      </c>
      <c r="AZ58" s="332" t="s">
        <v>67</v>
      </c>
      <c r="BA58" s="332" t="s">
        <v>67</v>
      </c>
    </row>
    <row r="59" spans="2:53" x14ac:dyDescent="0.25">
      <c r="B59" s="332">
        <v>2024</v>
      </c>
      <c r="C59" s="332">
        <v>891780111</v>
      </c>
      <c r="D59" s="333" t="s">
        <v>64</v>
      </c>
      <c r="E59" s="334" t="s">
        <v>3877</v>
      </c>
      <c r="F59" s="335" t="s">
        <v>3876</v>
      </c>
      <c r="G59" s="336">
        <v>0</v>
      </c>
      <c r="H59" s="336" t="s">
        <v>73</v>
      </c>
      <c r="I59" s="335" t="s">
        <v>65</v>
      </c>
      <c r="J59" s="334" t="s">
        <v>3745</v>
      </c>
      <c r="K59" s="337">
        <v>8000000</v>
      </c>
      <c r="L59" s="332" t="s">
        <v>68</v>
      </c>
      <c r="M59" s="334" t="s">
        <v>3875</v>
      </c>
      <c r="N59" s="338">
        <v>80425554</v>
      </c>
      <c r="O59" s="339">
        <v>388</v>
      </c>
      <c r="P59" s="340">
        <v>45338</v>
      </c>
      <c r="Q59" s="339">
        <v>466800000</v>
      </c>
      <c r="R59" s="340">
        <v>45341</v>
      </c>
      <c r="S59" s="335">
        <v>8000000</v>
      </c>
      <c r="T59" s="336" t="s">
        <v>67</v>
      </c>
      <c r="U59" s="338">
        <v>36559959</v>
      </c>
      <c r="V59" s="334" t="s">
        <v>3499</v>
      </c>
      <c r="W59" s="341">
        <v>45341</v>
      </c>
      <c r="X59" s="341">
        <v>45341</v>
      </c>
      <c r="Y59" s="342" t="s">
        <v>75</v>
      </c>
      <c r="Z59" s="341">
        <v>45382</v>
      </c>
      <c r="AA59" s="334">
        <f t="shared" si="5"/>
        <v>41</v>
      </c>
      <c r="AB59" s="335">
        <v>0</v>
      </c>
      <c r="AC59" s="335">
        <v>0</v>
      </c>
      <c r="AD59" s="335">
        <v>0</v>
      </c>
      <c r="AE59" s="343" t="s">
        <v>75</v>
      </c>
      <c r="AF59" s="334">
        <f t="shared" si="6"/>
        <v>0</v>
      </c>
      <c r="AG59" s="335">
        <v>0</v>
      </c>
      <c r="AH59" s="335">
        <v>0</v>
      </c>
      <c r="AI59" s="343" t="s">
        <v>75</v>
      </c>
      <c r="AJ59" s="335">
        <v>0</v>
      </c>
      <c r="AK59" s="336" t="s">
        <v>75</v>
      </c>
      <c r="AL59" s="336" t="s">
        <v>75</v>
      </c>
      <c r="AM59" s="334">
        <f t="shared" si="7"/>
        <v>0</v>
      </c>
      <c r="AN59" s="334">
        <f>+K59+AC59-AH59</f>
        <v>8000000</v>
      </c>
      <c r="AO59" s="336" t="s">
        <v>85</v>
      </c>
      <c r="AP59" s="335">
        <v>0</v>
      </c>
      <c r="AQ59" s="336" t="s">
        <v>85</v>
      </c>
      <c r="AR59" s="335">
        <v>0</v>
      </c>
      <c r="AS59" s="343" t="s">
        <v>75</v>
      </c>
      <c r="AT59" s="312">
        <v>0</v>
      </c>
      <c r="AU59" s="310">
        <f t="shared" si="8"/>
        <v>8000000</v>
      </c>
      <c r="AV59" s="311">
        <f t="shared" si="9"/>
        <v>0</v>
      </c>
      <c r="AW59" s="345" t="s">
        <v>75</v>
      </c>
      <c r="AX59" s="336" t="s">
        <v>86</v>
      </c>
      <c r="AY59" s="334" t="s">
        <v>3874</v>
      </c>
      <c r="AZ59" s="332" t="s">
        <v>67</v>
      </c>
      <c r="BA59" s="332" t="s">
        <v>67</v>
      </c>
    </row>
    <row r="60" spans="2:53" x14ac:dyDescent="0.25">
      <c r="B60" s="332">
        <v>2024</v>
      </c>
      <c r="C60" s="332">
        <v>891780111</v>
      </c>
      <c r="D60" s="333" t="s">
        <v>64</v>
      </c>
      <c r="E60" s="334" t="s">
        <v>3873</v>
      </c>
      <c r="F60" s="335" t="s">
        <v>3872</v>
      </c>
      <c r="G60" s="336">
        <v>0</v>
      </c>
      <c r="H60" s="336" t="s">
        <v>73</v>
      </c>
      <c r="I60" s="335" t="s">
        <v>65</v>
      </c>
      <c r="J60" s="334" t="s">
        <v>3831</v>
      </c>
      <c r="K60" s="337">
        <v>8000000</v>
      </c>
      <c r="L60" s="332" t="s">
        <v>68</v>
      </c>
      <c r="M60" s="334" t="s">
        <v>3871</v>
      </c>
      <c r="N60" s="338">
        <v>1067863503</v>
      </c>
      <c r="O60" s="339">
        <v>388</v>
      </c>
      <c r="P60" s="340">
        <v>45338</v>
      </c>
      <c r="Q60" s="339">
        <v>466800000</v>
      </c>
      <c r="R60" s="340">
        <v>45341</v>
      </c>
      <c r="S60" s="335">
        <v>8000000</v>
      </c>
      <c r="T60" s="336" t="s">
        <v>67</v>
      </c>
      <c r="U60" s="338">
        <v>36559959</v>
      </c>
      <c r="V60" s="334" t="s">
        <v>3499</v>
      </c>
      <c r="W60" s="341">
        <v>45341</v>
      </c>
      <c r="X60" s="341">
        <v>45341</v>
      </c>
      <c r="Y60" s="342" t="s">
        <v>75</v>
      </c>
      <c r="Z60" s="341">
        <v>45382</v>
      </c>
      <c r="AA60" s="334">
        <f t="shared" si="5"/>
        <v>41</v>
      </c>
      <c r="AB60" s="335">
        <v>0</v>
      </c>
      <c r="AC60" s="335">
        <v>0</v>
      </c>
      <c r="AD60" s="335">
        <v>0</v>
      </c>
      <c r="AE60" s="343" t="s">
        <v>75</v>
      </c>
      <c r="AF60" s="334">
        <f t="shared" si="6"/>
        <v>0</v>
      </c>
      <c r="AG60" s="335">
        <v>0</v>
      </c>
      <c r="AH60" s="335">
        <v>0</v>
      </c>
      <c r="AI60" s="343" t="s">
        <v>75</v>
      </c>
      <c r="AJ60" s="335">
        <v>0</v>
      </c>
      <c r="AK60" s="336" t="s">
        <v>75</v>
      </c>
      <c r="AL60" s="336" t="s">
        <v>75</v>
      </c>
      <c r="AM60" s="334">
        <f t="shared" si="7"/>
        <v>0</v>
      </c>
      <c r="AN60" s="334">
        <f>+K60+AC60-AH60</f>
        <v>8000000</v>
      </c>
      <c r="AO60" s="336" t="s">
        <v>85</v>
      </c>
      <c r="AP60" s="335">
        <v>0</v>
      </c>
      <c r="AQ60" s="336" t="s">
        <v>85</v>
      </c>
      <c r="AR60" s="335">
        <v>0</v>
      </c>
      <c r="AS60" s="343" t="s">
        <v>75</v>
      </c>
      <c r="AT60" s="312">
        <v>0</v>
      </c>
      <c r="AU60" s="310">
        <f t="shared" si="8"/>
        <v>8000000</v>
      </c>
      <c r="AV60" s="311">
        <f t="shared" si="9"/>
        <v>0</v>
      </c>
      <c r="AW60" s="345" t="s">
        <v>75</v>
      </c>
      <c r="AX60" s="336" t="s">
        <v>86</v>
      </c>
      <c r="AY60" s="334" t="s">
        <v>3870</v>
      </c>
      <c r="AZ60" s="332" t="s">
        <v>67</v>
      </c>
      <c r="BA60" s="332" t="s">
        <v>67</v>
      </c>
    </row>
    <row r="61" spans="2:53" x14ac:dyDescent="0.25">
      <c r="B61" s="332">
        <v>2024</v>
      </c>
      <c r="C61" s="332">
        <v>891780111</v>
      </c>
      <c r="D61" s="333" t="s">
        <v>64</v>
      </c>
      <c r="E61" s="334" t="s">
        <v>3869</v>
      </c>
      <c r="F61" s="335" t="s">
        <v>3868</v>
      </c>
      <c r="G61" s="336">
        <v>0</v>
      </c>
      <c r="H61" s="336" t="s">
        <v>73</v>
      </c>
      <c r="I61" s="335" t="s">
        <v>65</v>
      </c>
      <c r="J61" s="334" t="s">
        <v>3745</v>
      </c>
      <c r="K61" s="337">
        <v>8000000</v>
      </c>
      <c r="L61" s="332" t="s">
        <v>68</v>
      </c>
      <c r="M61" s="334" t="s">
        <v>3867</v>
      </c>
      <c r="N61" s="338">
        <v>1083009871</v>
      </c>
      <c r="O61" s="339">
        <v>388</v>
      </c>
      <c r="P61" s="340">
        <v>45338</v>
      </c>
      <c r="Q61" s="339">
        <v>466800000</v>
      </c>
      <c r="R61" s="340">
        <v>45341</v>
      </c>
      <c r="S61" s="335">
        <v>8000000</v>
      </c>
      <c r="T61" s="336" t="s">
        <v>67</v>
      </c>
      <c r="U61" s="338">
        <v>36559959</v>
      </c>
      <c r="V61" s="334" t="s">
        <v>3499</v>
      </c>
      <c r="W61" s="341">
        <v>45341</v>
      </c>
      <c r="X61" s="341">
        <v>45341</v>
      </c>
      <c r="Y61" s="342" t="s">
        <v>75</v>
      </c>
      <c r="Z61" s="341">
        <v>45382</v>
      </c>
      <c r="AA61" s="334">
        <f t="shared" si="5"/>
        <v>41</v>
      </c>
      <c r="AB61" s="335">
        <v>0</v>
      </c>
      <c r="AC61" s="335">
        <v>0</v>
      </c>
      <c r="AD61" s="335">
        <v>1</v>
      </c>
      <c r="AE61" s="355">
        <v>45412</v>
      </c>
      <c r="AF61" s="334">
        <f t="shared" si="6"/>
        <v>30</v>
      </c>
      <c r="AG61" s="335">
        <v>0</v>
      </c>
      <c r="AH61" s="335">
        <v>0</v>
      </c>
      <c r="AI61" s="343" t="s">
        <v>75</v>
      </c>
      <c r="AJ61" s="335">
        <v>0</v>
      </c>
      <c r="AK61" s="336" t="s">
        <v>75</v>
      </c>
      <c r="AL61" s="336" t="s">
        <v>75</v>
      </c>
      <c r="AM61" s="334">
        <f t="shared" si="7"/>
        <v>0</v>
      </c>
      <c r="AN61" s="334">
        <f>+K61+AC61-AH61</f>
        <v>8000000</v>
      </c>
      <c r="AO61" s="336" t="s">
        <v>85</v>
      </c>
      <c r="AP61" s="335">
        <v>0</v>
      </c>
      <c r="AQ61" s="336" t="s">
        <v>85</v>
      </c>
      <c r="AR61" s="335">
        <v>0</v>
      </c>
      <c r="AS61" s="343" t="s">
        <v>75</v>
      </c>
      <c r="AT61" s="312">
        <v>0</v>
      </c>
      <c r="AU61" s="310">
        <f t="shared" si="8"/>
        <v>8000000</v>
      </c>
      <c r="AV61" s="311">
        <f t="shared" si="9"/>
        <v>0</v>
      </c>
      <c r="AW61" s="345" t="s">
        <v>75</v>
      </c>
      <c r="AX61" s="336" t="s">
        <v>86</v>
      </c>
      <c r="AY61" s="334" t="s">
        <v>3866</v>
      </c>
      <c r="AZ61" s="332" t="s">
        <v>67</v>
      </c>
      <c r="BA61" s="332" t="s">
        <v>67</v>
      </c>
    </row>
    <row r="62" spans="2:53" x14ac:dyDescent="0.25">
      <c r="B62" s="332">
        <v>2024</v>
      </c>
      <c r="C62" s="332">
        <v>891780111</v>
      </c>
      <c r="D62" s="333" t="s">
        <v>64</v>
      </c>
      <c r="E62" s="334" t="s">
        <v>3865</v>
      </c>
      <c r="F62" s="335" t="s">
        <v>3864</v>
      </c>
      <c r="G62" s="336">
        <v>0</v>
      </c>
      <c r="H62" s="336" t="s">
        <v>73</v>
      </c>
      <c r="I62" s="335" t="s">
        <v>65</v>
      </c>
      <c r="J62" s="334" t="s">
        <v>3745</v>
      </c>
      <c r="K62" s="337">
        <v>8000000</v>
      </c>
      <c r="L62" s="332" t="s">
        <v>68</v>
      </c>
      <c r="M62" s="334" t="s">
        <v>3863</v>
      </c>
      <c r="N62" s="338">
        <v>1007934121</v>
      </c>
      <c r="O62" s="339">
        <v>388</v>
      </c>
      <c r="P62" s="340">
        <v>45338</v>
      </c>
      <c r="Q62" s="339">
        <v>466800000</v>
      </c>
      <c r="R62" s="340">
        <v>45341</v>
      </c>
      <c r="S62" s="335">
        <v>8000000</v>
      </c>
      <c r="T62" s="336" t="s">
        <v>67</v>
      </c>
      <c r="U62" s="338">
        <v>36559959</v>
      </c>
      <c r="V62" s="334" t="s">
        <v>3499</v>
      </c>
      <c r="W62" s="341">
        <v>45341</v>
      </c>
      <c r="X62" s="341">
        <v>45341</v>
      </c>
      <c r="Y62" s="342" t="s">
        <v>75</v>
      </c>
      <c r="Z62" s="341">
        <v>45382</v>
      </c>
      <c r="AA62" s="334">
        <f t="shared" si="5"/>
        <v>41</v>
      </c>
      <c r="AB62" s="335">
        <v>0</v>
      </c>
      <c r="AC62" s="335">
        <v>0</v>
      </c>
      <c r="AD62" s="335">
        <v>0</v>
      </c>
      <c r="AE62" s="343" t="s">
        <v>75</v>
      </c>
      <c r="AF62" s="334">
        <f t="shared" si="6"/>
        <v>0</v>
      </c>
      <c r="AG62" s="335">
        <v>0</v>
      </c>
      <c r="AH62" s="335">
        <v>0</v>
      </c>
      <c r="AI62" s="343" t="s">
        <v>75</v>
      </c>
      <c r="AJ62" s="335">
        <v>0</v>
      </c>
      <c r="AK62" s="336" t="s">
        <v>75</v>
      </c>
      <c r="AL62" s="336" t="s">
        <v>75</v>
      </c>
      <c r="AM62" s="334">
        <f t="shared" si="7"/>
        <v>0</v>
      </c>
      <c r="AN62" s="334">
        <f>+K62+AC62-AH62</f>
        <v>8000000</v>
      </c>
      <c r="AO62" s="336" t="s">
        <v>85</v>
      </c>
      <c r="AP62" s="335">
        <v>0</v>
      </c>
      <c r="AQ62" s="336" t="s">
        <v>85</v>
      </c>
      <c r="AR62" s="335">
        <v>0</v>
      </c>
      <c r="AS62" s="343" t="s">
        <v>75</v>
      </c>
      <c r="AT62" s="312">
        <v>0</v>
      </c>
      <c r="AU62" s="310">
        <f t="shared" si="8"/>
        <v>8000000</v>
      </c>
      <c r="AV62" s="311">
        <f t="shared" si="9"/>
        <v>0</v>
      </c>
      <c r="AW62" s="345" t="s">
        <v>75</v>
      </c>
      <c r="AX62" s="336" t="s">
        <v>86</v>
      </c>
      <c r="AY62" s="334" t="s">
        <v>3862</v>
      </c>
      <c r="AZ62" s="332" t="s">
        <v>67</v>
      </c>
      <c r="BA62" s="332" t="s">
        <v>67</v>
      </c>
    </row>
    <row r="63" spans="2:53" x14ac:dyDescent="0.25">
      <c r="B63" s="332">
        <v>2024</v>
      </c>
      <c r="C63" s="332">
        <v>891780111</v>
      </c>
      <c r="D63" s="333" t="s">
        <v>64</v>
      </c>
      <c r="E63" s="334" t="s">
        <v>3861</v>
      </c>
      <c r="F63" s="335" t="s">
        <v>3860</v>
      </c>
      <c r="G63" s="336">
        <v>0</v>
      </c>
      <c r="H63" s="336" t="s">
        <v>73</v>
      </c>
      <c r="I63" s="335" t="s">
        <v>65</v>
      </c>
      <c r="J63" s="334" t="s">
        <v>3745</v>
      </c>
      <c r="K63" s="337">
        <v>8000000</v>
      </c>
      <c r="L63" s="332" t="s">
        <v>68</v>
      </c>
      <c r="M63" s="334" t="s">
        <v>3859</v>
      </c>
      <c r="N63" s="338">
        <v>63556459</v>
      </c>
      <c r="O63" s="339">
        <v>388</v>
      </c>
      <c r="P63" s="340">
        <v>45338</v>
      </c>
      <c r="Q63" s="339">
        <v>466800000</v>
      </c>
      <c r="R63" s="340">
        <v>45341</v>
      </c>
      <c r="S63" s="335">
        <v>8000000</v>
      </c>
      <c r="T63" s="336" t="s">
        <v>67</v>
      </c>
      <c r="U63" s="338">
        <v>36559959</v>
      </c>
      <c r="V63" s="334" t="s">
        <v>3499</v>
      </c>
      <c r="W63" s="341">
        <v>45341</v>
      </c>
      <c r="X63" s="341">
        <v>45341</v>
      </c>
      <c r="Y63" s="342" t="s">
        <v>75</v>
      </c>
      <c r="Z63" s="341">
        <v>45382</v>
      </c>
      <c r="AA63" s="334">
        <f t="shared" si="5"/>
        <v>41</v>
      </c>
      <c r="AB63" s="335">
        <v>0</v>
      </c>
      <c r="AC63" s="335">
        <v>0</v>
      </c>
      <c r="AD63" s="335">
        <v>1</v>
      </c>
      <c r="AE63" s="355">
        <v>45412</v>
      </c>
      <c r="AF63" s="334">
        <f t="shared" si="6"/>
        <v>30</v>
      </c>
      <c r="AG63" s="335">
        <v>0</v>
      </c>
      <c r="AH63" s="335">
        <v>0</v>
      </c>
      <c r="AI63" s="343" t="s">
        <v>75</v>
      </c>
      <c r="AJ63" s="335">
        <v>0</v>
      </c>
      <c r="AK63" s="336" t="s">
        <v>75</v>
      </c>
      <c r="AL63" s="336" t="s">
        <v>75</v>
      </c>
      <c r="AM63" s="334">
        <f t="shared" si="7"/>
        <v>0</v>
      </c>
      <c r="AN63" s="334">
        <f>+K63+AC63-AH63</f>
        <v>8000000</v>
      </c>
      <c r="AO63" s="336" t="s">
        <v>85</v>
      </c>
      <c r="AP63" s="335">
        <v>0</v>
      </c>
      <c r="AQ63" s="336" t="s">
        <v>85</v>
      </c>
      <c r="AR63" s="335">
        <v>0</v>
      </c>
      <c r="AS63" s="343" t="s">
        <v>75</v>
      </c>
      <c r="AT63" s="312">
        <v>0</v>
      </c>
      <c r="AU63" s="310">
        <f t="shared" si="8"/>
        <v>8000000</v>
      </c>
      <c r="AV63" s="311">
        <f t="shared" si="9"/>
        <v>0</v>
      </c>
      <c r="AW63" s="345" t="s">
        <v>75</v>
      </c>
      <c r="AX63" s="336" t="s">
        <v>86</v>
      </c>
      <c r="AY63" s="334" t="s">
        <v>3858</v>
      </c>
      <c r="AZ63" s="332" t="s">
        <v>67</v>
      </c>
      <c r="BA63" s="332" t="s">
        <v>67</v>
      </c>
    </row>
    <row r="64" spans="2:53" x14ac:dyDescent="0.25">
      <c r="B64" s="332">
        <v>2024</v>
      </c>
      <c r="C64" s="332">
        <v>891780111</v>
      </c>
      <c r="D64" s="333" t="s">
        <v>64</v>
      </c>
      <c r="E64" s="334" t="s">
        <v>3857</v>
      </c>
      <c r="F64" s="335" t="s">
        <v>3856</v>
      </c>
      <c r="G64" s="336">
        <v>0</v>
      </c>
      <c r="H64" s="336" t="s">
        <v>73</v>
      </c>
      <c r="I64" s="335" t="s">
        <v>65</v>
      </c>
      <c r="J64" s="334" t="s">
        <v>3745</v>
      </c>
      <c r="K64" s="337">
        <v>8000000</v>
      </c>
      <c r="L64" s="332" t="s">
        <v>68</v>
      </c>
      <c r="M64" s="334" t="s">
        <v>3855</v>
      </c>
      <c r="N64" s="338">
        <v>36728890</v>
      </c>
      <c r="O64" s="339">
        <v>388</v>
      </c>
      <c r="P64" s="340">
        <v>45338</v>
      </c>
      <c r="Q64" s="339">
        <v>466800000</v>
      </c>
      <c r="R64" s="340">
        <v>45341</v>
      </c>
      <c r="S64" s="335">
        <v>8000000</v>
      </c>
      <c r="T64" s="336" t="s">
        <v>67</v>
      </c>
      <c r="U64" s="338">
        <v>36559959</v>
      </c>
      <c r="V64" s="334" t="s">
        <v>3499</v>
      </c>
      <c r="W64" s="341">
        <v>45341</v>
      </c>
      <c r="X64" s="341">
        <v>45341</v>
      </c>
      <c r="Y64" s="342" t="s">
        <v>75</v>
      </c>
      <c r="Z64" s="341">
        <v>45382</v>
      </c>
      <c r="AA64" s="334">
        <f t="shared" si="5"/>
        <v>41</v>
      </c>
      <c r="AB64" s="335">
        <v>0</v>
      </c>
      <c r="AC64" s="335">
        <v>0</v>
      </c>
      <c r="AD64" s="335">
        <v>1</v>
      </c>
      <c r="AE64" s="355">
        <v>45412</v>
      </c>
      <c r="AF64" s="334">
        <f t="shared" si="6"/>
        <v>30</v>
      </c>
      <c r="AG64" s="335">
        <v>0</v>
      </c>
      <c r="AH64" s="335">
        <v>0</v>
      </c>
      <c r="AI64" s="343" t="s">
        <v>75</v>
      </c>
      <c r="AJ64" s="335">
        <v>0</v>
      </c>
      <c r="AK64" s="336" t="s">
        <v>75</v>
      </c>
      <c r="AL64" s="336" t="s">
        <v>75</v>
      </c>
      <c r="AM64" s="334">
        <f t="shared" si="7"/>
        <v>0</v>
      </c>
      <c r="AN64" s="334">
        <f>+K64+AC64-AH64</f>
        <v>8000000</v>
      </c>
      <c r="AO64" s="336" t="s">
        <v>85</v>
      </c>
      <c r="AP64" s="335">
        <v>0</v>
      </c>
      <c r="AQ64" s="336" t="s">
        <v>85</v>
      </c>
      <c r="AR64" s="335">
        <v>0</v>
      </c>
      <c r="AS64" s="343" t="s">
        <v>75</v>
      </c>
      <c r="AT64" s="312">
        <v>0</v>
      </c>
      <c r="AU64" s="310">
        <f t="shared" si="8"/>
        <v>8000000</v>
      </c>
      <c r="AV64" s="311">
        <f t="shared" si="9"/>
        <v>0</v>
      </c>
      <c r="AW64" s="345" t="s">
        <v>75</v>
      </c>
      <c r="AX64" s="336" t="s">
        <v>86</v>
      </c>
      <c r="AY64" s="334" t="s">
        <v>3854</v>
      </c>
      <c r="AZ64" s="332" t="s">
        <v>67</v>
      </c>
      <c r="BA64" s="332" t="s">
        <v>67</v>
      </c>
    </row>
    <row r="65" spans="2:53" x14ac:dyDescent="0.25">
      <c r="B65" s="332">
        <v>2024</v>
      </c>
      <c r="C65" s="332">
        <v>891780111</v>
      </c>
      <c r="D65" s="333" t="s">
        <v>64</v>
      </c>
      <c r="E65" s="334" t="s">
        <v>3853</v>
      </c>
      <c r="F65" s="335" t="s">
        <v>3852</v>
      </c>
      <c r="G65" s="336">
        <v>0</v>
      </c>
      <c r="H65" s="336" t="s">
        <v>73</v>
      </c>
      <c r="I65" s="335" t="s">
        <v>65</v>
      </c>
      <c r="J65" s="334" t="s">
        <v>3745</v>
      </c>
      <c r="K65" s="337">
        <v>8000000</v>
      </c>
      <c r="L65" s="332" t="s">
        <v>68</v>
      </c>
      <c r="M65" s="334" t="s">
        <v>3851</v>
      </c>
      <c r="N65" s="338">
        <v>1091674919</v>
      </c>
      <c r="O65" s="339">
        <v>388</v>
      </c>
      <c r="P65" s="340">
        <v>45338</v>
      </c>
      <c r="Q65" s="339">
        <v>466800000</v>
      </c>
      <c r="R65" s="340">
        <v>45341</v>
      </c>
      <c r="S65" s="335">
        <v>8000000</v>
      </c>
      <c r="T65" s="336" t="s">
        <v>67</v>
      </c>
      <c r="U65" s="338">
        <v>36559959</v>
      </c>
      <c r="V65" s="334" t="s">
        <v>3499</v>
      </c>
      <c r="W65" s="341">
        <v>45341</v>
      </c>
      <c r="X65" s="341">
        <v>45341</v>
      </c>
      <c r="Y65" s="342" t="s">
        <v>75</v>
      </c>
      <c r="Z65" s="341">
        <v>45382</v>
      </c>
      <c r="AA65" s="334">
        <f t="shared" si="5"/>
        <v>41</v>
      </c>
      <c r="AB65" s="335">
        <v>0</v>
      </c>
      <c r="AC65" s="335">
        <v>0</v>
      </c>
      <c r="AD65" s="335">
        <v>0</v>
      </c>
      <c r="AE65" s="343" t="s">
        <v>75</v>
      </c>
      <c r="AF65" s="334">
        <f t="shared" si="6"/>
        <v>0</v>
      </c>
      <c r="AG65" s="335">
        <v>0</v>
      </c>
      <c r="AH65" s="335">
        <v>0</v>
      </c>
      <c r="AI65" s="343" t="s">
        <v>75</v>
      </c>
      <c r="AJ65" s="335">
        <v>0</v>
      </c>
      <c r="AK65" s="336" t="s">
        <v>75</v>
      </c>
      <c r="AL65" s="336" t="s">
        <v>75</v>
      </c>
      <c r="AM65" s="334">
        <f t="shared" si="7"/>
        <v>0</v>
      </c>
      <c r="AN65" s="334">
        <f>+K65+AC65-AH65</f>
        <v>8000000</v>
      </c>
      <c r="AO65" s="336" t="s">
        <v>85</v>
      </c>
      <c r="AP65" s="335">
        <v>0</v>
      </c>
      <c r="AQ65" s="336" t="s">
        <v>85</v>
      </c>
      <c r="AR65" s="335">
        <v>0</v>
      </c>
      <c r="AS65" s="343" t="s">
        <v>75</v>
      </c>
      <c r="AT65" s="312">
        <v>0</v>
      </c>
      <c r="AU65" s="310">
        <f t="shared" si="8"/>
        <v>8000000</v>
      </c>
      <c r="AV65" s="311">
        <f t="shared" si="9"/>
        <v>0</v>
      </c>
      <c r="AW65" s="345" t="s">
        <v>75</v>
      </c>
      <c r="AX65" s="336" t="s">
        <v>86</v>
      </c>
      <c r="AY65" s="334" t="s">
        <v>3850</v>
      </c>
      <c r="AZ65" s="332" t="s">
        <v>67</v>
      </c>
      <c r="BA65" s="332" t="s">
        <v>67</v>
      </c>
    </row>
    <row r="66" spans="2:53" x14ac:dyDescent="0.25">
      <c r="B66" s="332">
        <v>2024</v>
      </c>
      <c r="C66" s="332">
        <v>891780111</v>
      </c>
      <c r="D66" s="333" t="s">
        <v>64</v>
      </c>
      <c r="E66" s="334" t="s">
        <v>3849</v>
      </c>
      <c r="F66" s="335" t="s">
        <v>3848</v>
      </c>
      <c r="G66" s="336">
        <v>0</v>
      </c>
      <c r="H66" s="336" t="s">
        <v>73</v>
      </c>
      <c r="I66" s="335" t="s">
        <v>65</v>
      </c>
      <c r="J66" s="334" t="s">
        <v>3745</v>
      </c>
      <c r="K66" s="337">
        <v>8000000</v>
      </c>
      <c r="L66" s="332" t="s">
        <v>68</v>
      </c>
      <c r="M66" s="334" t="s">
        <v>3847</v>
      </c>
      <c r="N66" s="338">
        <v>1081828194</v>
      </c>
      <c r="O66" s="339">
        <v>388</v>
      </c>
      <c r="P66" s="340">
        <v>45338</v>
      </c>
      <c r="Q66" s="339">
        <v>466800000</v>
      </c>
      <c r="R66" s="340">
        <v>45341</v>
      </c>
      <c r="S66" s="335">
        <v>8000000</v>
      </c>
      <c r="T66" s="336" t="s">
        <v>67</v>
      </c>
      <c r="U66" s="338">
        <v>36559959</v>
      </c>
      <c r="V66" s="334" t="s">
        <v>3499</v>
      </c>
      <c r="W66" s="341">
        <v>45341</v>
      </c>
      <c r="X66" s="341">
        <v>45341</v>
      </c>
      <c r="Y66" s="342" t="s">
        <v>75</v>
      </c>
      <c r="Z66" s="341">
        <v>45382</v>
      </c>
      <c r="AA66" s="334">
        <f t="shared" si="5"/>
        <v>41</v>
      </c>
      <c r="AB66" s="335">
        <v>0</v>
      </c>
      <c r="AC66" s="335">
        <v>0</v>
      </c>
      <c r="AD66" s="335">
        <v>0</v>
      </c>
      <c r="AE66" s="343" t="s">
        <v>75</v>
      </c>
      <c r="AF66" s="334">
        <f t="shared" si="6"/>
        <v>0</v>
      </c>
      <c r="AG66" s="335">
        <v>0</v>
      </c>
      <c r="AH66" s="335">
        <v>0</v>
      </c>
      <c r="AI66" s="343" t="s">
        <v>75</v>
      </c>
      <c r="AJ66" s="335">
        <v>0</v>
      </c>
      <c r="AK66" s="336" t="s">
        <v>75</v>
      </c>
      <c r="AL66" s="336" t="s">
        <v>75</v>
      </c>
      <c r="AM66" s="334">
        <f t="shared" si="7"/>
        <v>0</v>
      </c>
      <c r="AN66" s="334">
        <f>+K66+AC66-AH66</f>
        <v>8000000</v>
      </c>
      <c r="AO66" s="336" t="s">
        <v>85</v>
      </c>
      <c r="AP66" s="335">
        <v>0</v>
      </c>
      <c r="AQ66" s="336" t="s">
        <v>85</v>
      </c>
      <c r="AR66" s="335">
        <v>0</v>
      </c>
      <c r="AS66" s="343" t="s">
        <v>75</v>
      </c>
      <c r="AT66" s="312">
        <v>0</v>
      </c>
      <c r="AU66" s="310">
        <f t="shared" si="8"/>
        <v>8000000</v>
      </c>
      <c r="AV66" s="311">
        <f t="shared" si="9"/>
        <v>0</v>
      </c>
      <c r="AW66" s="345" t="s">
        <v>75</v>
      </c>
      <c r="AX66" s="336" t="s">
        <v>86</v>
      </c>
      <c r="AY66" s="334" t="s">
        <v>3846</v>
      </c>
      <c r="AZ66" s="332" t="s">
        <v>67</v>
      </c>
      <c r="BA66" s="332" t="s">
        <v>67</v>
      </c>
    </row>
    <row r="67" spans="2:53" x14ac:dyDescent="0.25">
      <c r="B67" s="332">
        <v>2024</v>
      </c>
      <c r="C67" s="332">
        <v>891780111</v>
      </c>
      <c r="D67" s="333" t="s">
        <v>64</v>
      </c>
      <c r="E67" s="334" t="s">
        <v>3845</v>
      </c>
      <c r="F67" s="335" t="s">
        <v>3844</v>
      </c>
      <c r="G67" s="336">
        <v>0</v>
      </c>
      <c r="H67" s="336" t="s">
        <v>73</v>
      </c>
      <c r="I67" s="335" t="s">
        <v>65</v>
      </c>
      <c r="J67" s="334" t="s">
        <v>3831</v>
      </c>
      <c r="K67" s="337">
        <v>8000000</v>
      </c>
      <c r="L67" s="332" t="s">
        <v>68</v>
      </c>
      <c r="M67" s="334" t="s">
        <v>3843</v>
      </c>
      <c r="N67" s="338">
        <v>18008045</v>
      </c>
      <c r="O67" s="339">
        <v>388</v>
      </c>
      <c r="P67" s="340">
        <v>45338</v>
      </c>
      <c r="Q67" s="339">
        <v>466800000</v>
      </c>
      <c r="R67" s="340">
        <v>45341</v>
      </c>
      <c r="S67" s="335">
        <v>8000000</v>
      </c>
      <c r="T67" s="336" t="s">
        <v>67</v>
      </c>
      <c r="U67" s="338">
        <v>36559959</v>
      </c>
      <c r="V67" s="334" t="s">
        <v>3499</v>
      </c>
      <c r="W67" s="341">
        <v>45341</v>
      </c>
      <c r="X67" s="341">
        <v>45341</v>
      </c>
      <c r="Y67" s="342" t="s">
        <v>75</v>
      </c>
      <c r="Z67" s="341">
        <v>45382</v>
      </c>
      <c r="AA67" s="334">
        <f t="shared" si="5"/>
        <v>41</v>
      </c>
      <c r="AB67" s="335">
        <v>0</v>
      </c>
      <c r="AC67" s="335">
        <v>0</v>
      </c>
      <c r="AD67" s="335">
        <v>0</v>
      </c>
      <c r="AE67" s="343" t="s">
        <v>75</v>
      </c>
      <c r="AF67" s="334">
        <f t="shared" si="6"/>
        <v>0</v>
      </c>
      <c r="AG67" s="335">
        <v>0</v>
      </c>
      <c r="AH67" s="335">
        <v>0</v>
      </c>
      <c r="AI67" s="343" t="s">
        <v>75</v>
      </c>
      <c r="AJ67" s="335">
        <v>0</v>
      </c>
      <c r="AK67" s="336" t="s">
        <v>75</v>
      </c>
      <c r="AL67" s="336" t="s">
        <v>75</v>
      </c>
      <c r="AM67" s="334">
        <f t="shared" si="7"/>
        <v>0</v>
      </c>
      <c r="AN67" s="334">
        <f>+K67+AC67-AH67</f>
        <v>8000000</v>
      </c>
      <c r="AO67" s="336" t="s">
        <v>85</v>
      </c>
      <c r="AP67" s="335">
        <v>0</v>
      </c>
      <c r="AQ67" s="336" t="s">
        <v>85</v>
      </c>
      <c r="AR67" s="335">
        <v>0</v>
      </c>
      <c r="AS67" s="343" t="s">
        <v>75</v>
      </c>
      <c r="AT67" s="312">
        <v>0</v>
      </c>
      <c r="AU67" s="310">
        <f t="shared" si="8"/>
        <v>8000000</v>
      </c>
      <c r="AV67" s="311">
        <f t="shared" si="9"/>
        <v>0</v>
      </c>
      <c r="AW67" s="345" t="s">
        <v>75</v>
      </c>
      <c r="AX67" s="336" t="s">
        <v>86</v>
      </c>
      <c r="AY67" s="334" t="s">
        <v>3842</v>
      </c>
      <c r="AZ67" s="332" t="s">
        <v>67</v>
      </c>
      <c r="BA67" s="332" t="s">
        <v>67</v>
      </c>
    </row>
    <row r="68" spans="2:53" x14ac:dyDescent="0.25">
      <c r="B68" s="332">
        <v>2024</v>
      </c>
      <c r="C68" s="332">
        <v>891780111</v>
      </c>
      <c r="D68" s="333" t="s">
        <v>64</v>
      </c>
      <c r="E68" s="334" t="s">
        <v>3841</v>
      </c>
      <c r="F68" s="335" t="s">
        <v>3840</v>
      </c>
      <c r="G68" s="336">
        <v>0</v>
      </c>
      <c r="H68" s="336" t="s">
        <v>73</v>
      </c>
      <c r="I68" s="335" t="s">
        <v>65</v>
      </c>
      <c r="J68" s="334" t="s">
        <v>3745</v>
      </c>
      <c r="K68" s="337">
        <v>8000000</v>
      </c>
      <c r="L68" s="332" t="s">
        <v>68</v>
      </c>
      <c r="M68" s="334" t="s">
        <v>3839</v>
      </c>
      <c r="N68" s="338">
        <v>1082957483</v>
      </c>
      <c r="O68" s="339">
        <v>388</v>
      </c>
      <c r="P68" s="340">
        <v>45338</v>
      </c>
      <c r="Q68" s="339">
        <v>466800000</v>
      </c>
      <c r="R68" s="340">
        <v>45341</v>
      </c>
      <c r="S68" s="335">
        <v>8000000</v>
      </c>
      <c r="T68" s="336" t="s">
        <v>67</v>
      </c>
      <c r="U68" s="338">
        <v>36559959</v>
      </c>
      <c r="V68" s="334" t="s">
        <v>3499</v>
      </c>
      <c r="W68" s="341">
        <v>45341</v>
      </c>
      <c r="X68" s="341">
        <v>45341</v>
      </c>
      <c r="Y68" s="342" t="s">
        <v>75</v>
      </c>
      <c r="Z68" s="341">
        <v>45382</v>
      </c>
      <c r="AA68" s="334">
        <f t="shared" si="5"/>
        <v>41</v>
      </c>
      <c r="AB68" s="335">
        <v>0</v>
      </c>
      <c r="AC68" s="335">
        <v>0</v>
      </c>
      <c r="AD68" s="335">
        <v>0</v>
      </c>
      <c r="AE68" s="343" t="s">
        <v>75</v>
      </c>
      <c r="AF68" s="334">
        <f t="shared" si="6"/>
        <v>0</v>
      </c>
      <c r="AG68" s="335">
        <v>0</v>
      </c>
      <c r="AH68" s="335">
        <v>0</v>
      </c>
      <c r="AI68" s="343" t="s">
        <v>75</v>
      </c>
      <c r="AJ68" s="335">
        <v>0</v>
      </c>
      <c r="AK68" s="336" t="s">
        <v>75</v>
      </c>
      <c r="AL68" s="336" t="s">
        <v>75</v>
      </c>
      <c r="AM68" s="334">
        <f t="shared" si="7"/>
        <v>0</v>
      </c>
      <c r="AN68" s="334">
        <f>+K68+AC68-AH68</f>
        <v>8000000</v>
      </c>
      <c r="AO68" s="336" t="s">
        <v>85</v>
      </c>
      <c r="AP68" s="335">
        <v>0</v>
      </c>
      <c r="AQ68" s="336" t="s">
        <v>85</v>
      </c>
      <c r="AR68" s="335">
        <v>0</v>
      </c>
      <c r="AS68" s="343" t="s">
        <v>75</v>
      </c>
      <c r="AT68" s="312">
        <v>0</v>
      </c>
      <c r="AU68" s="310">
        <f t="shared" si="8"/>
        <v>8000000</v>
      </c>
      <c r="AV68" s="311">
        <f t="shared" si="9"/>
        <v>0</v>
      </c>
      <c r="AW68" s="345" t="s">
        <v>75</v>
      </c>
      <c r="AX68" s="336" t="s">
        <v>86</v>
      </c>
      <c r="AY68" s="334" t="s">
        <v>3838</v>
      </c>
      <c r="AZ68" s="332" t="s">
        <v>67</v>
      </c>
      <c r="BA68" s="332" t="s">
        <v>67</v>
      </c>
    </row>
    <row r="69" spans="2:53" x14ac:dyDescent="0.25">
      <c r="B69" s="332">
        <v>2024</v>
      </c>
      <c r="C69" s="332">
        <v>891780111</v>
      </c>
      <c r="D69" s="333" t="s">
        <v>64</v>
      </c>
      <c r="E69" s="334" t="s">
        <v>3837</v>
      </c>
      <c r="F69" s="335" t="s">
        <v>3836</v>
      </c>
      <c r="G69" s="336">
        <v>0</v>
      </c>
      <c r="H69" s="336" t="s">
        <v>73</v>
      </c>
      <c r="I69" s="335" t="s">
        <v>65</v>
      </c>
      <c r="J69" s="334" t="s">
        <v>3745</v>
      </c>
      <c r="K69" s="337">
        <v>8000000</v>
      </c>
      <c r="L69" s="332" t="s">
        <v>68</v>
      </c>
      <c r="M69" s="334" t="s">
        <v>3835</v>
      </c>
      <c r="N69" s="338">
        <v>1082997636</v>
      </c>
      <c r="O69" s="339">
        <v>388</v>
      </c>
      <c r="P69" s="340">
        <v>45338</v>
      </c>
      <c r="Q69" s="339">
        <v>466800000</v>
      </c>
      <c r="R69" s="340">
        <v>45341</v>
      </c>
      <c r="S69" s="335">
        <v>8000000</v>
      </c>
      <c r="T69" s="336" t="s">
        <v>67</v>
      </c>
      <c r="U69" s="338">
        <v>36559959</v>
      </c>
      <c r="V69" s="334" t="s">
        <v>3499</v>
      </c>
      <c r="W69" s="341">
        <v>45341</v>
      </c>
      <c r="X69" s="341">
        <v>45341</v>
      </c>
      <c r="Y69" s="342" t="s">
        <v>75</v>
      </c>
      <c r="Z69" s="341">
        <v>45382</v>
      </c>
      <c r="AA69" s="334">
        <f t="shared" si="5"/>
        <v>41</v>
      </c>
      <c r="AB69" s="335">
        <v>0</v>
      </c>
      <c r="AC69" s="335">
        <v>0</v>
      </c>
      <c r="AD69" s="335">
        <v>0</v>
      </c>
      <c r="AE69" s="343" t="s">
        <v>75</v>
      </c>
      <c r="AF69" s="334">
        <f t="shared" si="6"/>
        <v>0</v>
      </c>
      <c r="AG69" s="335">
        <v>1</v>
      </c>
      <c r="AH69" s="335">
        <v>8000000</v>
      </c>
      <c r="AI69" s="355">
        <v>45352</v>
      </c>
      <c r="AJ69" s="335">
        <v>0</v>
      </c>
      <c r="AK69" s="336" t="s">
        <v>75</v>
      </c>
      <c r="AL69" s="336" t="s">
        <v>75</v>
      </c>
      <c r="AM69" s="334">
        <f t="shared" si="7"/>
        <v>0</v>
      </c>
      <c r="AN69" s="334">
        <f>+K69+AC69-AH69</f>
        <v>0</v>
      </c>
      <c r="AO69" s="336" t="s">
        <v>85</v>
      </c>
      <c r="AP69" s="335">
        <v>0</v>
      </c>
      <c r="AQ69" s="336" t="s">
        <v>85</v>
      </c>
      <c r="AR69" s="335">
        <v>0</v>
      </c>
      <c r="AS69" s="343" t="s">
        <v>75</v>
      </c>
      <c r="AT69" s="312">
        <v>0</v>
      </c>
      <c r="AU69" s="310">
        <f t="shared" si="8"/>
        <v>0</v>
      </c>
      <c r="AV69" s="311" t="str">
        <f t="shared" si="9"/>
        <v>_</v>
      </c>
      <c r="AW69" s="342">
        <v>45356</v>
      </c>
      <c r="AX69" s="336" t="s">
        <v>3276</v>
      </c>
      <c r="AY69" s="334" t="s">
        <v>3834</v>
      </c>
      <c r="AZ69" s="332" t="s">
        <v>67</v>
      </c>
      <c r="BA69" s="332" t="s">
        <v>67</v>
      </c>
    </row>
    <row r="70" spans="2:53" x14ac:dyDescent="0.25">
      <c r="B70" s="332">
        <v>2024</v>
      </c>
      <c r="C70" s="332">
        <v>891780111</v>
      </c>
      <c r="D70" s="333" t="s">
        <v>64</v>
      </c>
      <c r="E70" s="334" t="s">
        <v>3833</v>
      </c>
      <c r="F70" s="335" t="s">
        <v>3832</v>
      </c>
      <c r="G70" s="336">
        <v>0</v>
      </c>
      <c r="H70" s="336" t="s">
        <v>73</v>
      </c>
      <c r="I70" s="335" t="s">
        <v>65</v>
      </c>
      <c r="J70" s="334" t="s">
        <v>3831</v>
      </c>
      <c r="K70" s="337">
        <v>8000000</v>
      </c>
      <c r="L70" s="332" t="s">
        <v>68</v>
      </c>
      <c r="M70" s="334" t="s">
        <v>3830</v>
      </c>
      <c r="N70" s="338">
        <v>1067862501</v>
      </c>
      <c r="O70" s="339">
        <v>388</v>
      </c>
      <c r="P70" s="340">
        <v>45338</v>
      </c>
      <c r="Q70" s="339">
        <v>466800000</v>
      </c>
      <c r="R70" s="340">
        <v>45341</v>
      </c>
      <c r="S70" s="335">
        <v>8000000</v>
      </c>
      <c r="T70" s="336" t="s">
        <v>67</v>
      </c>
      <c r="U70" s="338">
        <v>36559959</v>
      </c>
      <c r="V70" s="334" t="s">
        <v>3499</v>
      </c>
      <c r="W70" s="341">
        <v>45341</v>
      </c>
      <c r="X70" s="341">
        <v>45341</v>
      </c>
      <c r="Y70" s="342" t="s">
        <v>75</v>
      </c>
      <c r="Z70" s="341">
        <v>45382</v>
      </c>
      <c r="AA70" s="334">
        <f t="shared" si="5"/>
        <v>41</v>
      </c>
      <c r="AB70" s="335">
        <v>0</v>
      </c>
      <c r="AC70" s="335">
        <v>0</v>
      </c>
      <c r="AD70" s="335">
        <v>0</v>
      </c>
      <c r="AE70" s="343" t="s">
        <v>75</v>
      </c>
      <c r="AF70" s="334">
        <f t="shared" si="6"/>
        <v>0</v>
      </c>
      <c r="AG70" s="335">
        <v>0</v>
      </c>
      <c r="AH70" s="335">
        <v>0</v>
      </c>
      <c r="AI70" s="343" t="s">
        <v>75</v>
      </c>
      <c r="AJ70" s="335">
        <v>0</v>
      </c>
      <c r="AK70" s="336" t="s">
        <v>75</v>
      </c>
      <c r="AL70" s="336" t="s">
        <v>75</v>
      </c>
      <c r="AM70" s="334">
        <f t="shared" si="7"/>
        <v>0</v>
      </c>
      <c r="AN70" s="334">
        <f>+K70+AC70-AH70</f>
        <v>8000000</v>
      </c>
      <c r="AO70" s="336" t="s">
        <v>85</v>
      </c>
      <c r="AP70" s="335">
        <v>0</v>
      </c>
      <c r="AQ70" s="336" t="s">
        <v>85</v>
      </c>
      <c r="AR70" s="335">
        <v>0</v>
      </c>
      <c r="AS70" s="343" t="s">
        <v>75</v>
      </c>
      <c r="AT70" s="312">
        <v>0</v>
      </c>
      <c r="AU70" s="310">
        <f t="shared" si="8"/>
        <v>8000000</v>
      </c>
      <c r="AV70" s="311">
        <f t="shared" si="9"/>
        <v>0</v>
      </c>
      <c r="AW70" s="345" t="s">
        <v>75</v>
      </c>
      <c r="AX70" s="336" t="s">
        <v>86</v>
      </c>
      <c r="AY70" s="334" t="s">
        <v>3829</v>
      </c>
      <c r="AZ70" s="332" t="s">
        <v>67</v>
      </c>
      <c r="BA70" s="332" t="s">
        <v>67</v>
      </c>
    </row>
    <row r="71" spans="2:53" x14ac:dyDescent="0.25">
      <c r="B71" s="332">
        <v>2024</v>
      </c>
      <c r="C71" s="332">
        <v>891780111</v>
      </c>
      <c r="D71" s="333" t="s">
        <v>64</v>
      </c>
      <c r="E71" s="334" t="s">
        <v>3828</v>
      </c>
      <c r="F71" s="335" t="s">
        <v>3827</v>
      </c>
      <c r="G71" s="336">
        <v>0</v>
      </c>
      <c r="H71" s="336" t="s">
        <v>73</v>
      </c>
      <c r="I71" s="335" t="s">
        <v>65</v>
      </c>
      <c r="J71" s="334" t="s">
        <v>3826</v>
      </c>
      <c r="K71" s="337">
        <v>8000000</v>
      </c>
      <c r="L71" s="332" t="s">
        <v>68</v>
      </c>
      <c r="M71" s="334" t="s">
        <v>3825</v>
      </c>
      <c r="N71" s="338">
        <v>37728801</v>
      </c>
      <c r="O71" s="339">
        <v>388</v>
      </c>
      <c r="P71" s="340">
        <v>45338</v>
      </c>
      <c r="Q71" s="339">
        <v>466800000</v>
      </c>
      <c r="R71" s="340">
        <v>45341</v>
      </c>
      <c r="S71" s="335">
        <v>8000000</v>
      </c>
      <c r="T71" s="336" t="s">
        <v>67</v>
      </c>
      <c r="U71" s="338">
        <v>36559959</v>
      </c>
      <c r="V71" s="334" t="s">
        <v>3499</v>
      </c>
      <c r="W71" s="341">
        <v>45341</v>
      </c>
      <c r="X71" s="341">
        <v>45341</v>
      </c>
      <c r="Y71" s="342" t="s">
        <v>75</v>
      </c>
      <c r="Z71" s="341">
        <v>45382</v>
      </c>
      <c r="AA71" s="334">
        <f t="shared" si="5"/>
        <v>41</v>
      </c>
      <c r="AB71" s="335">
        <v>0</v>
      </c>
      <c r="AC71" s="335">
        <v>0</v>
      </c>
      <c r="AD71" s="335">
        <v>0</v>
      </c>
      <c r="AE71" s="343" t="s">
        <v>75</v>
      </c>
      <c r="AF71" s="334">
        <f t="shared" si="6"/>
        <v>0</v>
      </c>
      <c r="AG71" s="335">
        <v>0</v>
      </c>
      <c r="AH71" s="335">
        <v>0</v>
      </c>
      <c r="AI71" s="343" t="s">
        <v>75</v>
      </c>
      <c r="AJ71" s="335">
        <v>0</v>
      </c>
      <c r="AK71" s="336" t="s">
        <v>75</v>
      </c>
      <c r="AL71" s="336" t="s">
        <v>75</v>
      </c>
      <c r="AM71" s="334">
        <f t="shared" si="7"/>
        <v>0</v>
      </c>
      <c r="AN71" s="334">
        <f>+K71+AC71-AH71</f>
        <v>8000000</v>
      </c>
      <c r="AO71" s="336" t="s">
        <v>85</v>
      </c>
      <c r="AP71" s="335">
        <v>0</v>
      </c>
      <c r="AQ71" s="336" t="s">
        <v>85</v>
      </c>
      <c r="AR71" s="335">
        <v>0</v>
      </c>
      <c r="AS71" s="343" t="s">
        <v>75</v>
      </c>
      <c r="AT71" s="312">
        <v>0</v>
      </c>
      <c r="AU71" s="310">
        <f t="shared" si="8"/>
        <v>8000000</v>
      </c>
      <c r="AV71" s="311">
        <f t="shared" si="9"/>
        <v>0</v>
      </c>
      <c r="AW71" s="345" t="s">
        <v>75</v>
      </c>
      <c r="AX71" s="336" t="s">
        <v>86</v>
      </c>
      <c r="AY71" s="334" t="s">
        <v>3824</v>
      </c>
      <c r="AZ71" s="332" t="s">
        <v>67</v>
      </c>
      <c r="BA71" s="332" t="s">
        <v>67</v>
      </c>
    </row>
    <row r="72" spans="2:53" x14ac:dyDescent="0.25">
      <c r="B72" s="332">
        <v>2024</v>
      </c>
      <c r="C72" s="332">
        <v>891780111</v>
      </c>
      <c r="D72" s="333" t="s">
        <v>64</v>
      </c>
      <c r="E72" s="334" t="s">
        <v>3823</v>
      </c>
      <c r="F72" s="334" t="s">
        <v>3822</v>
      </c>
      <c r="G72" s="336">
        <v>0</v>
      </c>
      <c r="H72" s="336" t="s">
        <v>73</v>
      </c>
      <c r="I72" s="335" t="s">
        <v>65</v>
      </c>
      <c r="J72" s="334" t="s">
        <v>3745</v>
      </c>
      <c r="K72" s="337">
        <v>8000000</v>
      </c>
      <c r="L72" s="332" t="s">
        <v>68</v>
      </c>
      <c r="M72" s="334" t="s">
        <v>3821</v>
      </c>
      <c r="N72" s="338">
        <v>1004276626</v>
      </c>
      <c r="O72" s="339">
        <v>388</v>
      </c>
      <c r="P72" s="340">
        <v>45338</v>
      </c>
      <c r="Q72" s="339">
        <v>466800000</v>
      </c>
      <c r="R72" s="340">
        <v>45341</v>
      </c>
      <c r="S72" s="335">
        <v>8000000</v>
      </c>
      <c r="T72" s="336" t="s">
        <v>67</v>
      </c>
      <c r="U72" s="338">
        <v>36559959</v>
      </c>
      <c r="V72" s="334" t="s">
        <v>3499</v>
      </c>
      <c r="W72" s="341">
        <v>45341</v>
      </c>
      <c r="X72" s="341">
        <v>45341</v>
      </c>
      <c r="Y72" s="342" t="s">
        <v>75</v>
      </c>
      <c r="Z72" s="341">
        <v>45382</v>
      </c>
      <c r="AA72" s="334">
        <f t="shared" ref="AA72:AA103" si="10">+IF(Y72="1800-01-01",Z72-X72,Z72-Y72)</f>
        <v>41</v>
      </c>
      <c r="AB72" s="335">
        <v>0</v>
      </c>
      <c r="AC72" s="335">
        <v>0</v>
      </c>
      <c r="AD72" s="335">
        <v>0</v>
      </c>
      <c r="AE72" s="343" t="s">
        <v>75</v>
      </c>
      <c r="AF72" s="334">
        <f t="shared" ref="AF72:AF103" si="11">+IF(AE72="1800-01-01",0,AE72-Z72)</f>
        <v>0</v>
      </c>
      <c r="AG72" s="335">
        <v>0</v>
      </c>
      <c r="AH72" s="335">
        <v>0</v>
      </c>
      <c r="AI72" s="343" t="s">
        <v>75</v>
      </c>
      <c r="AJ72" s="335">
        <v>0</v>
      </c>
      <c r="AK72" s="336" t="s">
        <v>75</v>
      </c>
      <c r="AL72" s="336" t="s">
        <v>75</v>
      </c>
      <c r="AM72" s="334">
        <f t="shared" ref="AM72:AM103" si="12">+IF(AK72="1800-01-01",0,AL72-AK72)</f>
        <v>0</v>
      </c>
      <c r="AN72" s="334">
        <f>+K72+AC72-AH72</f>
        <v>8000000</v>
      </c>
      <c r="AO72" s="336" t="s">
        <v>85</v>
      </c>
      <c r="AP72" s="335">
        <v>0</v>
      </c>
      <c r="AQ72" s="336" t="s">
        <v>85</v>
      </c>
      <c r="AR72" s="335">
        <v>0</v>
      </c>
      <c r="AS72" s="343" t="s">
        <v>75</v>
      </c>
      <c r="AT72" s="312">
        <v>0</v>
      </c>
      <c r="AU72" s="310">
        <f t="shared" ref="AU72:AU103" si="13">AN72-AT72</f>
        <v>8000000</v>
      </c>
      <c r="AV72" s="311">
        <f t="shared" ref="AV72:AV103" si="14">+IFERROR(AT72/AN72,"_")</f>
        <v>0</v>
      </c>
      <c r="AW72" s="345" t="s">
        <v>75</v>
      </c>
      <c r="AX72" s="336" t="s">
        <v>86</v>
      </c>
      <c r="AY72" s="334" t="s">
        <v>3820</v>
      </c>
      <c r="AZ72" s="332" t="s">
        <v>67</v>
      </c>
      <c r="BA72" s="332" t="s">
        <v>67</v>
      </c>
    </row>
    <row r="73" spans="2:53" x14ac:dyDescent="0.25">
      <c r="B73" s="332">
        <v>2024</v>
      </c>
      <c r="C73" s="332">
        <v>891780111</v>
      </c>
      <c r="D73" s="333" t="s">
        <v>64</v>
      </c>
      <c r="E73" s="334" t="s">
        <v>3819</v>
      </c>
      <c r="F73" s="334" t="s">
        <v>3818</v>
      </c>
      <c r="G73" s="336">
        <v>0</v>
      </c>
      <c r="H73" s="336" t="s">
        <v>73</v>
      </c>
      <c r="I73" s="335" t="s">
        <v>65</v>
      </c>
      <c r="J73" s="334" t="s">
        <v>3745</v>
      </c>
      <c r="K73" s="337">
        <v>8000000</v>
      </c>
      <c r="L73" s="332" t="s">
        <v>68</v>
      </c>
      <c r="M73" s="334" t="s">
        <v>3817</v>
      </c>
      <c r="N73" s="338">
        <v>1010071515</v>
      </c>
      <c r="O73" s="339">
        <v>388</v>
      </c>
      <c r="P73" s="340">
        <v>45338</v>
      </c>
      <c r="Q73" s="339">
        <v>466800000</v>
      </c>
      <c r="R73" s="340">
        <v>45341</v>
      </c>
      <c r="S73" s="335">
        <v>8000000</v>
      </c>
      <c r="T73" s="336" t="s">
        <v>67</v>
      </c>
      <c r="U73" s="338">
        <v>36559959</v>
      </c>
      <c r="V73" s="334" t="s">
        <v>3499</v>
      </c>
      <c r="W73" s="341">
        <v>45341</v>
      </c>
      <c r="X73" s="341">
        <v>45341</v>
      </c>
      <c r="Y73" s="342" t="s">
        <v>75</v>
      </c>
      <c r="Z73" s="341">
        <v>45382</v>
      </c>
      <c r="AA73" s="334">
        <f t="shared" si="10"/>
        <v>41</v>
      </c>
      <c r="AB73" s="335">
        <v>0</v>
      </c>
      <c r="AC73" s="335">
        <v>0</v>
      </c>
      <c r="AD73" s="335">
        <v>0</v>
      </c>
      <c r="AE73" s="343" t="s">
        <v>75</v>
      </c>
      <c r="AF73" s="334">
        <f t="shared" si="11"/>
        <v>0</v>
      </c>
      <c r="AG73" s="335">
        <v>0</v>
      </c>
      <c r="AH73" s="335">
        <v>0</v>
      </c>
      <c r="AI73" s="343" t="s">
        <v>75</v>
      </c>
      <c r="AJ73" s="335">
        <v>0</v>
      </c>
      <c r="AK73" s="336" t="s">
        <v>75</v>
      </c>
      <c r="AL73" s="336" t="s">
        <v>75</v>
      </c>
      <c r="AM73" s="334">
        <f t="shared" si="12"/>
        <v>0</v>
      </c>
      <c r="AN73" s="334">
        <f>+K73+AC73-AH73</f>
        <v>8000000</v>
      </c>
      <c r="AO73" s="336" t="s">
        <v>85</v>
      </c>
      <c r="AP73" s="335">
        <v>0</v>
      </c>
      <c r="AQ73" s="336" t="s">
        <v>85</v>
      </c>
      <c r="AR73" s="335">
        <v>0</v>
      </c>
      <c r="AS73" s="343" t="s">
        <v>75</v>
      </c>
      <c r="AT73" s="312">
        <v>0</v>
      </c>
      <c r="AU73" s="310">
        <f t="shared" si="13"/>
        <v>8000000</v>
      </c>
      <c r="AV73" s="311">
        <f t="shared" si="14"/>
        <v>0</v>
      </c>
      <c r="AW73" s="345" t="s">
        <v>75</v>
      </c>
      <c r="AX73" s="336" t="s">
        <v>86</v>
      </c>
      <c r="AY73" s="334" t="s">
        <v>3816</v>
      </c>
      <c r="AZ73" s="332" t="s">
        <v>67</v>
      </c>
      <c r="BA73" s="332" t="s">
        <v>67</v>
      </c>
    </row>
    <row r="74" spans="2:53" x14ac:dyDescent="0.25">
      <c r="B74" s="332">
        <v>2024</v>
      </c>
      <c r="C74" s="332">
        <v>891780111</v>
      </c>
      <c r="D74" s="333" t="s">
        <v>64</v>
      </c>
      <c r="E74" s="334" t="s">
        <v>3815</v>
      </c>
      <c r="F74" s="334" t="s">
        <v>3814</v>
      </c>
      <c r="G74" s="336">
        <v>0</v>
      </c>
      <c r="H74" s="336" t="s">
        <v>73</v>
      </c>
      <c r="I74" s="335" t="s">
        <v>65</v>
      </c>
      <c r="J74" s="334" t="s">
        <v>3745</v>
      </c>
      <c r="K74" s="337">
        <v>8000000</v>
      </c>
      <c r="L74" s="332" t="s">
        <v>68</v>
      </c>
      <c r="M74" s="334" t="s">
        <v>3813</v>
      </c>
      <c r="N74" s="338">
        <v>1007445451</v>
      </c>
      <c r="O74" s="339">
        <v>388</v>
      </c>
      <c r="P74" s="340">
        <v>45338</v>
      </c>
      <c r="Q74" s="339">
        <v>466800000</v>
      </c>
      <c r="R74" s="340">
        <v>45341</v>
      </c>
      <c r="S74" s="335">
        <v>8000000</v>
      </c>
      <c r="T74" s="336" t="s">
        <v>67</v>
      </c>
      <c r="U74" s="338">
        <v>36559959</v>
      </c>
      <c r="V74" s="334" t="s">
        <v>3499</v>
      </c>
      <c r="W74" s="341">
        <v>45341</v>
      </c>
      <c r="X74" s="341">
        <v>45341</v>
      </c>
      <c r="Y74" s="342" t="s">
        <v>75</v>
      </c>
      <c r="Z74" s="341">
        <v>45382</v>
      </c>
      <c r="AA74" s="334">
        <f t="shared" si="10"/>
        <v>41</v>
      </c>
      <c r="AB74" s="335">
        <v>0</v>
      </c>
      <c r="AC74" s="335">
        <v>0</v>
      </c>
      <c r="AD74" s="335">
        <v>1</v>
      </c>
      <c r="AE74" s="343">
        <v>45412</v>
      </c>
      <c r="AF74" s="334">
        <f t="shared" si="11"/>
        <v>30</v>
      </c>
      <c r="AG74" s="335">
        <v>0</v>
      </c>
      <c r="AH74" s="335">
        <v>0</v>
      </c>
      <c r="AI74" s="343" t="s">
        <v>75</v>
      </c>
      <c r="AJ74" s="335">
        <v>0</v>
      </c>
      <c r="AK74" s="336" t="s">
        <v>75</v>
      </c>
      <c r="AL74" s="336" t="s">
        <v>75</v>
      </c>
      <c r="AM74" s="334">
        <f t="shared" si="12"/>
        <v>0</v>
      </c>
      <c r="AN74" s="334">
        <f>+K74+AC74-AH74</f>
        <v>8000000</v>
      </c>
      <c r="AO74" s="336" t="s">
        <v>85</v>
      </c>
      <c r="AP74" s="335">
        <v>0</v>
      </c>
      <c r="AQ74" s="336" t="s">
        <v>85</v>
      </c>
      <c r="AR74" s="335">
        <v>0</v>
      </c>
      <c r="AS74" s="343" t="s">
        <v>75</v>
      </c>
      <c r="AT74" s="312">
        <v>0</v>
      </c>
      <c r="AU74" s="310">
        <f t="shared" si="13"/>
        <v>8000000</v>
      </c>
      <c r="AV74" s="311">
        <f t="shared" si="14"/>
        <v>0</v>
      </c>
      <c r="AW74" s="345" t="s">
        <v>75</v>
      </c>
      <c r="AX74" s="336" t="s">
        <v>86</v>
      </c>
      <c r="AY74" s="334" t="s">
        <v>3812</v>
      </c>
      <c r="AZ74" s="332" t="s">
        <v>67</v>
      </c>
      <c r="BA74" s="332" t="s">
        <v>67</v>
      </c>
    </row>
    <row r="75" spans="2:53" x14ac:dyDescent="0.25">
      <c r="B75" s="332">
        <v>2024</v>
      </c>
      <c r="C75" s="332">
        <v>891780111</v>
      </c>
      <c r="D75" s="333" t="s">
        <v>64</v>
      </c>
      <c r="E75" s="334" t="s">
        <v>3811</v>
      </c>
      <c r="F75" s="334" t="s">
        <v>3810</v>
      </c>
      <c r="G75" s="359">
        <v>2022000100019</v>
      </c>
      <c r="H75" s="336" t="s">
        <v>73</v>
      </c>
      <c r="I75" s="335" t="s">
        <v>65</v>
      </c>
      <c r="J75" s="334" t="s">
        <v>3809</v>
      </c>
      <c r="K75" s="337">
        <v>13636360</v>
      </c>
      <c r="L75" s="332" t="s">
        <v>68</v>
      </c>
      <c r="M75" s="334" t="s">
        <v>3808</v>
      </c>
      <c r="N75" s="338">
        <v>1065600677</v>
      </c>
      <c r="O75" s="339">
        <v>172</v>
      </c>
      <c r="P75" s="340">
        <v>45329</v>
      </c>
      <c r="Q75" s="339">
        <v>129204526</v>
      </c>
      <c r="R75" s="340">
        <v>45341</v>
      </c>
      <c r="S75" s="335">
        <v>13636360</v>
      </c>
      <c r="T75" s="336" t="s">
        <v>67</v>
      </c>
      <c r="U75" s="338">
        <v>85468582</v>
      </c>
      <c r="V75" s="334" t="s">
        <v>3468</v>
      </c>
      <c r="W75" s="341">
        <v>45341</v>
      </c>
      <c r="X75" s="341">
        <v>45341</v>
      </c>
      <c r="Y75" s="342" t="s">
        <v>75</v>
      </c>
      <c r="Z75" s="341">
        <v>45473</v>
      </c>
      <c r="AA75" s="334">
        <f t="shared" si="10"/>
        <v>132</v>
      </c>
      <c r="AB75" s="335">
        <v>0</v>
      </c>
      <c r="AC75" s="335">
        <v>0</v>
      </c>
      <c r="AD75" s="335">
        <v>0</v>
      </c>
      <c r="AE75" s="343" t="s">
        <v>75</v>
      </c>
      <c r="AF75" s="334">
        <f t="shared" si="11"/>
        <v>0</v>
      </c>
      <c r="AG75" s="335">
        <v>0</v>
      </c>
      <c r="AH75" s="335">
        <v>0</v>
      </c>
      <c r="AI75" s="343" t="s">
        <v>75</v>
      </c>
      <c r="AJ75" s="335">
        <v>0</v>
      </c>
      <c r="AK75" s="336" t="s">
        <v>75</v>
      </c>
      <c r="AL75" s="336" t="s">
        <v>75</v>
      </c>
      <c r="AM75" s="334">
        <f t="shared" si="12"/>
        <v>0</v>
      </c>
      <c r="AN75" s="334">
        <f>+K75+AC75-AH75</f>
        <v>13636360</v>
      </c>
      <c r="AO75" s="336" t="s">
        <v>85</v>
      </c>
      <c r="AP75" s="335">
        <v>0</v>
      </c>
      <c r="AQ75" s="336" t="s">
        <v>85</v>
      </c>
      <c r="AR75" s="335">
        <v>0</v>
      </c>
      <c r="AS75" s="343" t="s">
        <v>75</v>
      </c>
      <c r="AT75" s="312">
        <v>0</v>
      </c>
      <c r="AU75" s="310">
        <f t="shared" si="13"/>
        <v>13636360</v>
      </c>
      <c r="AV75" s="311">
        <f t="shared" si="14"/>
        <v>0</v>
      </c>
      <c r="AW75" s="345" t="s">
        <v>75</v>
      </c>
      <c r="AX75" s="336" t="s">
        <v>86</v>
      </c>
      <c r="AY75" s="334" t="s">
        <v>3807</v>
      </c>
      <c r="AZ75" s="332" t="s">
        <v>67</v>
      </c>
      <c r="BA75" s="332" t="s">
        <v>67</v>
      </c>
    </row>
    <row r="76" spans="2:53" x14ac:dyDescent="0.25">
      <c r="B76" s="332">
        <v>2024</v>
      </c>
      <c r="C76" s="332">
        <v>891780111</v>
      </c>
      <c r="D76" s="333" t="s">
        <v>64</v>
      </c>
      <c r="E76" s="334" t="s">
        <v>3806</v>
      </c>
      <c r="F76" s="334" t="s">
        <v>3805</v>
      </c>
      <c r="G76" s="359">
        <v>2022000100019</v>
      </c>
      <c r="H76" s="336" t="s">
        <v>73</v>
      </c>
      <c r="I76" s="335" t="s">
        <v>65</v>
      </c>
      <c r="J76" s="334" t="s">
        <v>3804</v>
      </c>
      <c r="K76" s="337">
        <v>13636360</v>
      </c>
      <c r="L76" s="332" t="s">
        <v>68</v>
      </c>
      <c r="M76" s="334" t="s">
        <v>3803</v>
      </c>
      <c r="N76" s="338">
        <v>1064715357</v>
      </c>
      <c r="O76" s="339">
        <v>172</v>
      </c>
      <c r="P76" s="340">
        <v>45329</v>
      </c>
      <c r="Q76" s="339">
        <v>129204526</v>
      </c>
      <c r="R76" s="340">
        <v>45341</v>
      </c>
      <c r="S76" s="335">
        <v>13636360</v>
      </c>
      <c r="T76" s="336" t="s">
        <v>67</v>
      </c>
      <c r="U76" s="338">
        <v>85468582</v>
      </c>
      <c r="V76" s="334" t="s">
        <v>3468</v>
      </c>
      <c r="W76" s="341">
        <v>45341</v>
      </c>
      <c r="X76" s="341">
        <v>45341</v>
      </c>
      <c r="Y76" s="342" t="s">
        <v>75</v>
      </c>
      <c r="Z76" s="341">
        <v>45473</v>
      </c>
      <c r="AA76" s="334">
        <f t="shared" si="10"/>
        <v>132</v>
      </c>
      <c r="AB76" s="335">
        <v>0</v>
      </c>
      <c r="AC76" s="335">
        <v>0</v>
      </c>
      <c r="AD76" s="335">
        <v>0</v>
      </c>
      <c r="AE76" s="343" t="s">
        <v>75</v>
      </c>
      <c r="AF76" s="334">
        <f t="shared" si="11"/>
        <v>0</v>
      </c>
      <c r="AG76" s="335">
        <v>0</v>
      </c>
      <c r="AH76" s="335">
        <v>0</v>
      </c>
      <c r="AI76" s="343" t="s">
        <v>75</v>
      </c>
      <c r="AJ76" s="335">
        <v>0</v>
      </c>
      <c r="AK76" s="336" t="s">
        <v>75</v>
      </c>
      <c r="AL76" s="336" t="s">
        <v>75</v>
      </c>
      <c r="AM76" s="334">
        <f t="shared" si="12"/>
        <v>0</v>
      </c>
      <c r="AN76" s="334">
        <f>+K76+AC76-AH76</f>
        <v>13636360</v>
      </c>
      <c r="AO76" s="336" t="s">
        <v>85</v>
      </c>
      <c r="AP76" s="335">
        <v>0</v>
      </c>
      <c r="AQ76" s="336" t="s">
        <v>85</v>
      </c>
      <c r="AR76" s="335">
        <v>0</v>
      </c>
      <c r="AS76" s="343" t="s">
        <v>75</v>
      </c>
      <c r="AT76" s="312">
        <v>0</v>
      </c>
      <c r="AU76" s="310">
        <f t="shared" si="13"/>
        <v>13636360</v>
      </c>
      <c r="AV76" s="311">
        <f t="shared" si="14"/>
        <v>0</v>
      </c>
      <c r="AW76" s="345" t="s">
        <v>75</v>
      </c>
      <c r="AX76" s="336" t="s">
        <v>86</v>
      </c>
      <c r="AY76" s="334" t="s">
        <v>3802</v>
      </c>
      <c r="AZ76" s="332" t="s">
        <v>67</v>
      </c>
      <c r="BA76" s="332" t="s">
        <v>67</v>
      </c>
    </row>
    <row r="77" spans="2:53" x14ac:dyDescent="0.25">
      <c r="B77" s="332">
        <v>2024</v>
      </c>
      <c r="C77" s="332">
        <v>891780111</v>
      </c>
      <c r="D77" s="333" t="s">
        <v>64</v>
      </c>
      <c r="E77" s="334" t="s">
        <v>3801</v>
      </c>
      <c r="F77" s="334" t="s">
        <v>3800</v>
      </c>
      <c r="G77" s="336">
        <v>0</v>
      </c>
      <c r="H77" s="336" t="s">
        <v>73</v>
      </c>
      <c r="I77" s="335" t="s">
        <v>65</v>
      </c>
      <c r="J77" s="334" t="s">
        <v>3745</v>
      </c>
      <c r="K77" s="337">
        <v>8000000</v>
      </c>
      <c r="L77" s="332" t="s">
        <v>68</v>
      </c>
      <c r="M77" s="334" t="s">
        <v>3799</v>
      </c>
      <c r="N77" s="338">
        <v>1082980006</v>
      </c>
      <c r="O77" s="339">
        <v>388</v>
      </c>
      <c r="P77" s="340">
        <v>45338</v>
      </c>
      <c r="Q77" s="339">
        <v>466800000</v>
      </c>
      <c r="R77" s="340">
        <v>45341</v>
      </c>
      <c r="S77" s="335">
        <v>8000000</v>
      </c>
      <c r="T77" s="336" t="s">
        <v>67</v>
      </c>
      <c r="U77" s="338">
        <v>36559959</v>
      </c>
      <c r="V77" s="334" t="s">
        <v>3499</v>
      </c>
      <c r="W77" s="341">
        <v>45341</v>
      </c>
      <c r="X77" s="341">
        <v>45341</v>
      </c>
      <c r="Y77" s="342" t="s">
        <v>75</v>
      </c>
      <c r="Z77" s="341">
        <v>45382</v>
      </c>
      <c r="AA77" s="334">
        <f t="shared" si="10"/>
        <v>41</v>
      </c>
      <c r="AB77" s="335">
        <v>0</v>
      </c>
      <c r="AC77" s="335">
        <v>0</v>
      </c>
      <c r="AD77" s="335">
        <v>0</v>
      </c>
      <c r="AE77" s="343" t="s">
        <v>75</v>
      </c>
      <c r="AF77" s="334">
        <f t="shared" si="11"/>
        <v>0</v>
      </c>
      <c r="AG77" s="335">
        <v>0</v>
      </c>
      <c r="AH77" s="335">
        <v>0</v>
      </c>
      <c r="AI77" s="343" t="s">
        <v>75</v>
      </c>
      <c r="AJ77" s="335">
        <v>0</v>
      </c>
      <c r="AK77" s="336" t="s">
        <v>75</v>
      </c>
      <c r="AL77" s="336" t="s">
        <v>75</v>
      </c>
      <c r="AM77" s="334">
        <f t="shared" si="12"/>
        <v>0</v>
      </c>
      <c r="AN77" s="334">
        <f>+K77+AC77-AH77</f>
        <v>8000000</v>
      </c>
      <c r="AO77" s="336" t="s">
        <v>85</v>
      </c>
      <c r="AP77" s="335">
        <v>0</v>
      </c>
      <c r="AQ77" s="336" t="s">
        <v>85</v>
      </c>
      <c r="AR77" s="335">
        <v>0</v>
      </c>
      <c r="AS77" s="343" t="s">
        <v>75</v>
      </c>
      <c r="AT77" s="312">
        <v>0</v>
      </c>
      <c r="AU77" s="310">
        <f t="shared" si="13"/>
        <v>8000000</v>
      </c>
      <c r="AV77" s="311">
        <f t="shared" si="14"/>
        <v>0</v>
      </c>
      <c r="AW77" s="345" t="s">
        <v>75</v>
      </c>
      <c r="AX77" s="336" t="s">
        <v>86</v>
      </c>
      <c r="AY77" s="334" t="s">
        <v>3798</v>
      </c>
      <c r="AZ77" s="332" t="s">
        <v>67</v>
      </c>
      <c r="BA77" s="332" t="s">
        <v>67</v>
      </c>
    </row>
    <row r="78" spans="2:53" x14ac:dyDescent="0.25">
      <c r="B78" s="332">
        <v>2024</v>
      </c>
      <c r="C78" s="332">
        <v>891780111</v>
      </c>
      <c r="D78" s="333" t="s">
        <v>64</v>
      </c>
      <c r="E78" s="334" t="s">
        <v>3797</v>
      </c>
      <c r="F78" s="334" t="s">
        <v>3796</v>
      </c>
      <c r="G78" s="336">
        <v>0</v>
      </c>
      <c r="H78" s="336" t="s">
        <v>73</v>
      </c>
      <c r="I78" s="335" t="s">
        <v>65</v>
      </c>
      <c r="J78" s="334" t="s">
        <v>3745</v>
      </c>
      <c r="K78" s="337">
        <v>8000000</v>
      </c>
      <c r="L78" s="332" t="s">
        <v>68</v>
      </c>
      <c r="M78" s="334" t="s">
        <v>3795</v>
      </c>
      <c r="N78" s="338">
        <v>1084740126</v>
      </c>
      <c r="O78" s="339">
        <v>388</v>
      </c>
      <c r="P78" s="340">
        <v>45338</v>
      </c>
      <c r="Q78" s="339">
        <v>466800000</v>
      </c>
      <c r="R78" s="340">
        <v>45341</v>
      </c>
      <c r="S78" s="335">
        <v>8000000</v>
      </c>
      <c r="T78" s="336" t="s">
        <v>67</v>
      </c>
      <c r="U78" s="338">
        <v>36559959</v>
      </c>
      <c r="V78" s="334" t="s">
        <v>3499</v>
      </c>
      <c r="W78" s="341">
        <v>45341</v>
      </c>
      <c r="X78" s="341">
        <v>45341</v>
      </c>
      <c r="Y78" s="342" t="s">
        <v>75</v>
      </c>
      <c r="Z78" s="341">
        <v>45382</v>
      </c>
      <c r="AA78" s="334">
        <f t="shared" si="10"/>
        <v>41</v>
      </c>
      <c r="AB78" s="335">
        <v>0</v>
      </c>
      <c r="AC78" s="335">
        <v>0</v>
      </c>
      <c r="AD78" s="335">
        <v>0</v>
      </c>
      <c r="AE78" s="343" t="s">
        <v>75</v>
      </c>
      <c r="AF78" s="334">
        <f t="shared" si="11"/>
        <v>0</v>
      </c>
      <c r="AG78" s="335">
        <v>0</v>
      </c>
      <c r="AH78" s="335">
        <v>0</v>
      </c>
      <c r="AI78" s="343" t="s">
        <v>75</v>
      </c>
      <c r="AJ78" s="335">
        <v>0</v>
      </c>
      <c r="AK78" s="336" t="s">
        <v>75</v>
      </c>
      <c r="AL78" s="336" t="s">
        <v>75</v>
      </c>
      <c r="AM78" s="334">
        <f t="shared" si="12"/>
        <v>0</v>
      </c>
      <c r="AN78" s="334">
        <f>+K78+AC78-AH78</f>
        <v>8000000</v>
      </c>
      <c r="AO78" s="336" t="s">
        <v>85</v>
      </c>
      <c r="AP78" s="335">
        <v>0</v>
      </c>
      <c r="AQ78" s="336" t="s">
        <v>85</v>
      </c>
      <c r="AR78" s="335">
        <v>0</v>
      </c>
      <c r="AS78" s="343" t="s">
        <v>75</v>
      </c>
      <c r="AT78" s="312">
        <v>0</v>
      </c>
      <c r="AU78" s="310">
        <f t="shared" si="13"/>
        <v>8000000</v>
      </c>
      <c r="AV78" s="311">
        <f t="shared" si="14"/>
        <v>0</v>
      </c>
      <c r="AW78" s="345" t="s">
        <v>75</v>
      </c>
      <c r="AX78" s="336" t="s">
        <v>86</v>
      </c>
      <c r="AY78" s="334" t="s">
        <v>3794</v>
      </c>
      <c r="AZ78" s="332" t="s">
        <v>67</v>
      </c>
      <c r="BA78" s="332" t="s">
        <v>67</v>
      </c>
    </row>
    <row r="79" spans="2:53" x14ac:dyDescent="0.25">
      <c r="B79" s="332">
        <v>2024</v>
      </c>
      <c r="C79" s="332">
        <v>891780111</v>
      </c>
      <c r="D79" s="333" t="s">
        <v>64</v>
      </c>
      <c r="E79" s="334" t="s">
        <v>3793</v>
      </c>
      <c r="F79" s="334" t="s">
        <v>3792</v>
      </c>
      <c r="G79" s="336">
        <v>0</v>
      </c>
      <c r="H79" s="336" t="s">
        <v>73</v>
      </c>
      <c r="I79" s="335" t="s">
        <v>65</v>
      </c>
      <c r="J79" s="334" t="s">
        <v>3745</v>
      </c>
      <c r="K79" s="337">
        <v>8000000</v>
      </c>
      <c r="L79" s="332" t="s">
        <v>68</v>
      </c>
      <c r="M79" s="334" t="s">
        <v>3791</v>
      </c>
      <c r="N79" s="338">
        <v>36718425</v>
      </c>
      <c r="O79" s="339">
        <v>388</v>
      </c>
      <c r="P79" s="340">
        <v>45338</v>
      </c>
      <c r="Q79" s="339">
        <v>466800000</v>
      </c>
      <c r="R79" s="340">
        <v>45341</v>
      </c>
      <c r="S79" s="335">
        <v>8000000</v>
      </c>
      <c r="T79" s="336" t="s">
        <v>67</v>
      </c>
      <c r="U79" s="338">
        <v>36559959</v>
      </c>
      <c r="V79" s="334" t="s">
        <v>3499</v>
      </c>
      <c r="W79" s="341">
        <v>45341</v>
      </c>
      <c r="X79" s="341">
        <v>45341</v>
      </c>
      <c r="Y79" s="342" t="s">
        <v>75</v>
      </c>
      <c r="Z79" s="341">
        <v>45382</v>
      </c>
      <c r="AA79" s="334">
        <f t="shared" si="10"/>
        <v>41</v>
      </c>
      <c r="AB79" s="335">
        <v>0</v>
      </c>
      <c r="AC79" s="335">
        <v>0</v>
      </c>
      <c r="AD79" s="335">
        <v>0</v>
      </c>
      <c r="AE79" s="343" t="s">
        <v>75</v>
      </c>
      <c r="AF79" s="334">
        <f t="shared" si="11"/>
        <v>0</v>
      </c>
      <c r="AG79" s="335">
        <v>0</v>
      </c>
      <c r="AH79" s="335">
        <v>0</v>
      </c>
      <c r="AI79" s="343" t="s">
        <v>75</v>
      </c>
      <c r="AJ79" s="335">
        <v>0</v>
      </c>
      <c r="AK79" s="336" t="s">
        <v>75</v>
      </c>
      <c r="AL79" s="336" t="s">
        <v>75</v>
      </c>
      <c r="AM79" s="334">
        <f t="shared" si="12"/>
        <v>0</v>
      </c>
      <c r="AN79" s="334">
        <f>+K79+AC79-AH79</f>
        <v>8000000</v>
      </c>
      <c r="AO79" s="336" t="s">
        <v>85</v>
      </c>
      <c r="AP79" s="335">
        <v>0</v>
      </c>
      <c r="AQ79" s="336" t="s">
        <v>85</v>
      </c>
      <c r="AR79" s="335">
        <v>0</v>
      </c>
      <c r="AS79" s="343" t="s">
        <v>75</v>
      </c>
      <c r="AT79" s="312">
        <v>0</v>
      </c>
      <c r="AU79" s="310">
        <f t="shared" si="13"/>
        <v>8000000</v>
      </c>
      <c r="AV79" s="311">
        <f t="shared" si="14"/>
        <v>0</v>
      </c>
      <c r="AW79" s="345" t="s">
        <v>75</v>
      </c>
      <c r="AX79" s="336" t="s">
        <v>86</v>
      </c>
      <c r="AY79" s="334" t="s">
        <v>3790</v>
      </c>
      <c r="AZ79" s="332" t="s">
        <v>67</v>
      </c>
      <c r="BA79" s="332" t="s">
        <v>67</v>
      </c>
    </row>
    <row r="80" spans="2:53" x14ac:dyDescent="0.25">
      <c r="B80" s="332">
        <v>2024</v>
      </c>
      <c r="C80" s="332">
        <v>891780111</v>
      </c>
      <c r="D80" s="333" t="s">
        <v>64</v>
      </c>
      <c r="E80" s="334" t="s">
        <v>3789</v>
      </c>
      <c r="F80" s="334" t="s">
        <v>3788</v>
      </c>
      <c r="G80" s="336">
        <v>0</v>
      </c>
      <c r="H80" s="336" t="s">
        <v>73</v>
      </c>
      <c r="I80" s="335" t="s">
        <v>65</v>
      </c>
      <c r="J80" s="334" t="s">
        <v>3745</v>
      </c>
      <c r="K80" s="337">
        <v>8000000</v>
      </c>
      <c r="L80" s="332" t="s">
        <v>68</v>
      </c>
      <c r="M80" s="334" t="s">
        <v>3787</v>
      </c>
      <c r="N80" s="338">
        <v>1192892842</v>
      </c>
      <c r="O80" s="339">
        <v>388</v>
      </c>
      <c r="P80" s="340">
        <v>45338</v>
      </c>
      <c r="Q80" s="339">
        <v>466800000</v>
      </c>
      <c r="R80" s="340">
        <v>45341</v>
      </c>
      <c r="S80" s="335">
        <v>8000000</v>
      </c>
      <c r="T80" s="336" t="s">
        <v>67</v>
      </c>
      <c r="U80" s="338">
        <v>36559959</v>
      </c>
      <c r="V80" s="334" t="s">
        <v>3499</v>
      </c>
      <c r="W80" s="341">
        <v>45341</v>
      </c>
      <c r="X80" s="341">
        <v>45341</v>
      </c>
      <c r="Y80" s="342" t="s">
        <v>75</v>
      </c>
      <c r="Z80" s="341">
        <v>45382</v>
      </c>
      <c r="AA80" s="334">
        <f t="shared" si="10"/>
        <v>41</v>
      </c>
      <c r="AB80" s="335">
        <v>0</v>
      </c>
      <c r="AC80" s="335">
        <v>0</v>
      </c>
      <c r="AD80" s="335">
        <v>1</v>
      </c>
      <c r="AE80" s="355">
        <v>45412</v>
      </c>
      <c r="AF80" s="334">
        <f t="shared" si="11"/>
        <v>30</v>
      </c>
      <c r="AG80" s="335">
        <v>0</v>
      </c>
      <c r="AH80" s="335">
        <v>0</v>
      </c>
      <c r="AI80" s="343" t="s">
        <v>75</v>
      </c>
      <c r="AJ80" s="335">
        <v>0</v>
      </c>
      <c r="AK80" s="336" t="s">
        <v>75</v>
      </c>
      <c r="AL80" s="336" t="s">
        <v>75</v>
      </c>
      <c r="AM80" s="334">
        <f t="shared" si="12"/>
        <v>0</v>
      </c>
      <c r="AN80" s="334">
        <f>+K80+AC80-AH80</f>
        <v>8000000</v>
      </c>
      <c r="AO80" s="336" t="s">
        <v>85</v>
      </c>
      <c r="AP80" s="335">
        <v>0</v>
      </c>
      <c r="AQ80" s="336" t="s">
        <v>85</v>
      </c>
      <c r="AR80" s="335">
        <v>0</v>
      </c>
      <c r="AS80" s="343" t="s">
        <v>75</v>
      </c>
      <c r="AT80" s="312">
        <v>0</v>
      </c>
      <c r="AU80" s="310">
        <f t="shared" si="13"/>
        <v>8000000</v>
      </c>
      <c r="AV80" s="311">
        <f t="shared" si="14"/>
        <v>0</v>
      </c>
      <c r="AW80" s="345" t="s">
        <v>75</v>
      </c>
      <c r="AX80" s="336" t="s">
        <v>86</v>
      </c>
      <c r="AY80" s="334" t="s">
        <v>3786</v>
      </c>
      <c r="AZ80" s="332" t="s">
        <v>67</v>
      </c>
      <c r="BA80" s="332" t="s">
        <v>67</v>
      </c>
    </row>
    <row r="81" spans="2:53" x14ac:dyDescent="0.25">
      <c r="B81" s="332">
        <v>2024</v>
      </c>
      <c r="C81" s="332">
        <v>891780111</v>
      </c>
      <c r="D81" s="333" t="s">
        <v>64</v>
      </c>
      <c r="E81" s="334" t="s">
        <v>3785</v>
      </c>
      <c r="F81" s="334" t="s">
        <v>3784</v>
      </c>
      <c r="G81" s="336">
        <v>0</v>
      </c>
      <c r="H81" s="336" t="s">
        <v>73</v>
      </c>
      <c r="I81" s="335" t="s">
        <v>65</v>
      </c>
      <c r="J81" s="334" t="s">
        <v>3745</v>
      </c>
      <c r="K81" s="337">
        <v>8000000</v>
      </c>
      <c r="L81" s="332" t="s">
        <v>68</v>
      </c>
      <c r="M81" s="334" t="s">
        <v>3783</v>
      </c>
      <c r="N81" s="338">
        <v>1216976660</v>
      </c>
      <c r="O81" s="339">
        <v>388</v>
      </c>
      <c r="P81" s="340">
        <v>45338</v>
      </c>
      <c r="Q81" s="339">
        <v>466800000</v>
      </c>
      <c r="R81" s="340">
        <v>45341</v>
      </c>
      <c r="S81" s="335">
        <v>8000000</v>
      </c>
      <c r="T81" s="336" t="s">
        <v>67</v>
      </c>
      <c r="U81" s="338">
        <v>36559959</v>
      </c>
      <c r="V81" s="334" t="s">
        <v>3499</v>
      </c>
      <c r="W81" s="341">
        <v>45341</v>
      </c>
      <c r="X81" s="341">
        <v>45341</v>
      </c>
      <c r="Y81" s="342" t="s">
        <v>75</v>
      </c>
      <c r="Z81" s="341">
        <v>45382</v>
      </c>
      <c r="AA81" s="334">
        <f t="shared" si="10"/>
        <v>41</v>
      </c>
      <c r="AB81" s="335">
        <v>0</v>
      </c>
      <c r="AC81" s="335">
        <v>0</v>
      </c>
      <c r="AD81" s="335">
        <v>0</v>
      </c>
      <c r="AE81" s="343" t="s">
        <v>75</v>
      </c>
      <c r="AF81" s="334">
        <f t="shared" si="11"/>
        <v>0</v>
      </c>
      <c r="AG81" s="335">
        <v>0</v>
      </c>
      <c r="AH81" s="335">
        <v>0</v>
      </c>
      <c r="AI81" s="343" t="s">
        <v>75</v>
      </c>
      <c r="AJ81" s="335">
        <v>0</v>
      </c>
      <c r="AK81" s="336" t="s">
        <v>75</v>
      </c>
      <c r="AL81" s="336" t="s">
        <v>75</v>
      </c>
      <c r="AM81" s="334">
        <f t="shared" si="12"/>
        <v>0</v>
      </c>
      <c r="AN81" s="334">
        <f>+K81+AC81-AH81</f>
        <v>8000000</v>
      </c>
      <c r="AO81" s="336" t="s">
        <v>85</v>
      </c>
      <c r="AP81" s="335">
        <v>0</v>
      </c>
      <c r="AQ81" s="336" t="s">
        <v>85</v>
      </c>
      <c r="AR81" s="335">
        <v>0</v>
      </c>
      <c r="AS81" s="343" t="s">
        <v>75</v>
      </c>
      <c r="AT81" s="312">
        <v>0</v>
      </c>
      <c r="AU81" s="310">
        <f t="shared" si="13"/>
        <v>8000000</v>
      </c>
      <c r="AV81" s="311">
        <f t="shared" si="14"/>
        <v>0</v>
      </c>
      <c r="AW81" s="345" t="s">
        <v>75</v>
      </c>
      <c r="AX81" s="336" t="s">
        <v>86</v>
      </c>
      <c r="AY81" s="334" t="s">
        <v>3782</v>
      </c>
      <c r="AZ81" s="332" t="s">
        <v>67</v>
      </c>
      <c r="BA81" s="332" t="s">
        <v>67</v>
      </c>
    </row>
    <row r="82" spans="2:53" x14ac:dyDescent="0.25">
      <c r="B82" s="332">
        <v>2024</v>
      </c>
      <c r="C82" s="332">
        <v>891780111</v>
      </c>
      <c r="D82" s="333" t="s">
        <v>64</v>
      </c>
      <c r="E82" s="334" t="s">
        <v>3781</v>
      </c>
      <c r="F82" s="334" t="s">
        <v>3780</v>
      </c>
      <c r="G82" s="336">
        <v>0</v>
      </c>
      <c r="H82" s="336" t="s">
        <v>73</v>
      </c>
      <c r="I82" s="335" t="s">
        <v>65</v>
      </c>
      <c r="J82" s="334" t="s">
        <v>3745</v>
      </c>
      <c r="K82" s="337">
        <v>8000000</v>
      </c>
      <c r="L82" s="332" t="s">
        <v>68</v>
      </c>
      <c r="M82" s="334" t="s">
        <v>3779</v>
      </c>
      <c r="N82" s="338">
        <v>1007935611</v>
      </c>
      <c r="O82" s="339">
        <v>388</v>
      </c>
      <c r="P82" s="340">
        <v>45338</v>
      </c>
      <c r="Q82" s="339">
        <v>466800000</v>
      </c>
      <c r="R82" s="340">
        <v>45341</v>
      </c>
      <c r="S82" s="335">
        <v>8000000</v>
      </c>
      <c r="T82" s="336" t="s">
        <v>67</v>
      </c>
      <c r="U82" s="338">
        <v>36559959</v>
      </c>
      <c r="V82" s="334" t="s">
        <v>3499</v>
      </c>
      <c r="W82" s="341">
        <v>45341</v>
      </c>
      <c r="X82" s="341">
        <v>45341</v>
      </c>
      <c r="Y82" s="342" t="s">
        <v>75</v>
      </c>
      <c r="Z82" s="341">
        <v>45382</v>
      </c>
      <c r="AA82" s="334">
        <f t="shared" si="10"/>
        <v>41</v>
      </c>
      <c r="AB82" s="335">
        <v>0</v>
      </c>
      <c r="AC82" s="335">
        <v>0</v>
      </c>
      <c r="AD82" s="335">
        <v>1</v>
      </c>
      <c r="AE82" s="355">
        <v>45412</v>
      </c>
      <c r="AF82" s="334">
        <f t="shared" si="11"/>
        <v>30</v>
      </c>
      <c r="AG82" s="335">
        <v>0</v>
      </c>
      <c r="AH82" s="335">
        <v>0</v>
      </c>
      <c r="AI82" s="343" t="s">
        <v>75</v>
      </c>
      <c r="AJ82" s="335">
        <v>0</v>
      </c>
      <c r="AK82" s="336" t="s">
        <v>75</v>
      </c>
      <c r="AL82" s="336" t="s">
        <v>75</v>
      </c>
      <c r="AM82" s="334">
        <f t="shared" si="12"/>
        <v>0</v>
      </c>
      <c r="AN82" s="334">
        <f>+K82+AC82-AH82</f>
        <v>8000000</v>
      </c>
      <c r="AO82" s="336" t="s">
        <v>85</v>
      </c>
      <c r="AP82" s="335">
        <v>0</v>
      </c>
      <c r="AQ82" s="336" t="s">
        <v>85</v>
      </c>
      <c r="AR82" s="335">
        <v>0</v>
      </c>
      <c r="AS82" s="343" t="s">
        <v>75</v>
      </c>
      <c r="AT82" s="312">
        <v>0</v>
      </c>
      <c r="AU82" s="310">
        <f t="shared" si="13"/>
        <v>8000000</v>
      </c>
      <c r="AV82" s="311">
        <f t="shared" si="14"/>
        <v>0</v>
      </c>
      <c r="AW82" s="345" t="s">
        <v>75</v>
      </c>
      <c r="AX82" s="336" t="s">
        <v>86</v>
      </c>
      <c r="AY82" s="334" t="s">
        <v>3778</v>
      </c>
      <c r="AZ82" s="332" t="s">
        <v>67</v>
      </c>
      <c r="BA82" s="332" t="s">
        <v>67</v>
      </c>
    </row>
    <row r="83" spans="2:53" x14ac:dyDescent="0.25">
      <c r="B83" s="332">
        <v>2024</v>
      </c>
      <c r="C83" s="332">
        <v>891780111</v>
      </c>
      <c r="D83" s="333" t="s">
        <v>64</v>
      </c>
      <c r="E83" s="334" t="s">
        <v>3777</v>
      </c>
      <c r="F83" s="334" t="s">
        <v>3776</v>
      </c>
      <c r="G83" s="359">
        <v>2022000100019</v>
      </c>
      <c r="H83" s="336" t="s">
        <v>73</v>
      </c>
      <c r="I83" s="335" t="s">
        <v>65</v>
      </c>
      <c r="J83" s="334" t="s">
        <v>3775</v>
      </c>
      <c r="K83" s="337">
        <v>13636360</v>
      </c>
      <c r="L83" s="332" t="s">
        <v>68</v>
      </c>
      <c r="M83" s="334" t="s">
        <v>3774</v>
      </c>
      <c r="N83" s="338">
        <v>1082969196</v>
      </c>
      <c r="O83" s="339">
        <v>172</v>
      </c>
      <c r="P83" s="340">
        <v>45329</v>
      </c>
      <c r="Q83" s="339">
        <v>129204526</v>
      </c>
      <c r="R83" s="340">
        <v>45342</v>
      </c>
      <c r="S83" s="335">
        <v>13636360</v>
      </c>
      <c r="T83" s="336" t="s">
        <v>67</v>
      </c>
      <c r="U83" s="338">
        <v>85468582</v>
      </c>
      <c r="V83" s="334" t="s">
        <v>3468</v>
      </c>
      <c r="W83" s="341">
        <v>45342</v>
      </c>
      <c r="X83" s="341">
        <v>45342</v>
      </c>
      <c r="Y83" s="342" t="s">
        <v>75</v>
      </c>
      <c r="Z83" s="341">
        <v>45473</v>
      </c>
      <c r="AA83" s="334">
        <f t="shared" si="10"/>
        <v>131</v>
      </c>
      <c r="AB83" s="335">
        <v>0</v>
      </c>
      <c r="AC83" s="335">
        <v>0</v>
      </c>
      <c r="AD83" s="335">
        <v>0</v>
      </c>
      <c r="AE83" s="343" t="s">
        <v>75</v>
      </c>
      <c r="AF83" s="334">
        <f t="shared" si="11"/>
        <v>0</v>
      </c>
      <c r="AG83" s="335">
        <v>0</v>
      </c>
      <c r="AH83" s="335">
        <v>0</v>
      </c>
      <c r="AI83" s="343" t="s">
        <v>75</v>
      </c>
      <c r="AJ83" s="335">
        <v>0</v>
      </c>
      <c r="AK83" s="336" t="s">
        <v>75</v>
      </c>
      <c r="AL83" s="336" t="s">
        <v>75</v>
      </c>
      <c r="AM83" s="334">
        <f t="shared" si="12"/>
        <v>0</v>
      </c>
      <c r="AN83" s="334">
        <f>+K83+AC83-AH83</f>
        <v>13636360</v>
      </c>
      <c r="AO83" s="336" t="s">
        <v>85</v>
      </c>
      <c r="AP83" s="335">
        <v>0</v>
      </c>
      <c r="AQ83" s="336" t="s">
        <v>85</v>
      </c>
      <c r="AR83" s="335">
        <v>0</v>
      </c>
      <c r="AS83" s="343" t="s">
        <v>75</v>
      </c>
      <c r="AT83" s="312">
        <v>0</v>
      </c>
      <c r="AU83" s="310">
        <f t="shared" si="13"/>
        <v>13636360</v>
      </c>
      <c r="AV83" s="311">
        <f t="shared" si="14"/>
        <v>0</v>
      </c>
      <c r="AW83" s="345" t="s">
        <v>75</v>
      </c>
      <c r="AX83" s="336" t="s">
        <v>86</v>
      </c>
      <c r="AY83" s="334" t="s">
        <v>3773</v>
      </c>
      <c r="AZ83" s="332" t="s">
        <v>67</v>
      </c>
      <c r="BA83" s="332" t="s">
        <v>67</v>
      </c>
    </row>
    <row r="84" spans="2:53" x14ac:dyDescent="0.25">
      <c r="B84" s="332">
        <v>2024</v>
      </c>
      <c r="C84" s="332">
        <v>891780111</v>
      </c>
      <c r="D84" s="333" t="s">
        <v>64</v>
      </c>
      <c r="E84" s="334" t="s">
        <v>3772</v>
      </c>
      <c r="F84" s="334" t="s">
        <v>3771</v>
      </c>
      <c r="G84" s="336">
        <v>0</v>
      </c>
      <c r="H84" s="336" t="s">
        <v>73</v>
      </c>
      <c r="I84" s="335" t="s">
        <v>65</v>
      </c>
      <c r="J84" s="334" t="s">
        <v>3745</v>
      </c>
      <c r="K84" s="337">
        <v>8000000</v>
      </c>
      <c r="L84" s="332" t="s">
        <v>68</v>
      </c>
      <c r="M84" s="334" t="s">
        <v>3770</v>
      </c>
      <c r="N84" s="338">
        <v>1082976028</v>
      </c>
      <c r="O84" s="339">
        <v>388</v>
      </c>
      <c r="P84" s="340">
        <v>45338</v>
      </c>
      <c r="Q84" s="339">
        <v>466800000</v>
      </c>
      <c r="R84" s="340">
        <v>45342</v>
      </c>
      <c r="S84" s="335">
        <v>8000000</v>
      </c>
      <c r="T84" s="336" t="s">
        <v>67</v>
      </c>
      <c r="U84" s="338">
        <v>36559959</v>
      </c>
      <c r="V84" s="334" t="s">
        <v>3499</v>
      </c>
      <c r="W84" s="341">
        <v>45342</v>
      </c>
      <c r="X84" s="341">
        <v>45342</v>
      </c>
      <c r="Y84" s="342" t="s">
        <v>75</v>
      </c>
      <c r="Z84" s="341">
        <v>45382</v>
      </c>
      <c r="AA84" s="334">
        <f t="shared" si="10"/>
        <v>40</v>
      </c>
      <c r="AB84" s="335">
        <v>0</v>
      </c>
      <c r="AC84" s="335">
        <v>0</v>
      </c>
      <c r="AD84" s="335">
        <v>0</v>
      </c>
      <c r="AE84" s="343" t="s">
        <v>75</v>
      </c>
      <c r="AF84" s="334">
        <f t="shared" si="11"/>
        <v>0</v>
      </c>
      <c r="AG84" s="335">
        <v>0</v>
      </c>
      <c r="AH84" s="335">
        <v>0</v>
      </c>
      <c r="AI84" s="343" t="s">
        <v>75</v>
      </c>
      <c r="AJ84" s="335">
        <v>0</v>
      </c>
      <c r="AK84" s="336" t="s">
        <v>75</v>
      </c>
      <c r="AL84" s="336" t="s">
        <v>75</v>
      </c>
      <c r="AM84" s="334">
        <f t="shared" si="12"/>
        <v>0</v>
      </c>
      <c r="AN84" s="334">
        <f>+K84+AC84-AH84</f>
        <v>8000000</v>
      </c>
      <c r="AO84" s="336" t="s">
        <v>85</v>
      </c>
      <c r="AP84" s="335">
        <v>0</v>
      </c>
      <c r="AQ84" s="336" t="s">
        <v>85</v>
      </c>
      <c r="AR84" s="335">
        <v>0</v>
      </c>
      <c r="AS84" s="343" t="s">
        <v>75</v>
      </c>
      <c r="AT84" s="312">
        <v>0</v>
      </c>
      <c r="AU84" s="310">
        <f t="shared" si="13"/>
        <v>8000000</v>
      </c>
      <c r="AV84" s="311">
        <f t="shared" si="14"/>
        <v>0</v>
      </c>
      <c r="AW84" s="345" t="s">
        <v>75</v>
      </c>
      <c r="AX84" s="336" t="s">
        <v>86</v>
      </c>
      <c r="AY84" s="334" t="s">
        <v>3769</v>
      </c>
      <c r="AZ84" s="332" t="s">
        <v>67</v>
      </c>
      <c r="BA84" s="332" t="s">
        <v>67</v>
      </c>
    </row>
    <row r="85" spans="2:53" x14ac:dyDescent="0.25">
      <c r="B85" s="332">
        <v>2024</v>
      </c>
      <c r="C85" s="332">
        <v>891780111</v>
      </c>
      <c r="D85" s="333" t="s">
        <v>64</v>
      </c>
      <c r="E85" s="334" t="s">
        <v>3768</v>
      </c>
      <c r="F85" s="334" t="s">
        <v>3767</v>
      </c>
      <c r="G85" s="336">
        <v>0</v>
      </c>
      <c r="H85" s="336" t="s">
        <v>73</v>
      </c>
      <c r="I85" s="335" t="s">
        <v>65</v>
      </c>
      <c r="J85" s="334" t="s">
        <v>3745</v>
      </c>
      <c r="K85" s="337">
        <v>8000000</v>
      </c>
      <c r="L85" s="332" t="s">
        <v>68</v>
      </c>
      <c r="M85" s="334" t="s">
        <v>3766</v>
      </c>
      <c r="N85" s="338">
        <v>1004352568</v>
      </c>
      <c r="O85" s="339">
        <v>388</v>
      </c>
      <c r="P85" s="340">
        <v>45338</v>
      </c>
      <c r="Q85" s="339">
        <v>466800000</v>
      </c>
      <c r="R85" s="340">
        <v>45342</v>
      </c>
      <c r="S85" s="335">
        <v>8000000</v>
      </c>
      <c r="T85" s="336" t="s">
        <v>67</v>
      </c>
      <c r="U85" s="338">
        <v>36559959</v>
      </c>
      <c r="V85" s="334" t="s">
        <v>3499</v>
      </c>
      <c r="W85" s="341">
        <v>45342</v>
      </c>
      <c r="X85" s="341">
        <v>45342</v>
      </c>
      <c r="Y85" s="342" t="s">
        <v>75</v>
      </c>
      <c r="Z85" s="341">
        <v>45382</v>
      </c>
      <c r="AA85" s="334">
        <f t="shared" si="10"/>
        <v>40</v>
      </c>
      <c r="AB85" s="335">
        <v>0</v>
      </c>
      <c r="AC85" s="335">
        <v>0</v>
      </c>
      <c r="AD85" s="335">
        <v>0</v>
      </c>
      <c r="AE85" s="343" t="s">
        <v>75</v>
      </c>
      <c r="AF85" s="334">
        <f t="shared" si="11"/>
        <v>0</v>
      </c>
      <c r="AG85" s="335">
        <v>0</v>
      </c>
      <c r="AH85" s="335">
        <v>0</v>
      </c>
      <c r="AI85" s="343" t="s">
        <v>75</v>
      </c>
      <c r="AJ85" s="335">
        <v>0</v>
      </c>
      <c r="AK85" s="336" t="s">
        <v>75</v>
      </c>
      <c r="AL85" s="336" t="s">
        <v>75</v>
      </c>
      <c r="AM85" s="334">
        <f t="shared" si="12"/>
        <v>0</v>
      </c>
      <c r="AN85" s="334">
        <f>+K85+AC85-AH85</f>
        <v>8000000</v>
      </c>
      <c r="AO85" s="336" t="s">
        <v>85</v>
      </c>
      <c r="AP85" s="335">
        <v>0</v>
      </c>
      <c r="AQ85" s="336" t="s">
        <v>85</v>
      </c>
      <c r="AR85" s="335">
        <v>0</v>
      </c>
      <c r="AS85" s="343" t="s">
        <v>75</v>
      </c>
      <c r="AT85" s="312">
        <v>0</v>
      </c>
      <c r="AU85" s="310">
        <f t="shared" si="13"/>
        <v>8000000</v>
      </c>
      <c r="AV85" s="311">
        <f t="shared" si="14"/>
        <v>0</v>
      </c>
      <c r="AW85" s="345" t="s">
        <v>75</v>
      </c>
      <c r="AX85" s="336" t="s">
        <v>86</v>
      </c>
      <c r="AY85" s="334" t="s">
        <v>3765</v>
      </c>
      <c r="AZ85" s="332" t="s">
        <v>67</v>
      </c>
      <c r="BA85" s="332" t="s">
        <v>67</v>
      </c>
    </row>
    <row r="86" spans="2:53" x14ac:dyDescent="0.25">
      <c r="B86" s="332">
        <v>2024</v>
      </c>
      <c r="C86" s="332">
        <v>891780111</v>
      </c>
      <c r="D86" s="333" t="s">
        <v>64</v>
      </c>
      <c r="E86" s="334" t="s">
        <v>3764</v>
      </c>
      <c r="F86" s="334" t="s">
        <v>3763</v>
      </c>
      <c r="G86" s="336">
        <v>0</v>
      </c>
      <c r="H86" s="336" t="s">
        <v>73</v>
      </c>
      <c r="I86" s="335" t="s">
        <v>65</v>
      </c>
      <c r="J86" s="334" t="s">
        <v>3745</v>
      </c>
      <c r="K86" s="337">
        <v>8000000</v>
      </c>
      <c r="L86" s="332" t="s">
        <v>68</v>
      </c>
      <c r="M86" s="334" t="s">
        <v>3762</v>
      </c>
      <c r="N86" s="338">
        <v>1103111726</v>
      </c>
      <c r="O86" s="339">
        <v>388</v>
      </c>
      <c r="P86" s="340">
        <v>45338</v>
      </c>
      <c r="Q86" s="339">
        <v>466800000</v>
      </c>
      <c r="R86" s="340">
        <v>45342</v>
      </c>
      <c r="S86" s="335">
        <v>8000000</v>
      </c>
      <c r="T86" s="336" t="s">
        <v>67</v>
      </c>
      <c r="U86" s="338">
        <v>36559959</v>
      </c>
      <c r="V86" s="334" t="s">
        <v>3499</v>
      </c>
      <c r="W86" s="341">
        <v>45342</v>
      </c>
      <c r="X86" s="341">
        <v>45342</v>
      </c>
      <c r="Y86" s="342" t="s">
        <v>75</v>
      </c>
      <c r="Z86" s="341">
        <v>45382</v>
      </c>
      <c r="AA86" s="334">
        <f t="shared" si="10"/>
        <v>40</v>
      </c>
      <c r="AB86" s="335">
        <v>0</v>
      </c>
      <c r="AC86" s="335">
        <v>0</v>
      </c>
      <c r="AD86" s="335">
        <v>1</v>
      </c>
      <c r="AE86" s="355">
        <v>45412</v>
      </c>
      <c r="AF86" s="334">
        <f t="shared" si="11"/>
        <v>30</v>
      </c>
      <c r="AG86" s="335">
        <v>0</v>
      </c>
      <c r="AH86" s="335">
        <v>0</v>
      </c>
      <c r="AI86" s="343" t="s">
        <v>75</v>
      </c>
      <c r="AJ86" s="335">
        <v>0</v>
      </c>
      <c r="AK86" s="336" t="s">
        <v>75</v>
      </c>
      <c r="AL86" s="336" t="s">
        <v>75</v>
      </c>
      <c r="AM86" s="334">
        <f t="shared" si="12"/>
        <v>0</v>
      </c>
      <c r="AN86" s="334">
        <f>+K86+AC86-AH86</f>
        <v>8000000</v>
      </c>
      <c r="AO86" s="336" t="s">
        <v>85</v>
      </c>
      <c r="AP86" s="335">
        <v>0</v>
      </c>
      <c r="AQ86" s="336" t="s">
        <v>85</v>
      </c>
      <c r="AR86" s="335">
        <v>0</v>
      </c>
      <c r="AS86" s="343" t="s">
        <v>75</v>
      </c>
      <c r="AT86" s="312">
        <v>0</v>
      </c>
      <c r="AU86" s="310">
        <f t="shared" si="13"/>
        <v>8000000</v>
      </c>
      <c r="AV86" s="311">
        <f t="shared" si="14"/>
        <v>0</v>
      </c>
      <c r="AW86" s="345" t="s">
        <v>75</v>
      </c>
      <c r="AX86" s="336" t="s">
        <v>86</v>
      </c>
      <c r="AY86" s="334" t="s">
        <v>3761</v>
      </c>
      <c r="AZ86" s="332" t="s">
        <v>67</v>
      </c>
      <c r="BA86" s="332" t="s">
        <v>67</v>
      </c>
    </row>
    <row r="87" spans="2:53" x14ac:dyDescent="0.25">
      <c r="B87" s="332">
        <v>2024</v>
      </c>
      <c r="C87" s="332">
        <v>891780111</v>
      </c>
      <c r="D87" s="333" t="s">
        <v>64</v>
      </c>
      <c r="E87" s="334" t="s">
        <v>3760</v>
      </c>
      <c r="F87" s="334" t="s">
        <v>3759</v>
      </c>
      <c r="G87" s="359">
        <v>2022000100019</v>
      </c>
      <c r="H87" s="336" t="s">
        <v>73</v>
      </c>
      <c r="I87" s="335" t="s">
        <v>65</v>
      </c>
      <c r="J87" s="334" t="s">
        <v>3758</v>
      </c>
      <c r="K87" s="337">
        <v>13636360</v>
      </c>
      <c r="L87" s="332" t="s">
        <v>68</v>
      </c>
      <c r="M87" s="334" t="s">
        <v>3757</v>
      </c>
      <c r="N87" s="338">
        <v>1083010278</v>
      </c>
      <c r="O87" s="339">
        <v>172</v>
      </c>
      <c r="P87" s="340">
        <v>45329</v>
      </c>
      <c r="Q87" s="339">
        <v>129204526</v>
      </c>
      <c r="R87" s="340">
        <v>45343</v>
      </c>
      <c r="S87" s="335">
        <v>13636360</v>
      </c>
      <c r="T87" s="336" t="s">
        <v>67</v>
      </c>
      <c r="U87" s="338">
        <v>85468582</v>
      </c>
      <c r="V87" s="334" t="s">
        <v>3468</v>
      </c>
      <c r="W87" s="341">
        <v>45342</v>
      </c>
      <c r="X87" s="341">
        <v>45343</v>
      </c>
      <c r="Y87" s="342" t="s">
        <v>75</v>
      </c>
      <c r="Z87" s="341">
        <v>45473</v>
      </c>
      <c r="AA87" s="334">
        <f t="shared" si="10"/>
        <v>130</v>
      </c>
      <c r="AB87" s="335">
        <v>0</v>
      </c>
      <c r="AC87" s="335">
        <v>0</v>
      </c>
      <c r="AD87" s="335">
        <v>0</v>
      </c>
      <c r="AE87" s="343" t="s">
        <v>75</v>
      </c>
      <c r="AF87" s="334">
        <f t="shared" si="11"/>
        <v>0</v>
      </c>
      <c r="AG87" s="335">
        <v>0</v>
      </c>
      <c r="AH87" s="335">
        <v>0</v>
      </c>
      <c r="AI87" s="343" t="s">
        <v>75</v>
      </c>
      <c r="AJ87" s="335">
        <v>0</v>
      </c>
      <c r="AK87" s="336" t="s">
        <v>75</v>
      </c>
      <c r="AL87" s="336" t="s">
        <v>75</v>
      </c>
      <c r="AM87" s="334">
        <f t="shared" si="12"/>
        <v>0</v>
      </c>
      <c r="AN87" s="334">
        <f>+K87+AC87-AH87</f>
        <v>13636360</v>
      </c>
      <c r="AO87" s="336" t="s">
        <v>85</v>
      </c>
      <c r="AP87" s="335">
        <v>0</v>
      </c>
      <c r="AQ87" s="336" t="s">
        <v>85</v>
      </c>
      <c r="AR87" s="335">
        <v>0</v>
      </c>
      <c r="AS87" s="343" t="s">
        <v>75</v>
      </c>
      <c r="AT87" s="312">
        <v>0</v>
      </c>
      <c r="AU87" s="310">
        <f t="shared" si="13"/>
        <v>13636360</v>
      </c>
      <c r="AV87" s="311">
        <f t="shared" si="14"/>
        <v>0</v>
      </c>
      <c r="AW87" s="345" t="s">
        <v>75</v>
      </c>
      <c r="AX87" s="336" t="s">
        <v>86</v>
      </c>
      <c r="AY87" s="334" t="s">
        <v>3756</v>
      </c>
      <c r="AZ87" s="332" t="s">
        <v>67</v>
      </c>
      <c r="BA87" s="332" t="s">
        <v>67</v>
      </c>
    </row>
    <row r="88" spans="2:53" s="229" customFormat="1" ht="25.5" x14ac:dyDescent="0.25">
      <c r="B88" s="332">
        <v>2024</v>
      </c>
      <c r="C88" s="332">
        <v>891780111</v>
      </c>
      <c r="D88" s="333" t="s">
        <v>64</v>
      </c>
      <c r="E88" s="337" t="s">
        <v>3755</v>
      </c>
      <c r="F88" s="337" t="s">
        <v>3754</v>
      </c>
      <c r="G88" s="356">
        <v>2022000100019</v>
      </c>
      <c r="H88" s="332" t="s">
        <v>73</v>
      </c>
      <c r="I88" s="333" t="s">
        <v>65</v>
      </c>
      <c r="J88" s="337" t="s">
        <v>3753</v>
      </c>
      <c r="K88" s="337">
        <v>13636360</v>
      </c>
      <c r="L88" s="332" t="s">
        <v>68</v>
      </c>
      <c r="M88" s="337" t="s">
        <v>3752</v>
      </c>
      <c r="N88" s="351">
        <v>7601667</v>
      </c>
      <c r="O88" s="352" t="s">
        <v>3751</v>
      </c>
      <c r="P88" s="353" t="s">
        <v>3750</v>
      </c>
      <c r="Q88" s="352" t="s">
        <v>3749</v>
      </c>
      <c r="R88" s="342">
        <v>45343</v>
      </c>
      <c r="S88" s="333">
        <v>13636360</v>
      </c>
      <c r="T88" s="332" t="s">
        <v>67</v>
      </c>
      <c r="U88" s="351">
        <v>85468582</v>
      </c>
      <c r="V88" s="337" t="s">
        <v>3468</v>
      </c>
      <c r="W88" s="364">
        <v>45342</v>
      </c>
      <c r="X88" s="364">
        <v>45343</v>
      </c>
      <c r="Y88" s="342" t="s">
        <v>75</v>
      </c>
      <c r="Z88" s="364">
        <v>45473</v>
      </c>
      <c r="AA88" s="337">
        <f t="shared" si="10"/>
        <v>130</v>
      </c>
      <c r="AB88" s="333">
        <v>0</v>
      </c>
      <c r="AC88" s="333">
        <v>0</v>
      </c>
      <c r="AD88" s="333">
        <v>0</v>
      </c>
      <c r="AE88" s="343" t="s">
        <v>75</v>
      </c>
      <c r="AF88" s="337">
        <f t="shared" si="11"/>
        <v>0</v>
      </c>
      <c r="AG88" s="333">
        <v>0</v>
      </c>
      <c r="AH88" s="333">
        <v>0</v>
      </c>
      <c r="AI88" s="343" t="s">
        <v>75</v>
      </c>
      <c r="AJ88" s="333">
        <v>0</v>
      </c>
      <c r="AK88" s="332" t="s">
        <v>75</v>
      </c>
      <c r="AL88" s="332" t="s">
        <v>75</v>
      </c>
      <c r="AM88" s="337">
        <f t="shared" si="12"/>
        <v>0</v>
      </c>
      <c r="AN88" s="337">
        <f>+K88+AC88-AH88</f>
        <v>13636360</v>
      </c>
      <c r="AO88" s="332" t="s">
        <v>85</v>
      </c>
      <c r="AP88" s="333">
        <v>0</v>
      </c>
      <c r="AQ88" s="332" t="s">
        <v>85</v>
      </c>
      <c r="AR88" s="333">
        <v>0</v>
      </c>
      <c r="AS88" s="343" t="s">
        <v>75</v>
      </c>
      <c r="AT88" s="313">
        <v>0</v>
      </c>
      <c r="AU88" s="310">
        <f t="shared" si="13"/>
        <v>13636360</v>
      </c>
      <c r="AV88" s="311">
        <f t="shared" si="14"/>
        <v>0</v>
      </c>
      <c r="AW88" s="345" t="s">
        <v>75</v>
      </c>
      <c r="AX88" s="332" t="s">
        <v>86</v>
      </c>
      <c r="AY88" s="337" t="s">
        <v>3748</v>
      </c>
      <c r="AZ88" s="332" t="s">
        <v>67</v>
      </c>
      <c r="BA88" s="332" t="s">
        <v>67</v>
      </c>
    </row>
    <row r="89" spans="2:53" x14ac:dyDescent="0.25">
      <c r="B89" s="332">
        <v>2024</v>
      </c>
      <c r="C89" s="332">
        <v>891780111</v>
      </c>
      <c r="D89" s="333" t="s">
        <v>64</v>
      </c>
      <c r="E89" s="334" t="s">
        <v>3747</v>
      </c>
      <c r="F89" s="334" t="s">
        <v>3746</v>
      </c>
      <c r="G89" s="336">
        <v>0</v>
      </c>
      <c r="H89" s="336" t="s">
        <v>73</v>
      </c>
      <c r="I89" s="335" t="s">
        <v>65</v>
      </c>
      <c r="J89" s="334" t="s">
        <v>3745</v>
      </c>
      <c r="K89" s="337">
        <v>8000000</v>
      </c>
      <c r="L89" s="332" t="s">
        <v>68</v>
      </c>
      <c r="M89" s="334" t="s">
        <v>3744</v>
      </c>
      <c r="N89" s="338">
        <v>1004354962</v>
      </c>
      <c r="O89" s="339">
        <v>388</v>
      </c>
      <c r="P89" s="340">
        <v>45338</v>
      </c>
      <c r="Q89" s="339">
        <v>466800000</v>
      </c>
      <c r="R89" s="340">
        <v>45343</v>
      </c>
      <c r="S89" s="335">
        <v>8000000</v>
      </c>
      <c r="T89" s="336" t="s">
        <v>67</v>
      </c>
      <c r="U89" s="338">
        <v>36559959</v>
      </c>
      <c r="V89" s="334" t="s">
        <v>3499</v>
      </c>
      <c r="W89" s="341">
        <v>45342</v>
      </c>
      <c r="X89" s="341">
        <v>45343</v>
      </c>
      <c r="Y89" s="342" t="s">
        <v>75</v>
      </c>
      <c r="Z89" s="341">
        <v>45382</v>
      </c>
      <c r="AA89" s="334">
        <f t="shared" si="10"/>
        <v>39</v>
      </c>
      <c r="AB89" s="335">
        <v>0</v>
      </c>
      <c r="AC89" s="335">
        <v>0</v>
      </c>
      <c r="AD89" s="335">
        <v>0</v>
      </c>
      <c r="AE89" s="343" t="s">
        <v>75</v>
      </c>
      <c r="AF89" s="334">
        <f t="shared" si="11"/>
        <v>0</v>
      </c>
      <c r="AG89" s="335">
        <v>0</v>
      </c>
      <c r="AH89" s="335">
        <v>0</v>
      </c>
      <c r="AI89" s="343" t="s">
        <v>75</v>
      </c>
      <c r="AJ89" s="335">
        <v>0</v>
      </c>
      <c r="AK89" s="336" t="s">
        <v>75</v>
      </c>
      <c r="AL89" s="336" t="s">
        <v>75</v>
      </c>
      <c r="AM89" s="334">
        <f t="shared" si="12"/>
        <v>0</v>
      </c>
      <c r="AN89" s="334">
        <f>+K89+AC89-AH89</f>
        <v>8000000</v>
      </c>
      <c r="AO89" s="336" t="s">
        <v>85</v>
      </c>
      <c r="AP89" s="335">
        <v>0</v>
      </c>
      <c r="AQ89" s="336" t="s">
        <v>85</v>
      </c>
      <c r="AR89" s="335">
        <v>0</v>
      </c>
      <c r="AS89" s="343" t="s">
        <v>75</v>
      </c>
      <c r="AT89" s="312">
        <v>0</v>
      </c>
      <c r="AU89" s="310">
        <f t="shared" si="13"/>
        <v>8000000</v>
      </c>
      <c r="AV89" s="311">
        <f t="shared" si="14"/>
        <v>0</v>
      </c>
      <c r="AW89" s="345" t="s">
        <v>75</v>
      </c>
      <c r="AX89" s="336" t="s">
        <v>86</v>
      </c>
      <c r="AY89" s="334" t="s">
        <v>3743</v>
      </c>
      <c r="AZ89" s="332" t="s">
        <v>67</v>
      </c>
      <c r="BA89" s="332" t="s">
        <v>67</v>
      </c>
    </row>
    <row r="90" spans="2:53" x14ac:dyDescent="0.25">
      <c r="B90" s="332">
        <v>2024</v>
      </c>
      <c r="C90" s="332">
        <v>891780111</v>
      </c>
      <c r="D90" s="333" t="s">
        <v>64</v>
      </c>
      <c r="E90" s="334" t="s">
        <v>3742</v>
      </c>
      <c r="F90" s="334" t="s">
        <v>3741</v>
      </c>
      <c r="G90" s="336">
        <v>0</v>
      </c>
      <c r="H90" s="336" t="s">
        <v>73</v>
      </c>
      <c r="I90" s="335" t="s">
        <v>65</v>
      </c>
      <c r="J90" s="334" t="s">
        <v>3740</v>
      </c>
      <c r="K90" s="337">
        <v>8000000</v>
      </c>
      <c r="L90" s="332" t="s">
        <v>68</v>
      </c>
      <c r="M90" s="334" t="s">
        <v>3739</v>
      </c>
      <c r="N90" s="338">
        <v>1140895641</v>
      </c>
      <c r="O90" s="339">
        <v>388</v>
      </c>
      <c r="P90" s="340">
        <v>45338</v>
      </c>
      <c r="Q90" s="339">
        <v>466800000</v>
      </c>
      <c r="R90" s="340">
        <v>45345</v>
      </c>
      <c r="S90" s="335">
        <v>8000000</v>
      </c>
      <c r="T90" s="336" t="s">
        <v>67</v>
      </c>
      <c r="U90" s="338">
        <v>36559959</v>
      </c>
      <c r="V90" s="334" t="s">
        <v>3499</v>
      </c>
      <c r="W90" s="341">
        <v>45345</v>
      </c>
      <c r="X90" s="341">
        <v>45345</v>
      </c>
      <c r="Y90" s="342" t="s">
        <v>75</v>
      </c>
      <c r="Z90" s="341">
        <v>45382</v>
      </c>
      <c r="AA90" s="334">
        <f t="shared" si="10"/>
        <v>37</v>
      </c>
      <c r="AB90" s="335">
        <v>0</v>
      </c>
      <c r="AC90" s="335">
        <v>0</v>
      </c>
      <c r="AD90" s="335">
        <v>0</v>
      </c>
      <c r="AE90" s="343" t="s">
        <v>75</v>
      </c>
      <c r="AF90" s="334">
        <f t="shared" si="11"/>
        <v>0</v>
      </c>
      <c r="AG90" s="335">
        <v>0</v>
      </c>
      <c r="AH90" s="335">
        <v>0</v>
      </c>
      <c r="AI90" s="343" t="s">
        <v>75</v>
      </c>
      <c r="AJ90" s="335">
        <v>0</v>
      </c>
      <c r="AK90" s="336" t="s">
        <v>75</v>
      </c>
      <c r="AL90" s="336" t="s">
        <v>75</v>
      </c>
      <c r="AM90" s="334">
        <f t="shared" si="12"/>
        <v>0</v>
      </c>
      <c r="AN90" s="334">
        <f>+K90+AC90-AH90</f>
        <v>8000000</v>
      </c>
      <c r="AO90" s="336" t="s">
        <v>85</v>
      </c>
      <c r="AP90" s="335">
        <v>0</v>
      </c>
      <c r="AQ90" s="336" t="s">
        <v>85</v>
      </c>
      <c r="AR90" s="335">
        <v>0</v>
      </c>
      <c r="AS90" s="343" t="s">
        <v>75</v>
      </c>
      <c r="AT90" s="312">
        <v>0</v>
      </c>
      <c r="AU90" s="310">
        <f t="shared" si="13"/>
        <v>8000000</v>
      </c>
      <c r="AV90" s="311">
        <f t="shared" si="14"/>
        <v>0</v>
      </c>
      <c r="AW90" s="345" t="s">
        <v>75</v>
      </c>
      <c r="AX90" s="336" t="s">
        <v>86</v>
      </c>
      <c r="AY90" s="334" t="s">
        <v>3738</v>
      </c>
      <c r="AZ90" s="332" t="s">
        <v>67</v>
      </c>
      <c r="BA90" s="332" t="s">
        <v>67</v>
      </c>
    </row>
    <row r="91" spans="2:53" x14ac:dyDescent="0.25">
      <c r="B91" s="332">
        <v>2024</v>
      </c>
      <c r="C91" s="332">
        <v>891780111</v>
      </c>
      <c r="D91" s="333" t="s">
        <v>64</v>
      </c>
      <c r="E91" s="334" t="s">
        <v>3737</v>
      </c>
      <c r="F91" s="334" t="s">
        <v>3736</v>
      </c>
      <c r="G91" s="359">
        <v>2022000100019</v>
      </c>
      <c r="H91" s="336" t="s">
        <v>73</v>
      </c>
      <c r="I91" s="335" t="s">
        <v>65</v>
      </c>
      <c r="J91" s="334" t="s">
        <v>3735</v>
      </c>
      <c r="K91" s="337">
        <v>13636360</v>
      </c>
      <c r="L91" s="332" t="s">
        <v>68</v>
      </c>
      <c r="M91" s="334" t="s">
        <v>3734</v>
      </c>
      <c r="N91" s="338">
        <v>5159197</v>
      </c>
      <c r="O91" s="339">
        <v>172</v>
      </c>
      <c r="P91" s="340">
        <v>45329</v>
      </c>
      <c r="Q91" s="339">
        <v>129204526</v>
      </c>
      <c r="R91" s="340">
        <v>45348</v>
      </c>
      <c r="S91" s="335">
        <v>13636360</v>
      </c>
      <c r="T91" s="336" t="s">
        <v>67</v>
      </c>
      <c r="U91" s="338">
        <v>85468582</v>
      </c>
      <c r="V91" s="334" t="s">
        <v>3468</v>
      </c>
      <c r="W91" s="341">
        <v>45348</v>
      </c>
      <c r="X91" s="341">
        <v>45348</v>
      </c>
      <c r="Y91" s="342" t="s">
        <v>75</v>
      </c>
      <c r="Z91" s="341">
        <v>45473</v>
      </c>
      <c r="AA91" s="334">
        <f t="shared" si="10"/>
        <v>125</v>
      </c>
      <c r="AB91" s="335">
        <v>0</v>
      </c>
      <c r="AC91" s="335">
        <v>0</v>
      </c>
      <c r="AD91" s="335">
        <v>0</v>
      </c>
      <c r="AE91" s="343" t="s">
        <v>75</v>
      </c>
      <c r="AF91" s="334">
        <f t="shared" si="11"/>
        <v>0</v>
      </c>
      <c r="AG91" s="335">
        <v>0</v>
      </c>
      <c r="AH91" s="335">
        <v>0</v>
      </c>
      <c r="AI91" s="343" t="s">
        <v>75</v>
      </c>
      <c r="AJ91" s="335">
        <v>0</v>
      </c>
      <c r="AK91" s="336" t="s">
        <v>75</v>
      </c>
      <c r="AL91" s="336" t="s">
        <v>75</v>
      </c>
      <c r="AM91" s="334">
        <f t="shared" si="12"/>
        <v>0</v>
      </c>
      <c r="AN91" s="334">
        <f>+K91+AC91-AH91</f>
        <v>13636360</v>
      </c>
      <c r="AO91" s="336" t="s">
        <v>85</v>
      </c>
      <c r="AP91" s="335">
        <v>0</v>
      </c>
      <c r="AQ91" s="336" t="s">
        <v>85</v>
      </c>
      <c r="AR91" s="335">
        <v>0</v>
      </c>
      <c r="AS91" s="343" t="s">
        <v>75</v>
      </c>
      <c r="AT91" s="312">
        <v>0</v>
      </c>
      <c r="AU91" s="310">
        <f t="shared" si="13"/>
        <v>13636360</v>
      </c>
      <c r="AV91" s="311">
        <f t="shared" si="14"/>
        <v>0</v>
      </c>
      <c r="AW91" s="345" t="s">
        <v>75</v>
      </c>
      <c r="AX91" s="336" t="s">
        <v>86</v>
      </c>
      <c r="AY91" s="334" t="s">
        <v>3733</v>
      </c>
      <c r="AZ91" s="332" t="s">
        <v>67</v>
      </c>
      <c r="BA91" s="332" t="s">
        <v>67</v>
      </c>
    </row>
    <row r="92" spans="2:53" x14ac:dyDescent="0.25">
      <c r="B92" s="332">
        <v>2024</v>
      </c>
      <c r="C92" s="332">
        <v>891780111</v>
      </c>
      <c r="D92" s="333" t="s">
        <v>64</v>
      </c>
      <c r="E92" s="334" t="s">
        <v>3732</v>
      </c>
      <c r="F92" s="334" t="s">
        <v>3731</v>
      </c>
      <c r="G92" s="336">
        <v>0</v>
      </c>
      <c r="H92" s="336" t="s">
        <v>73</v>
      </c>
      <c r="I92" s="335" t="s">
        <v>65</v>
      </c>
      <c r="J92" s="334" t="s">
        <v>3730</v>
      </c>
      <c r="K92" s="337">
        <v>8000000</v>
      </c>
      <c r="L92" s="332" t="s">
        <v>68</v>
      </c>
      <c r="M92" s="334" t="s">
        <v>3729</v>
      </c>
      <c r="N92" s="338">
        <v>1118819748</v>
      </c>
      <c r="O92" s="339">
        <v>388</v>
      </c>
      <c r="P92" s="340">
        <v>45338</v>
      </c>
      <c r="Q92" s="339">
        <v>466800000</v>
      </c>
      <c r="R92" s="340">
        <v>45348</v>
      </c>
      <c r="S92" s="335">
        <v>8000000</v>
      </c>
      <c r="T92" s="336" t="s">
        <v>67</v>
      </c>
      <c r="U92" s="338">
        <v>36559959</v>
      </c>
      <c r="V92" s="334" t="s">
        <v>3499</v>
      </c>
      <c r="W92" s="341">
        <v>45348</v>
      </c>
      <c r="X92" s="341">
        <v>45348</v>
      </c>
      <c r="Y92" s="342" t="s">
        <v>75</v>
      </c>
      <c r="Z92" s="341">
        <v>45382</v>
      </c>
      <c r="AA92" s="334">
        <f t="shared" si="10"/>
        <v>34</v>
      </c>
      <c r="AB92" s="335">
        <v>0</v>
      </c>
      <c r="AC92" s="335">
        <v>0</v>
      </c>
      <c r="AD92" s="335">
        <v>0</v>
      </c>
      <c r="AE92" s="343" t="s">
        <v>75</v>
      </c>
      <c r="AF92" s="334">
        <f t="shared" si="11"/>
        <v>0</v>
      </c>
      <c r="AG92" s="335">
        <v>0</v>
      </c>
      <c r="AH92" s="335">
        <v>0</v>
      </c>
      <c r="AI92" s="343" t="s">
        <v>75</v>
      </c>
      <c r="AJ92" s="335">
        <v>0</v>
      </c>
      <c r="AK92" s="336" t="s">
        <v>75</v>
      </c>
      <c r="AL92" s="336" t="s">
        <v>75</v>
      </c>
      <c r="AM92" s="334">
        <f t="shared" si="12"/>
        <v>0</v>
      </c>
      <c r="AN92" s="334">
        <f>+K92+AC92-AH92</f>
        <v>8000000</v>
      </c>
      <c r="AO92" s="336" t="s">
        <v>85</v>
      </c>
      <c r="AP92" s="335">
        <v>0</v>
      </c>
      <c r="AQ92" s="336" t="s">
        <v>85</v>
      </c>
      <c r="AR92" s="335">
        <v>0</v>
      </c>
      <c r="AS92" s="343" t="s">
        <v>75</v>
      </c>
      <c r="AT92" s="312">
        <v>0</v>
      </c>
      <c r="AU92" s="310">
        <f t="shared" si="13"/>
        <v>8000000</v>
      </c>
      <c r="AV92" s="311">
        <f t="shared" si="14"/>
        <v>0</v>
      </c>
      <c r="AW92" s="345" t="s">
        <v>75</v>
      </c>
      <c r="AX92" s="336" t="s">
        <v>86</v>
      </c>
      <c r="AY92" s="334" t="s">
        <v>3728</v>
      </c>
      <c r="AZ92" s="332" t="s">
        <v>67</v>
      </c>
      <c r="BA92" s="332" t="s">
        <v>67</v>
      </c>
    </row>
    <row r="93" spans="2:53" x14ac:dyDescent="0.25">
      <c r="B93" s="332">
        <v>2024</v>
      </c>
      <c r="C93" s="332">
        <v>891780111</v>
      </c>
      <c r="D93" s="333" t="s">
        <v>64</v>
      </c>
      <c r="E93" s="334" t="s">
        <v>3727</v>
      </c>
      <c r="F93" s="334" t="s">
        <v>3726</v>
      </c>
      <c r="G93" s="336">
        <v>0</v>
      </c>
      <c r="H93" s="336" t="s">
        <v>73</v>
      </c>
      <c r="I93" s="335" t="s">
        <v>65</v>
      </c>
      <c r="J93" s="334" t="s">
        <v>3725</v>
      </c>
      <c r="K93" s="337">
        <v>30000000</v>
      </c>
      <c r="L93" s="332" t="s">
        <v>68</v>
      </c>
      <c r="M93" s="334" t="s">
        <v>3724</v>
      </c>
      <c r="N93" s="338">
        <v>900333004</v>
      </c>
      <c r="O93" s="339">
        <v>504</v>
      </c>
      <c r="P93" s="340">
        <v>45350</v>
      </c>
      <c r="Q93" s="339">
        <v>30000000</v>
      </c>
      <c r="R93" s="340">
        <v>45362</v>
      </c>
      <c r="S93" s="335">
        <v>30000000</v>
      </c>
      <c r="T93" s="336" t="s">
        <v>67</v>
      </c>
      <c r="U93" s="338">
        <v>12621405</v>
      </c>
      <c r="V93" s="334" t="s">
        <v>3723</v>
      </c>
      <c r="W93" s="341">
        <v>45362</v>
      </c>
      <c r="X93" s="341">
        <v>45362</v>
      </c>
      <c r="Y93" s="341" t="s">
        <v>75</v>
      </c>
      <c r="Z93" s="341">
        <v>45473</v>
      </c>
      <c r="AA93" s="334">
        <f t="shared" si="10"/>
        <v>111</v>
      </c>
      <c r="AB93" s="335">
        <v>0</v>
      </c>
      <c r="AC93" s="335">
        <v>0</v>
      </c>
      <c r="AD93" s="335">
        <v>0</v>
      </c>
      <c r="AE93" s="343" t="s">
        <v>75</v>
      </c>
      <c r="AF93" s="334">
        <f t="shared" si="11"/>
        <v>0</v>
      </c>
      <c r="AG93" s="335">
        <v>0</v>
      </c>
      <c r="AH93" s="335">
        <v>0</v>
      </c>
      <c r="AI93" s="343" t="s">
        <v>75</v>
      </c>
      <c r="AJ93" s="335">
        <v>0</v>
      </c>
      <c r="AK93" s="336" t="s">
        <v>75</v>
      </c>
      <c r="AL93" s="336" t="s">
        <v>75</v>
      </c>
      <c r="AM93" s="334">
        <f t="shared" si="12"/>
        <v>0</v>
      </c>
      <c r="AN93" s="334">
        <f>+K93+AC93-AH93</f>
        <v>30000000</v>
      </c>
      <c r="AO93" s="336" t="s">
        <v>67</v>
      </c>
      <c r="AP93" s="335">
        <v>30000000</v>
      </c>
      <c r="AQ93" s="336" t="s">
        <v>85</v>
      </c>
      <c r="AR93" s="335">
        <v>0</v>
      </c>
      <c r="AS93" s="343" t="s">
        <v>75</v>
      </c>
      <c r="AT93" s="312">
        <v>0</v>
      </c>
      <c r="AU93" s="310">
        <f t="shared" si="13"/>
        <v>30000000</v>
      </c>
      <c r="AV93" s="311">
        <f t="shared" si="14"/>
        <v>0</v>
      </c>
      <c r="AW93" s="345" t="s">
        <v>75</v>
      </c>
      <c r="AX93" s="336" t="s">
        <v>86</v>
      </c>
      <c r="AY93" s="334" t="s">
        <v>3722</v>
      </c>
      <c r="AZ93" s="332" t="s">
        <v>67</v>
      </c>
      <c r="BA93" s="332" t="s">
        <v>133</v>
      </c>
    </row>
    <row r="94" spans="2:53" x14ac:dyDescent="0.25">
      <c r="B94" s="332">
        <v>2024</v>
      </c>
      <c r="C94" s="332">
        <v>891780111</v>
      </c>
      <c r="D94" s="333" t="s">
        <v>64</v>
      </c>
      <c r="E94" s="334" t="s">
        <v>3721</v>
      </c>
      <c r="F94" s="334" t="s">
        <v>3720</v>
      </c>
      <c r="G94" s="359">
        <v>2021000100084</v>
      </c>
      <c r="H94" s="336" t="s">
        <v>73</v>
      </c>
      <c r="I94" s="335" t="s">
        <v>65</v>
      </c>
      <c r="J94" s="334" t="s">
        <v>3719</v>
      </c>
      <c r="K94" s="337">
        <v>34063012</v>
      </c>
      <c r="L94" s="332" t="s">
        <v>68</v>
      </c>
      <c r="M94" s="334" t="s">
        <v>3718</v>
      </c>
      <c r="N94" s="338">
        <v>1082984745</v>
      </c>
      <c r="O94" s="339">
        <v>81</v>
      </c>
      <c r="P94" s="340">
        <v>45335</v>
      </c>
      <c r="Q94" s="339">
        <v>617161150</v>
      </c>
      <c r="R94" s="340">
        <v>45372</v>
      </c>
      <c r="S94" s="335">
        <v>34063012</v>
      </c>
      <c r="T94" s="336" t="s">
        <v>67</v>
      </c>
      <c r="U94" s="338">
        <v>12448927</v>
      </c>
      <c r="V94" s="334" t="s">
        <v>3693</v>
      </c>
      <c r="W94" s="341">
        <v>45372</v>
      </c>
      <c r="X94" s="341">
        <v>45383</v>
      </c>
      <c r="Y94" s="341" t="s">
        <v>75</v>
      </c>
      <c r="Z94" s="341">
        <v>45777</v>
      </c>
      <c r="AA94" s="334">
        <f t="shared" si="10"/>
        <v>394</v>
      </c>
      <c r="AB94" s="335">
        <v>0</v>
      </c>
      <c r="AC94" s="335">
        <v>0</v>
      </c>
      <c r="AD94" s="335">
        <v>0</v>
      </c>
      <c r="AE94" s="343" t="s">
        <v>75</v>
      </c>
      <c r="AF94" s="334">
        <f t="shared" si="11"/>
        <v>0</v>
      </c>
      <c r="AG94" s="335">
        <v>0</v>
      </c>
      <c r="AH94" s="335">
        <v>0</v>
      </c>
      <c r="AI94" s="343" t="s">
        <v>75</v>
      </c>
      <c r="AJ94" s="335">
        <v>0</v>
      </c>
      <c r="AK94" s="336" t="s">
        <v>75</v>
      </c>
      <c r="AL94" s="336" t="s">
        <v>75</v>
      </c>
      <c r="AM94" s="334">
        <f t="shared" si="12"/>
        <v>0</v>
      </c>
      <c r="AN94" s="334">
        <f>+K94+AC94-AH94</f>
        <v>34063012</v>
      </c>
      <c r="AO94" s="336" t="s">
        <v>85</v>
      </c>
      <c r="AP94" s="335">
        <v>0</v>
      </c>
      <c r="AQ94" s="336" t="s">
        <v>85</v>
      </c>
      <c r="AR94" s="335">
        <v>0</v>
      </c>
      <c r="AS94" s="343" t="s">
        <v>75</v>
      </c>
      <c r="AT94" s="312">
        <v>0</v>
      </c>
      <c r="AU94" s="310">
        <f t="shared" si="13"/>
        <v>34063012</v>
      </c>
      <c r="AV94" s="311">
        <f t="shared" si="14"/>
        <v>0</v>
      </c>
      <c r="AW94" s="345" t="s">
        <v>75</v>
      </c>
      <c r="AX94" s="336" t="s">
        <v>86</v>
      </c>
      <c r="AY94" s="334" t="s">
        <v>3717</v>
      </c>
      <c r="AZ94" s="332" t="s">
        <v>67</v>
      </c>
      <c r="BA94" s="332" t="s">
        <v>67</v>
      </c>
    </row>
    <row r="95" spans="2:53" x14ac:dyDescent="0.25">
      <c r="B95" s="332">
        <v>2024</v>
      </c>
      <c r="C95" s="332">
        <v>891780111</v>
      </c>
      <c r="D95" s="333" t="s">
        <v>64</v>
      </c>
      <c r="E95" s="334" t="s">
        <v>3716</v>
      </c>
      <c r="F95" s="334" t="s">
        <v>3715</v>
      </c>
      <c r="G95" s="359">
        <v>2021000100084</v>
      </c>
      <c r="H95" s="336" t="s">
        <v>73</v>
      </c>
      <c r="I95" s="335" t="s">
        <v>65</v>
      </c>
      <c r="J95" s="334" t="s">
        <v>3714</v>
      </c>
      <c r="K95" s="337">
        <v>31670285</v>
      </c>
      <c r="L95" s="332" t="s">
        <v>68</v>
      </c>
      <c r="M95" s="334" t="s">
        <v>3713</v>
      </c>
      <c r="N95" s="338">
        <v>1083005312</v>
      </c>
      <c r="O95" s="339">
        <v>81</v>
      </c>
      <c r="P95" s="340">
        <v>45335</v>
      </c>
      <c r="Q95" s="339">
        <v>617161150</v>
      </c>
      <c r="R95" s="340">
        <v>45372</v>
      </c>
      <c r="S95" s="335">
        <v>31670285</v>
      </c>
      <c r="T95" s="336" t="s">
        <v>67</v>
      </c>
      <c r="U95" s="338">
        <v>51913961</v>
      </c>
      <c r="V95" s="334" t="s">
        <v>3462</v>
      </c>
      <c r="W95" s="341">
        <v>45372</v>
      </c>
      <c r="X95" s="341">
        <v>45383</v>
      </c>
      <c r="Y95" s="341" t="s">
        <v>75</v>
      </c>
      <c r="Z95" s="341">
        <v>45747</v>
      </c>
      <c r="AA95" s="334">
        <f t="shared" si="10"/>
        <v>364</v>
      </c>
      <c r="AB95" s="335">
        <v>0</v>
      </c>
      <c r="AC95" s="335">
        <v>0</v>
      </c>
      <c r="AD95" s="335">
        <v>0</v>
      </c>
      <c r="AE95" s="343" t="s">
        <v>75</v>
      </c>
      <c r="AF95" s="334">
        <f t="shared" si="11"/>
        <v>0</v>
      </c>
      <c r="AG95" s="335">
        <v>0</v>
      </c>
      <c r="AH95" s="335">
        <v>0</v>
      </c>
      <c r="AI95" s="343" t="s">
        <v>75</v>
      </c>
      <c r="AJ95" s="335">
        <v>0</v>
      </c>
      <c r="AK95" s="336" t="s">
        <v>75</v>
      </c>
      <c r="AL95" s="336" t="s">
        <v>75</v>
      </c>
      <c r="AM95" s="334">
        <f t="shared" si="12"/>
        <v>0</v>
      </c>
      <c r="AN95" s="334">
        <f>+K95+AC95-AH95</f>
        <v>31670285</v>
      </c>
      <c r="AO95" s="336" t="s">
        <v>85</v>
      </c>
      <c r="AP95" s="335">
        <v>0</v>
      </c>
      <c r="AQ95" s="336" t="s">
        <v>85</v>
      </c>
      <c r="AR95" s="335">
        <v>0</v>
      </c>
      <c r="AS95" s="343" t="s">
        <v>75</v>
      </c>
      <c r="AT95" s="312">
        <v>0</v>
      </c>
      <c r="AU95" s="310">
        <f t="shared" si="13"/>
        <v>31670285</v>
      </c>
      <c r="AV95" s="311">
        <f t="shared" si="14"/>
        <v>0</v>
      </c>
      <c r="AW95" s="345" t="s">
        <v>75</v>
      </c>
      <c r="AX95" s="336" t="s">
        <v>86</v>
      </c>
      <c r="AY95" s="334" t="s">
        <v>3712</v>
      </c>
      <c r="AZ95" s="332" t="s">
        <v>67</v>
      </c>
      <c r="BA95" s="332" t="s">
        <v>67</v>
      </c>
    </row>
    <row r="96" spans="2:53" x14ac:dyDescent="0.25">
      <c r="B96" s="332">
        <v>2024</v>
      </c>
      <c r="C96" s="332">
        <v>891780111</v>
      </c>
      <c r="D96" s="333" t="s">
        <v>64</v>
      </c>
      <c r="E96" s="334" t="s">
        <v>3711</v>
      </c>
      <c r="F96" s="334" t="s">
        <v>3710</v>
      </c>
      <c r="G96" s="359">
        <v>2021000100084</v>
      </c>
      <c r="H96" s="336" t="s">
        <v>73</v>
      </c>
      <c r="I96" s="335" t="s">
        <v>65</v>
      </c>
      <c r="J96" s="334" t="s">
        <v>3709</v>
      </c>
      <c r="K96" s="337">
        <v>23702951</v>
      </c>
      <c r="L96" s="332" t="s">
        <v>68</v>
      </c>
      <c r="M96" s="334" t="s">
        <v>3708</v>
      </c>
      <c r="N96" s="338">
        <v>39143300</v>
      </c>
      <c r="O96" s="339">
        <v>143</v>
      </c>
      <c r="P96" s="340">
        <v>45380</v>
      </c>
      <c r="Q96" s="339">
        <v>57727866</v>
      </c>
      <c r="R96" s="340">
        <v>45384</v>
      </c>
      <c r="S96" s="335">
        <v>23702951</v>
      </c>
      <c r="T96" s="336" t="s">
        <v>67</v>
      </c>
      <c r="U96" s="338">
        <v>51913961</v>
      </c>
      <c r="V96" s="334" t="s">
        <v>3462</v>
      </c>
      <c r="W96" s="340">
        <v>45384</v>
      </c>
      <c r="X96" s="340">
        <v>45384</v>
      </c>
      <c r="Y96" s="341" t="s">
        <v>75</v>
      </c>
      <c r="Z96" s="341">
        <v>45808</v>
      </c>
      <c r="AA96" s="334">
        <f t="shared" si="10"/>
        <v>424</v>
      </c>
      <c r="AB96" s="335">
        <v>0</v>
      </c>
      <c r="AC96" s="335">
        <v>0</v>
      </c>
      <c r="AD96" s="335">
        <v>0</v>
      </c>
      <c r="AE96" s="343" t="s">
        <v>75</v>
      </c>
      <c r="AF96" s="334">
        <f t="shared" si="11"/>
        <v>0</v>
      </c>
      <c r="AG96" s="335">
        <v>0</v>
      </c>
      <c r="AH96" s="335">
        <v>0</v>
      </c>
      <c r="AI96" s="343" t="s">
        <v>75</v>
      </c>
      <c r="AJ96" s="335">
        <v>0</v>
      </c>
      <c r="AK96" s="336" t="s">
        <v>75</v>
      </c>
      <c r="AL96" s="336" t="s">
        <v>75</v>
      </c>
      <c r="AM96" s="334">
        <f t="shared" si="12"/>
        <v>0</v>
      </c>
      <c r="AN96" s="334">
        <f>+K96+AC96-AH96</f>
        <v>23702951</v>
      </c>
      <c r="AO96" s="336" t="s">
        <v>85</v>
      </c>
      <c r="AP96" s="335">
        <v>0</v>
      </c>
      <c r="AQ96" s="336" t="s">
        <v>85</v>
      </c>
      <c r="AR96" s="335">
        <v>0</v>
      </c>
      <c r="AS96" s="343" t="s">
        <v>75</v>
      </c>
      <c r="AT96" s="312">
        <v>0</v>
      </c>
      <c r="AU96" s="310">
        <f t="shared" si="13"/>
        <v>23702951</v>
      </c>
      <c r="AV96" s="311">
        <f t="shared" si="14"/>
        <v>0</v>
      </c>
      <c r="AW96" s="345" t="s">
        <v>75</v>
      </c>
      <c r="AX96" s="336" t="s">
        <v>86</v>
      </c>
      <c r="AY96" s="334" t="s">
        <v>3707</v>
      </c>
      <c r="AZ96" s="332" t="s">
        <v>67</v>
      </c>
      <c r="BA96" s="332" t="s">
        <v>67</v>
      </c>
    </row>
    <row r="97" spans="2:53" x14ac:dyDescent="0.25">
      <c r="B97" s="332">
        <v>2024</v>
      </c>
      <c r="C97" s="332">
        <v>891780111</v>
      </c>
      <c r="D97" s="333" t="s">
        <v>64</v>
      </c>
      <c r="E97" s="334" t="s">
        <v>3706</v>
      </c>
      <c r="F97" s="334" t="s">
        <v>3705</v>
      </c>
      <c r="G97" s="359">
        <v>2021000100084</v>
      </c>
      <c r="H97" s="336" t="s">
        <v>73</v>
      </c>
      <c r="I97" s="335" t="s">
        <v>65</v>
      </c>
      <c r="J97" s="334" t="s">
        <v>3704</v>
      </c>
      <c r="K97" s="337">
        <v>14356362</v>
      </c>
      <c r="L97" s="332" t="s">
        <v>68</v>
      </c>
      <c r="M97" s="334" t="s">
        <v>3703</v>
      </c>
      <c r="N97" s="338">
        <v>1065632947</v>
      </c>
      <c r="O97" s="339">
        <v>81</v>
      </c>
      <c r="P97" s="340">
        <v>45335</v>
      </c>
      <c r="Q97" s="339">
        <v>617161150</v>
      </c>
      <c r="R97" s="340">
        <v>45384</v>
      </c>
      <c r="S97" s="335">
        <v>14356362</v>
      </c>
      <c r="T97" s="336" t="s">
        <v>67</v>
      </c>
      <c r="U97" s="338">
        <v>51913961</v>
      </c>
      <c r="V97" s="334" t="s">
        <v>3462</v>
      </c>
      <c r="W97" s="340">
        <v>45384</v>
      </c>
      <c r="X97" s="340">
        <v>45384</v>
      </c>
      <c r="Y97" s="341" t="s">
        <v>75</v>
      </c>
      <c r="Z97" s="341">
        <v>45565</v>
      </c>
      <c r="AA97" s="334">
        <f t="shared" si="10"/>
        <v>181</v>
      </c>
      <c r="AB97" s="335">
        <v>0</v>
      </c>
      <c r="AC97" s="335">
        <v>0</v>
      </c>
      <c r="AD97" s="335">
        <v>0</v>
      </c>
      <c r="AE97" s="343" t="s">
        <v>75</v>
      </c>
      <c r="AF97" s="334">
        <f t="shared" si="11"/>
        <v>0</v>
      </c>
      <c r="AG97" s="335">
        <v>0</v>
      </c>
      <c r="AH97" s="335">
        <v>0</v>
      </c>
      <c r="AI97" s="343" t="s">
        <v>75</v>
      </c>
      <c r="AJ97" s="335">
        <v>0</v>
      </c>
      <c r="AK97" s="336" t="s">
        <v>75</v>
      </c>
      <c r="AL97" s="336" t="s">
        <v>75</v>
      </c>
      <c r="AM97" s="334">
        <f t="shared" si="12"/>
        <v>0</v>
      </c>
      <c r="AN97" s="334">
        <f>+K97+AC97-AH97</f>
        <v>14356362</v>
      </c>
      <c r="AO97" s="336" t="s">
        <v>85</v>
      </c>
      <c r="AP97" s="335">
        <v>0</v>
      </c>
      <c r="AQ97" s="336" t="s">
        <v>85</v>
      </c>
      <c r="AR97" s="335">
        <v>0</v>
      </c>
      <c r="AS97" s="343" t="s">
        <v>75</v>
      </c>
      <c r="AT97" s="312">
        <v>0</v>
      </c>
      <c r="AU97" s="310">
        <f t="shared" si="13"/>
        <v>14356362</v>
      </c>
      <c r="AV97" s="311">
        <f t="shared" si="14"/>
        <v>0</v>
      </c>
      <c r="AW97" s="345" t="s">
        <v>75</v>
      </c>
      <c r="AX97" s="336" t="s">
        <v>86</v>
      </c>
      <c r="AY97" s="334" t="s">
        <v>3702</v>
      </c>
      <c r="AZ97" s="332" t="s">
        <v>67</v>
      </c>
      <c r="BA97" s="332" t="s">
        <v>67</v>
      </c>
    </row>
    <row r="98" spans="2:53" x14ac:dyDescent="0.25">
      <c r="B98" s="332">
        <v>2024</v>
      </c>
      <c r="C98" s="332">
        <v>891780111</v>
      </c>
      <c r="D98" s="333" t="s">
        <v>64</v>
      </c>
      <c r="E98" s="334" t="s">
        <v>3701</v>
      </c>
      <c r="F98" s="334" t="s">
        <v>3700</v>
      </c>
      <c r="G98" s="359">
        <v>2021000100084</v>
      </c>
      <c r="H98" s="336" t="s">
        <v>73</v>
      </c>
      <c r="I98" s="335" t="s">
        <v>65</v>
      </c>
      <c r="J98" s="334" t="s">
        <v>3699</v>
      </c>
      <c r="K98" s="337">
        <v>14356362</v>
      </c>
      <c r="L98" s="332" t="s">
        <v>68</v>
      </c>
      <c r="M98" s="334" t="s">
        <v>1579</v>
      </c>
      <c r="N98" s="338">
        <v>1082848119</v>
      </c>
      <c r="O98" s="339">
        <v>81</v>
      </c>
      <c r="P98" s="340">
        <v>45335</v>
      </c>
      <c r="Q98" s="339">
        <v>617161150</v>
      </c>
      <c r="R98" s="340">
        <v>45384</v>
      </c>
      <c r="S98" s="335">
        <v>14356362</v>
      </c>
      <c r="T98" s="336" t="s">
        <v>67</v>
      </c>
      <c r="U98" s="338">
        <v>51913961</v>
      </c>
      <c r="V98" s="334" t="s">
        <v>3462</v>
      </c>
      <c r="W98" s="340">
        <v>45384</v>
      </c>
      <c r="X98" s="340">
        <v>45384</v>
      </c>
      <c r="Y98" s="341" t="s">
        <v>75</v>
      </c>
      <c r="Z98" s="341">
        <v>45565</v>
      </c>
      <c r="AA98" s="334">
        <f t="shared" si="10"/>
        <v>181</v>
      </c>
      <c r="AB98" s="335">
        <v>0</v>
      </c>
      <c r="AC98" s="335">
        <v>0</v>
      </c>
      <c r="AD98" s="335">
        <v>0</v>
      </c>
      <c r="AE98" s="343" t="s">
        <v>75</v>
      </c>
      <c r="AF98" s="334">
        <f t="shared" si="11"/>
        <v>0</v>
      </c>
      <c r="AG98" s="335">
        <v>0</v>
      </c>
      <c r="AH98" s="335">
        <v>0</v>
      </c>
      <c r="AI98" s="343" t="s">
        <v>75</v>
      </c>
      <c r="AJ98" s="335">
        <v>0</v>
      </c>
      <c r="AK98" s="336" t="s">
        <v>75</v>
      </c>
      <c r="AL98" s="336" t="s">
        <v>75</v>
      </c>
      <c r="AM98" s="334">
        <f t="shared" si="12"/>
        <v>0</v>
      </c>
      <c r="AN98" s="334">
        <f>+K98+AC98-AH98</f>
        <v>14356362</v>
      </c>
      <c r="AO98" s="336" t="s">
        <v>85</v>
      </c>
      <c r="AP98" s="335">
        <v>0</v>
      </c>
      <c r="AQ98" s="336" t="s">
        <v>85</v>
      </c>
      <c r="AR98" s="335">
        <v>0</v>
      </c>
      <c r="AS98" s="343" t="s">
        <v>75</v>
      </c>
      <c r="AT98" s="312">
        <v>0</v>
      </c>
      <c r="AU98" s="310">
        <f t="shared" si="13"/>
        <v>14356362</v>
      </c>
      <c r="AV98" s="311">
        <f t="shared" si="14"/>
        <v>0</v>
      </c>
      <c r="AW98" s="345" t="s">
        <v>75</v>
      </c>
      <c r="AX98" s="336" t="s">
        <v>86</v>
      </c>
      <c r="AY98" s="334" t="s">
        <v>3698</v>
      </c>
      <c r="AZ98" s="332" t="s">
        <v>67</v>
      </c>
      <c r="BA98" s="332" t="s">
        <v>67</v>
      </c>
    </row>
    <row r="99" spans="2:53" x14ac:dyDescent="0.25">
      <c r="B99" s="332">
        <v>2024</v>
      </c>
      <c r="C99" s="332">
        <v>891780111</v>
      </c>
      <c r="D99" s="333" t="s">
        <v>64</v>
      </c>
      <c r="E99" s="334" t="s">
        <v>3697</v>
      </c>
      <c r="F99" s="334" t="s">
        <v>3696</v>
      </c>
      <c r="G99" s="359">
        <v>2021000100084</v>
      </c>
      <c r="H99" s="336" t="s">
        <v>73</v>
      </c>
      <c r="I99" s="335" t="s">
        <v>65</v>
      </c>
      <c r="J99" s="334" t="s">
        <v>3695</v>
      </c>
      <c r="K99" s="337">
        <v>34063012</v>
      </c>
      <c r="L99" s="332" t="s">
        <v>68</v>
      </c>
      <c r="M99" s="334" t="s">
        <v>3694</v>
      </c>
      <c r="N99" s="338">
        <v>85470095</v>
      </c>
      <c r="O99" s="339">
        <v>81</v>
      </c>
      <c r="P99" s="340">
        <v>45335</v>
      </c>
      <c r="Q99" s="339">
        <v>617161150</v>
      </c>
      <c r="R99" s="340">
        <v>45384</v>
      </c>
      <c r="S99" s="335">
        <v>34063012</v>
      </c>
      <c r="T99" s="336" t="s">
        <v>67</v>
      </c>
      <c r="U99" s="338">
        <v>12448927</v>
      </c>
      <c r="V99" s="334" t="s">
        <v>3693</v>
      </c>
      <c r="W99" s="340">
        <v>45384</v>
      </c>
      <c r="X99" s="340">
        <v>45384</v>
      </c>
      <c r="Y99" s="341" t="s">
        <v>75</v>
      </c>
      <c r="Z99" s="341">
        <v>45777</v>
      </c>
      <c r="AA99" s="334">
        <f t="shared" si="10"/>
        <v>393</v>
      </c>
      <c r="AB99" s="335">
        <v>0</v>
      </c>
      <c r="AC99" s="335">
        <v>0</v>
      </c>
      <c r="AD99" s="335">
        <v>0</v>
      </c>
      <c r="AE99" s="343" t="s">
        <v>75</v>
      </c>
      <c r="AF99" s="334">
        <f t="shared" si="11"/>
        <v>0</v>
      </c>
      <c r="AG99" s="335">
        <v>0</v>
      </c>
      <c r="AH99" s="335">
        <v>0</v>
      </c>
      <c r="AI99" s="343" t="s">
        <v>75</v>
      </c>
      <c r="AJ99" s="335">
        <v>0</v>
      </c>
      <c r="AK99" s="336" t="s">
        <v>75</v>
      </c>
      <c r="AL99" s="336" t="s">
        <v>75</v>
      </c>
      <c r="AM99" s="334">
        <f t="shared" si="12"/>
        <v>0</v>
      </c>
      <c r="AN99" s="334">
        <f>+K99+AC99-AH99</f>
        <v>34063012</v>
      </c>
      <c r="AO99" s="336" t="s">
        <v>85</v>
      </c>
      <c r="AP99" s="335">
        <v>0</v>
      </c>
      <c r="AQ99" s="336" t="s">
        <v>85</v>
      </c>
      <c r="AR99" s="335">
        <v>0</v>
      </c>
      <c r="AS99" s="343" t="s">
        <v>75</v>
      </c>
      <c r="AT99" s="312">
        <v>0</v>
      </c>
      <c r="AU99" s="310">
        <f t="shared" si="13"/>
        <v>34063012</v>
      </c>
      <c r="AV99" s="311">
        <f t="shared" si="14"/>
        <v>0</v>
      </c>
      <c r="AW99" s="345" t="s">
        <v>75</v>
      </c>
      <c r="AX99" s="336" t="s">
        <v>86</v>
      </c>
      <c r="AY99" s="334" t="s">
        <v>3692</v>
      </c>
      <c r="AZ99" s="332" t="s">
        <v>67</v>
      </c>
      <c r="BA99" s="332" t="s">
        <v>67</v>
      </c>
    </row>
    <row r="100" spans="2:53" x14ac:dyDescent="0.25">
      <c r="B100" s="332">
        <v>2024</v>
      </c>
      <c r="C100" s="332">
        <v>891780111</v>
      </c>
      <c r="D100" s="333" t="s">
        <v>64</v>
      </c>
      <c r="E100" s="334" t="s">
        <v>3691</v>
      </c>
      <c r="F100" s="334" t="s">
        <v>3690</v>
      </c>
      <c r="G100" s="359">
        <v>2021000100084</v>
      </c>
      <c r="H100" s="336" t="s">
        <v>73</v>
      </c>
      <c r="I100" s="335" t="s">
        <v>65</v>
      </c>
      <c r="J100" s="334" t="s">
        <v>3689</v>
      </c>
      <c r="K100" s="337">
        <v>31670285</v>
      </c>
      <c r="L100" s="332" t="s">
        <v>68</v>
      </c>
      <c r="M100" s="334" t="s">
        <v>3688</v>
      </c>
      <c r="N100" s="338">
        <v>1082998052</v>
      </c>
      <c r="O100" s="339">
        <v>81</v>
      </c>
      <c r="P100" s="340">
        <v>45335</v>
      </c>
      <c r="Q100" s="339">
        <v>617161150</v>
      </c>
      <c r="R100" s="340">
        <v>45384</v>
      </c>
      <c r="S100" s="335">
        <v>31670285</v>
      </c>
      <c r="T100" s="336" t="s">
        <v>67</v>
      </c>
      <c r="U100" s="338">
        <v>51913961</v>
      </c>
      <c r="V100" s="334" t="s">
        <v>3462</v>
      </c>
      <c r="W100" s="340">
        <v>45384</v>
      </c>
      <c r="X100" s="340">
        <v>45385</v>
      </c>
      <c r="Y100" s="341" t="s">
        <v>75</v>
      </c>
      <c r="Z100" s="341">
        <v>45747</v>
      </c>
      <c r="AA100" s="334">
        <f t="shared" si="10"/>
        <v>362</v>
      </c>
      <c r="AB100" s="335">
        <v>0</v>
      </c>
      <c r="AC100" s="335">
        <v>0</v>
      </c>
      <c r="AD100" s="335">
        <v>0</v>
      </c>
      <c r="AE100" s="343" t="s">
        <v>75</v>
      </c>
      <c r="AF100" s="334">
        <f t="shared" si="11"/>
        <v>0</v>
      </c>
      <c r="AG100" s="335">
        <v>0</v>
      </c>
      <c r="AH100" s="335">
        <v>0</v>
      </c>
      <c r="AI100" s="343" t="s">
        <v>75</v>
      </c>
      <c r="AJ100" s="335">
        <v>0</v>
      </c>
      <c r="AK100" s="336" t="s">
        <v>75</v>
      </c>
      <c r="AL100" s="336" t="s">
        <v>75</v>
      </c>
      <c r="AM100" s="334">
        <f t="shared" si="12"/>
        <v>0</v>
      </c>
      <c r="AN100" s="334">
        <f>+K100+AC100-AH100</f>
        <v>31670285</v>
      </c>
      <c r="AO100" s="336" t="s">
        <v>85</v>
      </c>
      <c r="AP100" s="335">
        <v>0</v>
      </c>
      <c r="AQ100" s="336" t="s">
        <v>85</v>
      </c>
      <c r="AR100" s="335">
        <v>0</v>
      </c>
      <c r="AS100" s="343" t="s">
        <v>75</v>
      </c>
      <c r="AT100" s="312">
        <v>0</v>
      </c>
      <c r="AU100" s="310">
        <f t="shared" si="13"/>
        <v>31670285</v>
      </c>
      <c r="AV100" s="311">
        <f t="shared" si="14"/>
        <v>0</v>
      </c>
      <c r="AW100" s="345" t="s">
        <v>75</v>
      </c>
      <c r="AX100" s="336" t="s">
        <v>86</v>
      </c>
      <c r="AY100" s="334" t="s">
        <v>3687</v>
      </c>
      <c r="AZ100" s="332" t="s">
        <v>67</v>
      </c>
      <c r="BA100" s="332" t="s">
        <v>67</v>
      </c>
    </row>
    <row r="101" spans="2:53" x14ac:dyDescent="0.25">
      <c r="B101" s="332">
        <v>2024</v>
      </c>
      <c r="C101" s="332">
        <v>891780111</v>
      </c>
      <c r="D101" s="333" t="s">
        <v>64</v>
      </c>
      <c r="E101" s="334" t="s">
        <v>3686</v>
      </c>
      <c r="F101" s="334" t="s">
        <v>3685</v>
      </c>
      <c r="G101" s="359">
        <v>2021000100084</v>
      </c>
      <c r="H101" s="336" t="s">
        <v>73</v>
      </c>
      <c r="I101" s="335" t="s">
        <v>65</v>
      </c>
      <c r="J101" s="334" t="s">
        <v>3684</v>
      </c>
      <c r="K101" s="337">
        <v>34063012</v>
      </c>
      <c r="L101" s="332" t="s">
        <v>68</v>
      </c>
      <c r="M101" s="334" t="s">
        <v>3683</v>
      </c>
      <c r="N101" s="338">
        <v>1119816325</v>
      </c>
      <c r="O101" s="339">
        <v>81</v>
      </c>
      <c r="P101" s="340">
        <v>45335</v>
      </c>
      <c r="Q101" s="339">
        <v>617161150</v>
      </c>
      <c r="R101" s="340">
        <v>45384</v>
      </c>
      <c r="S101" s="335">
        <v>34063012</v>
      </c>
      <c r="T101" s="336" t="s">
        <v>67</v>
      </c>
      <c r="U101" s="338">
        <v>51913961</v>
      </c>
      <c r="V101" s="334" t="s">
        <v>3462</v>
      </c>
      <c r="W101" s="340">
        <v>45384</v>
      </c>
      <c r="X101" s="340">
        <v>45384</v>
      </c>
      <c r="Y101" s="341" t="s">
        <v>75</v>
      </c>
      <c r="Z101" s="341">
        <v>45777</v>
      </c>
      <c r="AA101" s="334">
        <f t="shared" si="10"/>
        <v>393</v>
      </c>
      <c r="AB101" s="335">
        <v>0</v>
      </c>
      <c r="AC101" s="335">
        <v>0</v>
      </c>
      <c r="AD101" s="335">
        <v>0</v>
      </c>
      <c r="AE101" s="343" t="s">
        <v>75</v>
      </c>
      <c r="AF101" s="334">
        <f t="shared" si="11"/>
        <v>0</v>
      </c>
      <c r="AG101" s="335">
        <v>0</v>
      </c>
      <c r="AH101" s="335">
        <v>0</v>
      </c>
      <c r="AI101" s="343" t="s">
        <v>75</v>
      </c>
      <c r="AJ101" s="335">
        <v>0</v>
      </c>
      <c r="AK101" s="336" t="s">
        <v>75</v>
      </c>
      <c r="AL101" s="336" t="s">
        <v>75</v>
      </c>
      <c r="AM101" s="334">
        <f t="shared" si="12"/>
        <v>0</v>
      </c>
      <c r="AN101" s="334">
        <f>+K101+AC101-AH101</f>
        <v>34063012</v>
      </c>
      <c r="AO101" s="336" t="s">
        <v>85</v>
      </c>
      <c r="AP101" s="335">
        <v>0</v>
      </c>
      <c r="AQ101" s="336" t="s">
        <v>85</v>
      </c>
      <c r="AR101" s="335">
        <v>0</v>
      </c>
      <c r="AS101" s="343" t="s">
        <v>75</v>
      </c>
      <c r="AT101" s="312">
        <v>0</v>
      </c>
      <c r="AU101" s="310">
        <f t="shared" si="13"/>
        <v>34063012</v>
      </c>
      <c r="AV101" s="311">
        <f t="shared" si="14"/>
        <v>0</v>
      </c>
      <c r="AW101" s="345" t="s">
        <v>75</v>
      </c>
      <c r="AX101" s="336" t="s">
        <v>86</v>
      </c>
      <c r="AY101" s="334" t="s">
        <v>3682</v>
      </c>
      <c r="AZ101" s="332" t="s">
        <v>67</v>
      </c>
      <c r="BA101" s="332" t="s">
        <v>67</v>
      </c>
    </row>
    <row r="102" spans="2:53" x14ac:dyDescent="0.25">
      <c r="B102" s="332">
        <v>2024</v>
      </c>
      <c r="C102" s="332">
        <v>891780111</v>
      </c>
      <c r="D102" s="333" t="s">
        <v>64</v>
      </c>
      <c r="E102" s="334" t="s">
        <v>3681</v>
      </c>
      <c r="F102" s="334" t="s">
        <v>3680</v>
      </c>
      <c r="G102" s="359">
        <v>2020000100036</v>
      </c>
      <c r="H102" s="336" t="s">
        <v>73</v>
      </c>
      <c r="I102" s="335" t="s">
        <v>65</v>
      </c>
      <c r="J102" s="334" t="s">
        <v>3679</v>
      </c>
      <c r="K102" s="337">
        <v>15838195.33</v>
      </c>
      <c r="L102" s="332" t="s">
        <v>68</v>
      </c>
      <c r="M102" s="334" t="s">
        <v>3678</v>
      </c>
      <c r="N102" s="338">
        <v>1082860590</v>
      </c>
      <c r="O102" s="339">
        <v>82</v>
      </c>
      <c r="P102" s="340">
        <v>45338</v>
      </c>
      <c r="Q102" s="339">
        <v>241828362</v>
      </c>
      <c r="R102" s="340">
        <v>45390</v>
      </c>
      <c r="S102" s="335">
        <v>15838195.33</v>
      </c>
      <c r="T102" s="336" t="s">
        <v>67</v>
      </c>
      <c r="U102" s="338">
        <v>45498601</v>
      </c>
      <c r="V102" s="334" t="s">
        <v>1620</v>
      </c>
      <c r="W102" s="340">
        <v>45390</v>
      </c>
      <c r="X102" s="340">
        <v>45390</v>
      </c>
      <c r="Y102" s="341" t="s">
        <v>75</v>
      </c>
      <c r="Z102" s="341">
        <v>45516</v>
      </c>
      <c r="AA102" s="334">
        <f t="shared" si="10"/>
        <v>126</v>
      </c>
      <c r="AB102" s="335">
        <v>0</v>
      </c>
      <c r="AC102" s="335">
        <v>0</v>
      </c>
      <c r="AD102" s="335">
        <v>0</v>
      </c>
      <c r="AE102" s="343" t="s">
        <v>75</v>
      </c>
      <c r="AF102" s="334">
        <f t="shared" si="11"/>
        <v>0</v>
      </c>
      <c r="AG102" s="335">
        <v>0</v>
      </c>
      <c r="AH102" s="335">
        <v>0</v>
      </c>
      <c r="AI102" s="343" t="s">
        <v>75</v>
      </c>
      <c r="AJ102" s="335">
        <v>0</v>
      </c>
      <c r="AK102" s="336" t="s">
        <v>75</v>
      </c>
      <c r="AL102" s="336" t="s">
        <v>75</v>
      </c>
      <c r="AM102" s="334">
        <f t="shared" si="12"/>
        <v>0</v>
      </c>
      <c r="AN102" s="334">
        <f>+K102+AC102-AH102</f>
        <v>15838195.33</v>
      </c>
      <c r="AO102" s="336" t="s">
        <v>85</v>
      </c>
      <c r="AP102" s="335">
        <v>0</v>
      </c>
      <c r="AQ102" s="336" t="s">
        <v>85</v>
      </c>
      <c r="AR102" s="335">
        <v>0</v>
      </c>
      <c r="AS102" s="343" t="s">
        <v>75</v>
      </c>
      <c r="AT102" s="312">
        <v>0</v>
      </c>
      <c r="AU102" s="310">
        <f t="shared" si="13"/>
        <v>15838195.33</v>
      </c>
      <c r="AV102" s="311">
        <f t="shared" si="14"/>
        <v>0</v>
      </c>
      <c r="AW102" s="345" t="s">
        <v>75</v>
      </c>
      <c r="AX102" s="336" t="s">
        <v>86</v>
      </c>
      <c r="AY102" s="334" t="s">
        <v>3677</v>
      </c>
      <c r="AZ102" s="332" t="s">
        <v>67</v>
      </c>
      <c r="BA102" s="332" t="s">
        <v>67</v>
      </c>
    </row>
    <row r="103" spans="2:53" x14ac:dyDescent="0.25">
      <c r="B103" s="332">
        <v>2024</v>
      </c>
      <c r="C103" s="332">
        <v>891780111</v>
      </c>
      <c r="D103" s="333" t="s">
        <v>64</v>
      </c>
      <c r="E103" s="334" t="s">
        <v>3676</v>
      </c>
      <c r="F103" s="334" t="s">
        <v>3675</v>
      </c>
      <c r="G103" s="359">
        <v>0</v>
      </c>
      <c r="H103" s="336" t="s">
        <v>73</v>
      </c>
      <c r="I103" s="335" t="s">
        <v>65</v>
      </c>
      <c r="J103" s="334" t="s">
        <v>3674</v>
      </c>
      <c r="K103" s="337">
        <v>65450000</v>
      </c>
      <c r="L103" s="332" t="s">
        <v>68</v>
      </c>
      <c r="M103" s="334" t="s">
        <v>3673</v>
      </c>
      <c r="N103" s="338">
        <v>800214001</v>
      </c>
      <c r="O103" s="339">
        <v>730</v>
      </c>
      <c r="P103" s="340">
        <v>45369</v>
      </c>
      <c r="Q103" s="339">
        <v>65450000</v>
      </c>
      <c r="R103" s="340">
        <v>45392</v>
      </c>
      <c r="S103" s="335">
        <v>65450000</v>
      </c>
      <c r="T103" s="336" t="s">
        <v>67</v>
      </c>
      <c r="U103" s="338">
        <v>85449357</v>
      </c>
      <c r="V103" s="334" t="s">
        <v>3672</v>
      </c>
      <c r="W103" s="363">
        <v>45392</v>
      </c>
      <c r="X103" s="363">
        <v>45392</v>
      </c>
      <c r="Y103" s="341" t="s">
        <v>75</v>
      </c>
      <c r="Z103" s="341">
        <v>45657</v>
      </c>
      <c r="AA103" s="334">
        <f t="shared" si="10"/>
        <v>265</v>
      </c>
      <c r="AB103" s="335">
        <v>0</v>
      </c>
      <c r="AC103" s="335">
        <v>0</v>
      </c>
      <c r="AD103" s="335">
        <v>0</v>
      </c>
      <c r="AE103" s="343" t="s">
        <v>75</v>
      </c>
      <c r="AF103" s="334">
        <f t="shared" si="11"/>
        <v>0</v>
      </c>
      <c r="AG103" s="335">
        <v>0</v>
      </c>
      <c r="AH103" s="335">
        <v>0</v>
      </c>
      <c r="AI103" s="343" t="s">
        <v>75</v>
      </c>
      <c r="AJ103" s="335">
        <v>0</v>
      </c>
      <c r="AK103" s="336" t="s">
        <v>75</v>
      </c>
      <c r="AL103" s="336" t="s">
        <v>75</v>
      </c>
      <c r="AM103" s="334">
        <f t="shared" si="12"/>
        <v>0</v>
      </c>
      <c r="AN103" s="334">
        <f>+K103+AC103-AH103</f>
        <v>65450000</v>
      </c>
      <c r="AO103" s="336" t="s">
        <v>67</v>
      </c>
      <c r="AP103" s="335">
        <v>63250000</v>
      </c>
      <c r="AQ103" s="336" t="s">
        <v>85</v>
      </c>
      <c r="AR103" s="335">
        <v>0</v>
      </c>
      <c r="AS103" s="343" t="s">
        <v>75</v>
      </c>
      <c r="AT103" s="312">
        <v>0</v>
      </c>
      <c r="AU103" s="310">
        <f t="shared" si="13"/>
        <v>65450000</v>
      </c>
      <c r="AV103" s="311">
        <f t="shared" si="14"/>
        <v>0</v>
      </c>
      <c r="AW103" s="345" t="s">
        <v>75</v>
      </c>
      <c r="AX103" s="336" t="s">
        <v>86</v>
      </c>
      <c r="AY103" s="334" t="s">
        <v>3671</v>
      </c>
      <c r="AZ103" s="332" t="s">
        <v>67</v>
      </c>
      <c r="BA103" s="332" t="s">
        <v>133</v>
      </c>
    </row>
    <row r="104" spans="2:53" x14ac:dyDescent="0.25">
      <c r="B104" s="332">
        <v>2024</v>
      </c>
      <c r="C104" s="332">
        <v>891780111</v>
      </c>
      <c r="D104" s="333" t="s">
        <v>64</v>
      </c>
      <c r="E104" s="334" t="s">
        <v>3670</v>
      </c>
      <c r="F104" s="334" t="s">
        <v>3669</v>
      </c>
      <c r="G104" s="359">
        <v>0</v>
      </c>
      <c r="H104" s="336" t="s">
        <v>73</v>
      </c>
      <c r="I104" s="335" t="s">
        <v>65</v>
      </c>
      <c r="J104" s="334" t="s">
        <v>3668</v>
      </c>
      <c r="K104" s="337">
        <v>49000000</v>
      </c>
      <c r="L104" s="332" t="s">
        <v>68</v>
      </c>
      <c r="M104" s="334" t="s">
        <v>3577</v>
      </c>
      <c r="N104" s="338">
        <v>32661345</v>
      </c>
      <c r="O104" s="339">
        <v>1060</v>
      </c>
      <c r="P104" s="340">
        <v>45408</v>
      </c>
      <c r="Q104" s="339">
        <v>955600000</v>
      </c>
      <c r="R104" s="340">
        <v>45421</v>
      </c>
      <c r="S104" s="335">
        <v>49000000</v>
      </c>
      <c r="T104" s="336" t="s">
        <v>67</v>
      </c>
      <c r="U104" s="338">
        <v>85455983</v>
      </c>
      <c r="V104" s="334" t="s">
        <v>3667</v>
      </c>
      <c r="W104" s="341">
        <v>45419</v>
      </c>
      <c r="X104" s="363">
        <v>45421</v>
      </c>
      <c r="Y104" s="341" t="s">
        <v>75</v>
      </c>
      <c r="Z104" s="341">
        <v>45553</v>
      </c>
      <c r="AA104" s="334">
        <f t="shared" ref="AA104:AA135" si="15">+IF(Y104="1800-01-01",Z104-X104,Z104-Y104)</f>
        <v>132</v>
      </c>
      <c r="AB104" s="335">
        <v>0</v>
      </c>
      <c r="AC104" s="335">
        <v>0</v>
      </c>
      <c r="AD104" s="335">
        <v>0</v>
      </c>
      <c r="AE104" s="343" t="s">
        <v>75</v>
      </c>
      <c r="AF104" s="334">
        <f t="shared" ref="AF104:AF135" si="16">+IF(AE104="1800-01-01",0,AE104-Z104)</f>
        <v>0</v>
      </c>
      <c r="AG104" s="335">
        <v>0</v>
      </c>
      <c r="AH104" s="335">
        <v>0</v>
      </c>
      <c r="AI104" s="343" t="s">
        <v>75</v>
      </c>
      <c r="AJ104" s="335">
        <v>0</v>
      </c>
      <c r="AK104" s="336" t="s">
        <v>75</v>
      </c>
      <c r="AL104" s="336" t="s">
        <v>75</v>
      </c>
      <c r="AM104" s="334">
        <f t="shared" ref="AM104:AM135" si="17">+IF(AK104="1800-01-01",0,AL104-AK104)</f>
        <v>0</v>
      </c>
      <c r="AN104" s="334">
        <f>+K104+AC104-AH104</f>
        <v>49000000</v>
      </c>
      <c r="AO104" s="336" t="s">
        <v>85</v>
      </c>
      <c r="AP104" s="335">
        <v>0</v>
      </c>
      <c r="AQ104" s="336" t="s">
        <v>85</v>
      </c>
      <c r="AR104" s="335">
        <v>0</v>
      </c>
      <c r="AS104" s="343" t="s">
        <v>75</v>
      </c>
      <c r="AT104" s="312">
        <v>0</v>
      </c>
      <c r="AU104" s="310">
        <f t="shared" ref="AU104:AU135" si="18">AN104-AT104</f>
        <v>49000000</v>
      </c>
      <c r="AV104" s="311">
        <f t="shared" ref="AV104:AV135" si="19">+IFERROR(AT104/AN104,"_")</f>
        <v>0</v>
      </c>
      <c r="AW104" s="345" t="s">
        <v>75</v>
      </c>
      <c r="AX104" s="336" t="s">
        <v>86</v>
      </c>
      <c r="AY104" s="334" t="s">
        <v>3666</v>
      </c>
      <c r="AZ104" s="332" t="s">
        <v>67</v>
      </c>
      <c r="BA104" s="332" t="s">
        <v>67</v>
      </c>
    </row>
    <row r="105" spans="2:53" x14ac:dyDescent="0.25">
      <c r="B105" s="332">
        <v>2024</v>
      </c>
      <c r="C105" s="332">
        <v>891780111</v>
      </c>
      <c r="D105" s="333" t="s">
        <v>64</v>
      </c>
      <c r="E105" s="334" t="s">
        <v>3665</v>
      </c>
      <c r="F105" s="334" t="s">
        <v>3664</v>
      </c>
      <c r="G105" s="359">
        <v>0</v>
      </c>
      <c r="H105" s="336" t="s">
        <v>73</v>
      </c>
      <c r="I105" s="335" t="s">
        <v>65</v>
      </c>
      <c r="J105" s="334" t="s">
        <v>3663</v>
      </c>
      <c r="K105" s="337">
        <v>18500000</v>
      </c>
      <c r="L105" s="332" t="s">
        <v>68</v>
      </c>
      <c r="M105" s="334" t="s">
        <v>1063</v>
      </c>
      <c r="N105" s="338">
        <v>1082872242</v>
      </c>
      <c r="O105" s="339">
        <v>1060</v>
      </c>
      <c r="P105" s="340">
        <v>45408</v>
      </c>
      <c r="Q105" s="339">
        <v>955600000</v>
      </c>
      <c r="R105" s="340">
        <v>45421</v>
      </c>
      <c r="S105" s="335">
        <v>18500000</v>
      </c>
      <c r="T105" s="336" t="s">
        <v>67</v>
      </c>
      <c r="U105" s="338">
        <v>32661345</v>
      </c>
      <c r="V105" s="334" t="s">
        <v>3577</v>
      </c>
      <c r="W105" s="341">
        <v>45419</v>
      </c>
      <c r="X105" s="363">
        <v>45421</v>
      </c>
      <c r="Y105" s="341" t="s">
        <v>75</v>
      </c>
      <c r="Z105" s="341">
        <v>45553</v>
      </c>
      <c r="AA105" s="334">
        <f t="shared" si="15"/>
        <v>132</v>
      </c>
      <c r="AB105" s="335">
        <v>0</v>
      </c>
      <c r="AC105" s="335">
        <v>0</v>
      </c>
      <c r="AD105" s="335">
        <v>0</v>
      </c>
      <c r="AE105" s="343" t="s">
        <v>75</v>
      </c>
      <c r="AF105" s="334">
        <f t="shared" si="16"/>
        <v>0</v>
      </c>
      <c r="AG105" s="335">
        <v>0</v>
      </c>
      <c r="AH105" s="335">
        <v>0</v>
      </c>
      <c r="AI105" s="343" t="s">
        <v>75</v>
      </c>
      <c r="AJ105" s="335">
        <v>0</v>
      </c>
      <c r="AK105" s="336" t="s">
        <v>75</v>
      </c>
      <c r="AL105" s="336" t="s">
        <v>75</v>
      </c>
      <c r="AM105" s="334">
        <f t="shared" si="17"/>
        <v>0</v>
      </c>
      <c r="AN105" s="334">
        <f>+K105+AC105-AH105</f>
        <v>18500000</v>
      </c>
      <c r="AO105" s="336" t="s">
        <v>85</v>
      </c>
      <c r="AP105" s="335">
        <v>0</v>
      </c>
      <c r="AQ105" s="336" t="s">
        <v>85</v>
      </c>
      <c r="AR105" s="335">
        <v>0</v>
      </c>
      <c r="AS105" s="343" t="s">
        <v>75</v>
      </c>
      <c r="AT105" s="312">
        <v>0</v>
      </c>
      <c r="AU105" s="310">
        <f t="shared" si="18"/>
        <v>18500000</v>
      </c>
      <c r="AV105" s="311">
        <f t="shared" si="19"/>
        <v>0</v>
      </c>
      <c r="AW105" s="345" t="s">
        <v>75</v>
      </c>
      <c r="AX105" s="336" t="s">
        <v>86</v>
      </c>
      <c r="AY105" s="334" t="s">
        <v>3662</v>
      </c>
      <c r="AZ105" s="332" t="s">
        <v>67</v>
      </c>
      <c r="BA105" s="332" t="s">
        <v>67</v>
      </c>
    </row>
    <row r="106" spans="2:53" x14ac:dyDescent="0.25">
      <c r="B106" s="332">
        <v>2024</v>
      </c>
      <c r="C106" s="332">
        <v>891780111</v>
      </c>
      <c r="D106" s="333" t="s">
        <v>64</v>
      </c>
      <c r="E106" s="334" t="s">
        <v>3661</v>
      </c>
      <c r="F106" s="334" t="s">
        <v>3660</v>
      </c>
      <c r="G106" s="359">
        <v>0</v>
      </c>
      <c r="H106" s="336" t="s">
        <v>73</v>
      </c>
      <c r="I106" s="335" t="s">
        <v>65</v>
      </c>
      <c r="J106" s="334" t="s">
        <v>3659</v>
      </c>
      <c r="K106" s="337">
        <v>35000000</v>
      </c>
      <c r="L106" s="332" t="s">
        <v>68</v>
      </c>
      <c r="M106" s="334" t="s">
        <v>3658</v>
      </c>
      <c r="N106" s="338">
        <v>24397390</v>
      </c>
      <c r="O106" s="339">
        <v>1060</v>
      </c>
      <c r="P106" s="340">
        <v>45408</v>
      </c>
      <c r="Q106" s="339">
        <v>955600000</v>
      </c>
      <c r="R106" s="340">
        <v>45421</v>
      </c>
      <c r="S106" s="335">
        <v>35000000</v>
      </c>
      <c r="T106" s="336" t="s">
        <v>67</v>
      </c>
      <c r="U106" s="338">
        <v>32661345</v>
      </c>
      <c r="V106" s="334" t="s">
        <v>3577</v>
      </c>
      <c r="W106" s="341">
        <v>45419</v>
      </c>
      <c r="X106" s="363">
        <v>45421</v>
      </c>
      <c r="Y106" s="341" t="s">
        <v>75</v>
      </c>
      <c r="Z106" s="341">
        <v>45553</v>
      </c>
      <c r="AA106" s="334">
        <f t="shared" si="15"/>
        <v>132</v>
      </c>
      <c r="AB106" s="335">
        <v>0</v>
      </c>
      <c r="AC106" s="335">
        <v>0</v>
      </c>
      <c r="AD106" s="335">
        <v>0</v>
      </c>
      <c r="AE106" s="343" t="s">
        <v>75</v>
      </c>
      <c r="AF106" s="334">
        <f t="shared" si="16"/>
        <v>0</v>
      </c>
      <c r="AG106" s="335">
        <v>0</v>
      </c>
      <c r="AH106" s="335">
        <v>0</v>
      </c>
      <c r="AI106" s="343" t="s">
        <v>75</v>
      </c>
      <c r="AJ106" s="335">
        <v>0</v>
      </c>
      <c r="AK106" s="336" t="s">
        <v>75</v>
      </c>
      <c r="AL106" s="336" t="s">
        <v>75</v>
      </c>
      <c r="AM106" s="334">
        <f t="shared" si="17"/>
        <v>0</v>
      </c>
      <c r="AN106" s="334">
        <f>+K106+AC106-AH106</f>
        <v>35000000</v>
      </c>
      <c r="AO106" s="336" t="s">
        <v>85</v>
      </c>
      <c r="AP106" s="335">
        <v>0</v>
      </c>
      <c r="AQ106" s="336" t="s">
        <v>85</v>
      </c>
      <c r="AR106" s="335">
        <v>0</v>
      </c>
      <c r="AS106" s="343" t="s">
        <v>75</v>
      </c>
      <c r="AT106" s="312">
        <v>0</v>
      </c>
      <c r="AU106" s="310">
        <f t="shared" si="18"/>
        <v>35000000</v>
      </c>
      <c r="AV106" s="311">
        <f t="shared" si="19"/>
        <v>0</v>
      </c>
      <c r="AW106" s="345" t="s">
        <v>75</v>
      </c>
      <c r="AX106" s="336" t="s">
        <v>86</v>
      </c>
      <c r="AY106" s="334" t="s">
        <v>3657</v>
      </c>
      <c r="AZ106" s="332" t="s">
        <v>67</v>
      </c>
      <c r="BA106" s="332" t="s">
        <v>67</v>
      </c>
    </row>
    <row r="107" spans="2:53" x14ac:dyDescent="0.25">
      <c r="B107" s="332">
        <v>2024</v>
      </c>
      <c r="C107" s="332">
        <v>891780111</v>
      </c>
      <c r="D107" s="333" t="s">
        <v>64</v>
      </c>
      <c r="E107" s="334" t="s">
        <v>3656</v>
      </c>
      <c r="F107" s="334" t="s">
        <v>3655</v>
      </c>
      <c r="G107" s="359">
        <v>0</v>
      </c>
      <c r="H107" s="336" t="s">
        <v>73</v>
      </c>
      <c r="I107" s="335" t="s">
        <v>65</v>
      </c>
      <c r="J107" s="334" t="s">
        <v>3654</v>
      </c>
      <c r="K107" s="337">
        <v>24000000</v>
      </c>
      <c r="L107" s="332" t="s">
        <v>68</v>
      </c>
      <c r="M107" s="334" t="s">
        <v>3653</v>
      </c>
      <c r="N107" s="338">
        <v>43869666</v>
      </c>
      <c r="O107" s="339">
        <v>1060</v>
      </c>
      <c r="P107" s="340">
        <v>45408</v>
      </c>
      <c r="Q107" s="339">
        <v>955600000</v>
      </c>
      <c r="R107" s="340">
        <v>45428</v>
      </c>
      <c r="S107" s="335">
        <v>24000000</v>
      </c>
      <c r="T107" s="336" t="s">
        <v>67</v>
      </c>
      <c r="U107" s="338">
        <v>32661345</v>
      </c>
      <c r="V107" s="334" t="s">
        <v>3577</v>
      </c>
      <c r="W107" s="341">
        <v>45428</v>
      </c>
      <c r="X107" s="363">
        <v>45428</v>
      </c>
      <c r="Y107" s="341" t="s">
        <v>75</v>
      </c>
      <c r="Z107" s="341">
        <v>45553</v>
      </c>
      <c r="AA107" s="334">
        <f t="shared" si="15"/>
        <v>125</v>
      </c>
      <c r="AB107" s="335">
        <v>0</v>
      </c>
      <c r="AC107" s="335">
        <v>0</v>
      </c>
      <c r="AD107" s="335">
        <v>0</v>
      </c>
      <c r="AE107" s="343" t="s">
        <v>75</v>
      </c>
      <c r="AF107" s="334">
        <f t="shared" si="16"/>
        <v>0</v>
      </c>
      <c r="AG107" s="335">
        <v>0</v>
      </c>
      <c r="AH107" s="335">
        <v>0</v>
      </c>
      <c r="AI107" s="343" t="s">
        <v>75</v>
      </c>
      <c r="AJ107" s="335">
        <v>0</v>
      </c>
      <c r="AK107" s="336" t="s">
        <v>75</v>
      </c>
      <c r="AL107" s="336" t="s">
        <v>75</v>
      </c>
      <c r="AM107" s="334">
        <f t="shared" si="17"/>
        <v>0</v>
      </c>
      <c r="AN107" s="334">
        <f>+K107+AC107-AH107</f>
        <v>24000000</v>
      </c>
      <c r="AO107" s="336" t="s">
        <v>85</v>
      </c>
      <c r="AP107" s="335">
        <v>0</v>
      </c>
      <c r="AQ107" s="336" t="s">
        <v>85</v>
      </c>
      <c r="AR107" s="335">
        <v>0</v>
      </c>
      <c r="AS107" s="343" t="s">
        <v>75</v>
      </c>
      <c r="AT107" s="312">
        <v>0</v>
      </c>
      <c r="AU107" s="310">
        <f t="shared" si="18"/>
        <v>24000000</v>
      </c>
      <c r="AV107" s="311">
        <f t="shared" si="19"/>
        <v>0</v>
      </c>
      <c r="AW107" s="345" t="s">
        <v>75</v>
      </c>
      <c r="AX107" s="336" t="s">
        <v>86</v>
      </c>
      <c r="AY107" s="334" t="s">
        <v>3652</v>
      </c>
      <c r="AZ107" s="332" t="s">
        <v>67</v>
      </c>
      <c r="BA107" s="332" t="s">
        <v>67</v>
      </c>
    </row>
    <row r="108" spans="2:53" x14ac:dyDescent="0.25">
      <c r="B108" s="332">
        <v>2024</v>
      </c>
      <c r="C108" s="332">
        <v>891780111</v>
      </c>
      <c r="D108" s="333" t="s">
        <v>64</v>
      </c>
      <c r="E108" s="334" t="s">
        <v>3651</v>
      </c>
      <c r="F108" s="334" t="s">
        <v>3650</v>
      </c>
      <c r="G108" s="359">
        <v>0</v>
      </c>
      <c r="H108" s="336" t="s">
        <v>73</v>
      </c>
      <c r="I108" s="335" t="s">
        <v>65</v>
      </c>
      <c r="J108" s="334" t="s">
        <v>3649</v>
      </c>
      <c r="K108" s="337">
        <v>24000000</v>
      </c>
      <c r="L108" s="332" t="s">
        <v>68</v>
      </c>
      <c r="M108" s="334" t="s">
        <v>3648</v>
      </c>
      <c r="N108" s="338">
        <v>80165859</v>
      </c>
      <c r="O108" s="339">
        <v>1060</v>
      </c>
      <c r="P108" s="340">
        <v>45408</v>
      </c>
      <c r="Q108" s="339">
        <v>955600000</v>
      </c>
      <c r="R108" s="340">
        <v>45428</v>
      </c>
      <c r="S108" s="335">
        <v>24000000</v>
      </c>
      <c r="T108" s="336" t="s">
        <v>67</v>
      </c>
      <c r="U108" s="338">
        <v>32661345</v>
      </c>
      <c r="V108" s="334" t="s">
        <v>3577</v>
      </c>
      <c r="W108" s="341">
        <v>45428</v>
      </c>
      <c r="X108" s="363">
        <v>45428</v>
      </c>
      <c r="Y108" s="341" t="s">
        <v>75</v>
      </c>
      <c r="Z108" s="341">
        <v>45553</v>
      </c>
      <c r="AA108" s="334">
        <f t="shared" si="15"/>
        <v>125</v>
      </c>
      <c r="AB108" s="335">
        <v>0</v>
      </c>
      <c r="AC108" s="335">
        <v>0</v>
      </c>
      <c r="AD108" s="335">
        <v>0</v>
      </c>
      <c r="AE108" s="343" t="s">
        <v>75</v>
      </c>
      <c r="AF108" s="334">
        <f t="shared" si="16"/>
        <v>0</v>
      </c>
      <c r="AG108" s="335">
        <v>0</v>
      </c>
      <c r="AH108" s="335">
        <v>0</v>
      </c>
      <c r="AI108" s="343" t="s">
        <v>75</v>
      </c>
      <c r="AJ108" s="335">
        <v>0</v>
      </c>
      <c r="AK108" s="336" t="s">
        <v>75</v>
      </c>
      <c r="AL108" s="336" t="s">
        <v>75</v>
      </c>
      <c r="AM108" s="334">
        <f t="shared" si="17"/>
        <v>0</v>
      </c>
      <c r="AN108" s="334">
        <f>+K108+AC108-AH108</f>
        <v>24000000</v>
      </c>
      <c r="AO108" s="336" t="s">
        <v>85</v>
      </c>
      <c r="AP108" s="335">
        <v>0</v>
      </c>
      <c r="AQ108" s="336" t="s">
        <v>85</v>
      </c>
      <c r="AR108" s="335">
        <v>0</v>
      </c>
      <c r="AS108" s="343" t="s">
        <v>75</v>
      </c>
      <c r="AT108" s="312">
        <v>0</v>
      </c>
      <c r="AU108" s="310">
        <f t="shared" si="18"/>
        <v>24000000</v>
      </c>
      <c r="AV108" s="311">
        <f t="shared" si="19"/>
        <v>0</v>
      </c>
      <c r="AW108" s="345" t="s">
        <v>75</v>
      </c>
      <c r="AX108" s="336" t="s">
        <v>86</v>
      </c>
      <c r="AY108" s="334" t="s">
        <v>3647</v>
      </c>
      <c r="AZ108" s="332" t="s">
        <v>67</v>
      </c>
      <c r="BA108" s="332" t="s">
        <v>67</v>
      </c>
    </row>
    <row r="109" spans="2:53" x14ac:dyDescent="0.25">
      <c r="B109" s="332">
        <v>2024</v>
      </c>
      <c r="C109" s="332">
        <v>891780111</v>
      </c>
      <c r="D109" s="333" t="s">
        <v>64</v>
      </c>
      <c r="E109" s="334" t="s">
        <v>3646</v>
      </c>
      <c r="F109" s="334" t="s">
        <v>3645</v>
      </c>
      <c r="G109" s="359">
        <v>0</v>
      </c>
      <c r="H109" s="336" t="s">
        <v>73</v>
      </c>
      <c r="I109" s="335" t="s">
        <v>65</v>
      </c>
      <c r="J109" s="334" t="s">
        <v>3644</v>
      </c>
      <c r="K109" s="337">
        <v>24000000</v>
      </c>
      <c r="L109" s="332" t="s">
        <v>68</v>
      </c>
      <c r="M109" s="334" t="s">
        <v>3643</v>
      </c>
      <c r="N109" s="338">
        <v>1143440725</v>
      </c>
      <c r="O109" s="339">
        <v>1060</v>
      </c>
      <c r="P109" s="340">
        <v>45408</v>
      </c>
      <c r="Q109" s="339">
        <v>955600000</v>
      </c>
      <c r="R109" s="340">
        <v>45428</v>
      </c>
      <c r="S109" s="335">
        <v>24000000</v>
      </c>
      <c r="T109" s="336" t="s">
        <v>67</v>
      </c>
      <c r="U109" s="338">
        <v>32661345</v>
      </c>
      <c r="V109" s="334" t="s">
        <v>3577</v>
      </c>
      <c r="W109" s="341">
        <v>45428</v>
      </c>
      <c r="X109" s="363">
        <v>45428</v>
      </c>
      <c r="Y109" s="341" t="s">
        <v>75</v>
      </c>
      <c r="Z109" s="341">
        <v>45553</v>
      </c>
      <c r="AA109" s="334">
        <f t="shared" si="15"/>
        <v>125</v>
      </c>
      <c r="AB109" s="335">
        <v>0</v>
      </c>
      <c r="AC109" s="335">
        <v>0</v>
      </c>
      <c r="AD109" s="335">
        <v>0</v>
      </c>
      <c r="AE109" s="343" t="s">
        <v>75</v>
      </c>
      <c r="AF109" s="334">
        <f t="shared" si="16"/>
        <v>0</v>
      </c>
      <c r="AG109" s="335">
        <v>0</v>
      </c>
      <c r="AH109" s="335">
        <v>0</v>
      </c>
      <c r="AI109" s="343" t="s">
        <v>75</v>
      </c>
      <c r="AJ109" s="335">
        <v>0</v>
      </c>
      <c r="AK109" s="336" t="s">
        <v>75</v>
      </c>
      <c r="AL109" s="336" t="s">
        <v>75</v>
      </c>
      <c r="AM109" s="334">
        <f t="shared" si="17"/>
        <v>0</v>
      </c>
      <c r="AN109" s="334">
        <f>+K109+AC109-AH109</f>
        <v>24000000</v>
      </c>
      <c r="AO109" s="336" t="s">
        <v>85</v>
      </c>
      <c r="AP109" s="335">
        <v>0</v>
      </c>
      <c r="AQ109" s="336" t="s">
        <v>85</v>
      </c>
      <c r="AR109" s="335">
        <v>0</v>
      </c>
      <c r="AS109" s="343" t="s">
        <v>75</v>
      </c>
      <c r="AT109" s="312">
        <v>0</v>
      </c>
      <c r="AU109" s="310">
        <f t="shared" si="18"/>
        <v>24000000</v>
      </c>
      <c r="AV109" s="311">
        <f t="shared" si="19"/>
        <v>0</v>
      </c>
      <c r="AW109" s="345" t="s">
        <v>75</v>
      </c>
      <c r="AX109" s="336" t="s">
        <v>86</v>
      </c>
      <c r="AY109" s="334" t="s">
        <v>3642</v>
      </c>
      <c r="AZ109" s="332" t="s">
        <v>67</v>
      </c>
      <c r="BA109" s="332" t="s">
        <v>67</v>
      </c>
    </row>
    <row r="110" spans="2:53" x14ac:dyDescent="0.25">
      <c r="B110" s="332">
        <v>2024</v>
      </c>
      <c r="C110" s="332">
        <v>891780111</v>
      </c>
      <c r="D110" s="333" t="s">
        <v>64</v>
      </c>
      <c r="E110" s="334" t="s">
        <v>3641</v>
      </c>
      <c r="F110" s="334" t="s">
        <v>3640</v>
      </c>
      <c r="G110" s="359">
        <v>0</v>
      </c>
      <c r="H110" s="336" t="s">
        <v>73</v>
      </c>
      <c r="I110" s="335" t="s">
        <v>65</v>
      </c>
      <c r="J110" s="334" t="s">
        <v>3639</v>
      </c>
      <c r="K110" s="337">
        <v>24000000</v>
      </c>
      <c r="L110" s="332" t="s">
        <v>68</v>
      </c>
      <c r="M110" s="334" t="s">
        <v>3638</v>
      </c>
      <c r="N110" s="338">
        <v>39794926</v>
      </c>
      <c r="O110" s="339">
        <v>1060</v>
      </c>
      <c r="P110" s="340">
        <v>45408</v>
      </c>
      <c r="Q110" s="339">
        <v>955600000</v>
      </c>
      <c r="R110" s="340">
        <v>45429</v>
      </c>
      <c r="S110" s="335">
        <v>24000000</v>
      </c>
      <c r="T110" s="336" t="s">
        <v>67</v>
      </c>
      <c r="U110" s="338">
        <v>32661345</v>
      </c>
      <c r="V110" s="334" t="s">
        <v>3577</v>
      </c>
      <c r="W110" s="341">
        <v>45428</v>
      </c>
      <c r="X110" s="363">
        <v>45429</v>
      </c>
      <c r="Y110" s="341" t="s">
        <v>75</v>
      </c>
      <c r="Z110" s="341">
        <v>45553</v>
      </c>
      <c r="AA110" s="334">
        <f t="shared" si="15"/>
        <v>124</v>
      </c>
      <c r="AB110" s="335">
        <v>0</v>
      </c>
      <c r="AC110" s="335">
        <v>0</v>
      </c>
      <c r="AD110" s="335">
        <v>0</v>
      </c>
      <c r="AE110" s="343" t="s">
        <v>75</v>
      </c>
      <c r="AF110" s="334">
        <f t="shared" si="16"/>
        <v>0</v>
      </c>
      <c r="AG110" s="335">
        <v>0</v>
      </c>
      <c r="AH110" s="335">
        <v>0</v>
      </c>
      <c r="AI110" s="343" t="s">
        <v>75</v>
      </c>
      <c r="AJ110" s="335">
        <v>0</v>
      </c>
      <c r="AK110" s="336" t="s">
        <v>75</v>
      </c>
      <c r="AL110" s="336" t="s">
        <v>75</v>
      </c>
      <c r="AM110" s="334">
        <f t="shared" si="17"/>
        <v>0</v>
      </c>
      <c r="AN110" s="334">
        <f>+K110+AC110-AH110</f>
        <v>24000000</v>
      </c>
      <c r="AO110" s="336" t="s">
        <v>85</v>
      </c>
      <c r="AP110" s="335">
        <v>0</v>
      </c>
      <c r="AQ110" s="336" t="s">
        <v>85</v>
      </c>
      <c r="AR110" s="335">
        <v>0</v>
      </c>
      <c r="AS110" s="343" t="s">
        <v>75</v>
      </c>
      <c r="AT110" s="312">
        <v>0</v>
      </c>
      <c r="AU110" s="310">
        <f t="shared" si="18"/>
        <v>24000000</v>
      </c>
      <c r="AV110" s="311">
        <f t="shared" si="19"/>
        <v>0</v>
      </c>
      <c r="AW110" s="345" t="s">
        <v>75</v>
      </c>
      <c r="AX110" s="336" t="s">
        <v>86</v>
      </c>
      <c r="AY110" s="334" t="s">
        <v>3637</v>
      </c>
      <c r="AZ110" s="332" t="s">
        <v>67</v>
      </c>
      <c r="BA110" s="332" t="s">
        <v>67</v>
      </c>
    </row>
    <row r="111" spans="2:53" x14ac:dyDescent="0.25">
      <c r="B111" s="332">
        <v>2024</v>
      </c>
      <c r="C111" s="332">
        <v>891780111</v>
      </c>
      <c r="D111" s="333" t="s">
        <v>64</v>
      </c>
      <c r="E111" s="334" t="s">
        <v>3636</v>
      </c>
      <c r="F111" s="334" t="s">
        <v>3635</v>
      </c>
      <c r="G111" s="359">
        <v>0</v>
      </c>
      <c r="H111" s="336" t="s">
        <v>73</v>
      </c>
      <c r="I111" s="335" t="s">
        <v>65</v>
      </c>
      <c r="J111" s="334" t="s">
        <v>3596</v>
      </c>
      <c r="K111" s="337">
        <v>24000000</v>
      </c>
      <c r="L111" s="332" t="s">
        <v>68</v>
      </c>
      <c r="M111" s="334" t="s">
        <v>3634</v>
      </c>
      <c r="N111" s="338">
        <v>80421545</v>
      </c>
      <c r="O111" s="339">
        <v>1060</v>
      </c>
      <c r="P111" s="340">
        <v>45408</v>
      </c>
      <c r="Q111" s="339">
        <v>955600000</v>
      </c>
      <c r="R111" s="340">
        <v>45429</v>
      </c>
      <c r="S111" s="335">
        <v>24000000</v>
      </c>
      <c r="T111" s="336" t="s">
        <v>67</v>
      </c>
      <c r="U111" s="338">
        <v>32661345</v>
      </c>
      <c r="V111" s="334" t="s">
        <v>3577</v>
      </c>
      <c r="W111" s="341">
        <v>45428</v>
      </c>
      <c r="X111" s="363">
        <v>45429</v>
      </c>
      <c r="Y111" s="341" t="s">
        <v>75</v>
      </c>
      <c r="Z111" s="341">
        <v>45553</v>
      </c>
      <c r="AA111" s="334">
        <f t="shared" si="15"/>
        <v>124</v>
      </c>
      <c r="AB111" s="335">
        <v>0</v>
      </c>
      <c r="AC111" s="335">
        <v>0</v>
      </c>
      <c r="AD111" s="335">
        <v>0</v>
      </c>
      <c r="AE111" s="343" t="s">
        <v>75</v>
      </c>
      <c r="AF111" s="334">
        <f t="shared" si="16"/>
        <v>0</v>
      </c>
      <c r="AG111" s="335">
        <v>0</v>
      </c>
      <c r="AH111" s="335">
        <v>0</v>
      </c>
      <c r="AI111" s="343" t="s">
        <v>75</v>
      </c>
      <c r="AJ111" s="335">
        <v>0</v>
      </c>
      <c r="AK111" s="336" t="s">
        <v>75</v>
      </c>
      <c r="AL111" s="336" t="s">
        <v>75</v>
      </c>
      <c r="AM111" s="334">
        <f t="shared" si="17"/>
        <v>0</v>
      </c>
      <c r="AN111" s="334">
        <f>+K111+AC111-AH111</f>
        <v>24000000</v>
      </c>
      <c r="AO111" s="336" t="s">
        <v>85</v>
      </c>
      <c r="AP111" s="335">
        <v>0</v>
      </c>
      <c r="AQ111" s="336" t="s">
        <v>85</v>
      </c>
      <c r="AR111" s="335">
        <v>0</v>
      </c>
      <c r="AS111" s="343" t="s">
        <v>75</v>
      </c>
      <c r="AT111" s="312">
        <v>0</v>
      </c>
      <c r="AU111" s="310">
        <f t="shared" si="18"/>
        <v>24000000</v>
      </c>
      <c r="AV111" s="311">
        <f t="shared" si="19"/>
        <v>0</v>
      </c>
      <c r="AW111" s="345" t="s">
        <v>75</v>
      </c>
      <c r="AX111" s="336" t="s">
        <v>86</v>
      </c>
      <c r="AY111" s="334" t="s">
        <v>3633</v>
      </c>
      <c r="AZ111" s="332" t="s">
        <v>67</v>
      </c>
      <c r="BA111" s="332" t="s">
        <v>67</v>
      </c>
    </row>
    <row r="112" spans="2:53" x14ac:dyDescent="0.25">
      <c r="B112" s="332">
        <v>2024</v>
      </c>
      <c r="C112" s="332">
        <v>891780111</v>
      </c>
      <c r="D112" s="333" t="s">
        <v>64</v>
      </c>
      <c r="E112" s="334" t="s">
        <v>3632</v>
      </c>
      <c r="F112" s="334" t="s">
        <v>3631</v>
      </c>
      <c r="G112" s="359">
        <v>0</v>
      </c>
      <c r="H112" s="336" t="s">
        <v>73</v>
      </c>
      <c r="I112" s="335" t="s">
        <v>65</v>
      </c>
      <c r="J112" s="334" t="s">
        <v>3630</v>
      </c>
      <c r="K112" s="337">
        <v>24000000</v>
      </c>
      <c r="L112" s="332" t="s">
        <v>68</v>
      </c>
      <c r="M112" s="334" t="s">
        <v>3629</v>
      </c>
      <c r="N112" s="338">
        <v>80795053</v>
      </c>
      <c r="O112" s="339">
        <v>1060</v>
      </c>
      <c r="P112" s="340">
        <v>45408</v>
      </c>
      <c r="Q112" s="339">
        <v>955600000</v>
      </c>
      <c r="R112" s="340">
        <v>45428</v>
      </c>
      <c r="S112" s="335">
        <v>24000000</v>
      </c>
      <c r="T112" s="336" t="s">
        <v>67</v>
      </c>
      <c r="U112" s="338">
        <v>32661345</v>
      </c>
      <c r="V112" s="334" t="s">
        <v>3577</v>
      </c>
      <c r="W112" s="341">
        <v>45428</v>
      </c>
      <c r="X112" s="363">
        <v>45428</v>
      </c>
      <c r="Y112" s="341" t="s">
        <v>75</v>
      </c>
      <c r="Z112" s="341">
        <v>45553</v>
      </c>
      <c r="AA112" s="334">
        <f t="shared" si="15"/>
        <v>125</v>
      </c>
      <c r="AB112" s="335">
        <v>0</v>
      </c>
      <c r="AC112" s="335">
        <v>0</v>
      </c>
      <c r="AD112" s="335">
        <v>0</v>
      </c>
      <c r="AE112" s="343" t="s">
        <v>75</v>
      </c>
      <c r="AF112" s="334">
        <f t="shared" si="16"/>
        <v>0</v>
      </c>
      <c r="AG112" s="335">
        <v>0</v>
      </c>
      <c r="AH112" s="335">
        <v>0</v>
      </c>
      <c r="AI112" s="343" t="s">
        <v>75</v>
      </c>
      <c r="AJ112" s="335">
        <v>0</v>
      </c>
      <c r="AK112" s="336" t="s">
        <v>75</v>
      </c>
      <c r="AL112" s="336" t="s">
        <v>75</v>
      </c>
      <c r="AM112" s="334">
        <f t="shared" si="17"/>
        <v>0</v>
      </c>
      <c r="AN112" s="334">
        <f>+K112+AC112-AH112</f>
        <v>24000000</v>
      </c>
      <c r="AO112" s="336" t="s">
        <v>85</v>
      </c>
      <c r="AP112" s="335">
        <v>0</v>
      </c>
      <c r="AQ112" s="336" t="s">
        <v>85</v>
      </c>
      <c r="AR112" s="335">
        <v>0</v>
      </c>
      <c r="AS112" s="343" t="s">
        <v>75</v>
      </c>
      <c r="AT112" s="312">
        <v>0</v>
      </c>
      <c r="AU112" s="310">
        <f t="shared" si="18"/>
        <v>24000000</v>
      </c>
      <c r="AV112" s="311">
        <f t="shared" si="19"/>
        <v>0</v>
      </c>
      <c r="AW112" s="345" t="s">
        <v>75</v>
      </c>
      <c r="AX112" s="336" t="s">
        <v>86</v>
      </c>
      <c r="AY112" s="334" t="s">
        <v>3628</v>
      </c>
      <c r="AZ112" s="332" t="s">
        <v>67</v>
      </c>
      <c r="BA112" s="332" t="s">
        <v>67</v>
      </c>
    </row>
    <row r="113" spans="2:53" x14ac:dyDescent="0.25">
      <c r="B113" s="332">
        <v>2024</v>
      </c>
      <c r="C113" s="332">
        <v>891780111</v>
      </c>
      <c r="D113" s="333" t="s">
        <v>64</v>
      </c>
      <c r="E113" s="334" t="s">
        <v>3627</v>
      </c>
      <c r="F113" s="334" t="s">
        <v>3626</v>
      </c>
      <c r="G113" s="359">
        <v>0</v>
      </c>
      <c r="H113" s="336" t="s">
        <v>73</v>
      </c>
      <c r="I113" s="335" t="s">
        <v>65</v>
      </c>
      <c r="J113" s="334" t="s">
        <v>3625</v>
      </c>
      <c r="K113" s="337">
        <v>24000000</v>
      </c>
      <c r="L113" s="332" t="s">
        <v>68</v>
      </c>
      <c r="M113" s="334" t="s">
        <v>3624</v>
      </c>
      <c r="N113" s="338">
        <v>52795669</v>
      </c>
      <c r="O113" s="339">
        <v>1060</v>
      </c>
      <c r="P113" s="340">
        <v>45408</v>
      </c>
      <c r="Q113" s="339">
        <v>955600000</v>
      </c>
      <c r="R113" s="340" t="s">
        <v>3618</v>
      </c>
      <c r="S113" s="335">
        <v>24000000</v>
      </c>
      <c r="T113" s="336" t="s">
        <v>67</v>
      </c>
      <c r="U113" s="338">
        <v>32661345</v>
      </c>
      <c r="V113" s="334" t="s">
        <v>3577</v>
      </c>
      <c r="W113" s="341">
        <v>45428</v>
      </c>
      <c r="X113" s="363">
        <v>45428</v>
      </c>
      <c r="Y113" s="341" t="s">
        <v>75</v>
      </c>
      <c r="Z113" s="341">
        <v>45553</v>
      </c>
      <c r="AA113" s="334">
        <f t="shared" si="15"/>
        <v>125</v>
      </c>
      <c r="AB113" s="335">
        <v>0</v>
      </c>
      <c r="AC113" s="335">
        <v>0</v>
      </c>
      <c r="AD113" s="335">
        <v>0</v>
      </c>
      <c r="AE113" s="343" t="s">
        <v>75</v>
      </c>
      <c r="AF113" s="334">
        <f t="shared" si="16"/>
        <v>0</v>
      </c>
      <c r="AG113" s="335">
        <v>0</v>
      </c>
      <c r="AH113" s="335">
        <v>0</v>
      </c>
      <c r="AI113" s="343" t="s">
        <v>75</v>
      </c>
      <c r="AJ113" s="335">
        <v>0</v>
      </c>
      <c r="AK113" s="336" t="s">
        <v>75</v>
      </c>
      <c r="AL113" s="336" t="s">
        <v>75</v>
      </c>
      <c r="AM113" s="334">
        <f t="shared" si="17"/>
        <v>0</v>
      </c>
      <c r="AN113" s="334">
        <f>+K113+AC113-AH113</f>
        <v>24000000</v>
      </c>
      <c r="AO113" s="336" t="s">
        <v>85</v>
      </c>
      <c r="AP113" s="335">
        <v>0</v>
      </c>
      <c r="AQ113" s="336" t="s">
        <v>85</v>
      </c>
      <c r="AR113" s="335">
        <v>0</v>
      </c>
      <c r="AS113" s="343" t="s">
        <v>75</v>
      </c>
      <c r="AT113" s="312">
        <v>0</v>
      </c>
      <c r="AU113" s="310">
        <f t="shared" si="18"/>
        <v>24000000</v>
      </c>
      <c r="AV113" s="311">
        <f t="shared" si="19"/>
        <v>0</v>
      </c>
      <c r="AW113" s="345" t="s">
        <v>75</v>
      </c>
      <c r="AX113" s="336" t="s">
        <v>86</v>
      </c>
      <c r="AY113" s="334" t="s">
        <v>3623</v>
      </c>
      <c r="AZ113" s="332" t="s">
        <v>67</v>
      </c>
      <c r="BA113" s="332" t="s">
        <v>67</v>
      </c>
    </row>
    <row r="114" spans="2:53" x14ac:dyDescent="0.25">
      <c r="B114" s="332">
        <v>2024</v>
      </c>
      <c r="C114" s="332">
        <v>891780111</v>
      </c>
      <c r="D114" s="333" t="s">
        <v>64</v>
      </c>
      <c r="E114" s="334" t="s">
        <v>3622</v>
      </c>
      <c r="F114" s="334" t="s">
        <v>3621</v>
      </c>
      <c r="G114" s="359">
        <v>0</v>
      </c>
      <c r="H114" s="336" t="s">
        <v>73</v>
      </c>
      <c r="I114" s="335" t="s">
        <v>65</v>
      </c>
      <c r="J114" s="334" t="s">
        <v>3620</v>
      </c>
      <c r="K114" s="337">
        <v>24000000</v>
      </c>
      <c r="L114" s="332" t="s">
        <v>68</v>
      </c>
      <c r="M114" s="334" t="s">
        <v>3619</v>
      </c>
      <c r="N114" s="338">
        <v>23810324</v>
      </c>
      <c r="O114" s="339">
        <v>1060</v>
      </c>
      <c r="P114" s="340">
        <v>45408</v>
      </c>
      <c r="Q114" s="339">
        <v>955600000</v>
      </c>
      <c r="R114" s="340" t="s">
        <v>3618</v>
      </c>
      <c r="S114" s="335">
        <v>24000000</v>
      </c>
      <c r="T114" s="336" t="s">
        <v>67</v>
      </c>
      <c r="U114" s="338">
        <v>32661345</v>
      </c>
      <c r="V114" s="334" t="s">
        <v>3577</v>
      </c>
      <c r="W114" s="341">
        <v>45428</v>
      </c>
      <c r="X114" s="363">
        <v>45428</v>
      </c>
      <c r="Y114" s="341" t="s">
        <v>75</v>
      </c>
      <c r="Z114" s="341">
        <v>45553</v>
      </c>
      <c r="AA114" s="334">
        <f t="shared" si="15"/>
        <v>125</v>
      </c>
      <c r="AB114" s="335">
        <v>0</v>
      </c>
      <c r="AC114" s="335">
        <v>0</v>
      </c>
      <c r="AD114" s="335">
        <v>0</v>
      </c>
      <c r="AE114" s="343" t="s">
        <v>75</v>
      </c>
      <c r="AF114" s="334">
        <f t="shared" si="16"/>
        <v>0</v>
      </c>
      <c r="AG114" s="335">
        <v>0</v>
      </c>
      <c r="AH114" s="335">
        <v>0</v>
      </c>
      <c r="AI114" s="343" t="s">
        <v>75</v>
      </c>
      <c r="AJ114" s="335">
        <v>0</v>
      </c>
      <c r="AK114" s="336" t="s">
        <v>75</v>
      </c>
      <c r="AL114" s="336" t="s">
        <v>75</v>
      </c>
      <c r="AM114" s="334">
        <f t="shared" si="17"/>
        <v>0</v>
      </c>
      <c r="AN114" s="334">
        <f>+K114+AC114-AH114</f>
        <v>24000000</v>
      </c>
      <c r="AO114" s="336" t="s">
        <v>85</v>
      </c>
      <c r="AP114" s="335">
        <v>0</v>
      </c>
      <c r="AQ114" s="336" t="s">
        <v>85</v>
      </c>
      <c r="AR114" s="335">
        <v>0</v>
      </c>
      <c r="AS114" s="343" t="s">
        <v>75</v>
      </c>
      <c r="AT114" s="312">
        <v>0</v>
      </c>
      <c r="AU114" s="310">
        <f t="shared" si="18"/>
        <v>24000000</v>
      </c>
      <c r="AV114" s="311">
        <f t="shared" si="19"/>
        <v>0</v>
      </c>
      <c r="AW114" s="345" t="s">
        <v>75</v>
      </c>
      <c r="AX114" s="336" t="s">
        <v>86</v>
      </c>
      <c r="AY114" s="334" t="s">
        <v>3617</v>
      </c>
      <c r="AZ114" s="332" t="s">
        <v>67</v>
      </c>
      <c r="BA114" s="332" t="s">
        <v>67</v>
      </c>
    </row>
    <row r="115" spans="2:53" x14ac:dyDescent="0.25">
      <c r="B115" s="332">
        <v>2024</v>
      </c>
      <c r="C115" s="332">
        <v>891780111</v>
      </c>
      <c r="D115" s="333" t="s">
        <v>64</v>
      </c>
      <c r="E115" s="334" t="s">
        <v>3616</v>
      </c>
      <c r="F115" s="334" t="s">
        <v>3615</v>
      </c>
      <c r="G115" s="359">
        <v>0</v>
      </c>
      <c r="H115" s="336" t="s">
        <v>73</v>
      </c>
      <c r="I115" s="335" t="s">
        <v>65</v>
      </c>
      <c r="J115" s="334" t="s">
        <v>3614</v>
      </c>
      <c r="K115" s="337">
        <v>22000000</v>
      </c>
      <c r="L115" s="332" t="s">
        <v>68</v>
      </c>
      <c r="M115" s="334" t="s">
        <v>3613</v>
      </c>
      <c r="N115" s="338">
        <v>1034284252</v>
      </c>
      <c r="O115" s="339">
        <v>1060</v>
      </c>
      <c r="P115" s="340">
        <v>45408</v>
      </c>
      <c r="Q115" s="339">
        <v>955600000</v>
      </c>
      <c r="R115" s="340">
        <v>45440</v>
      </c>
      <c r="S115" s="335">
        <v>22000000</v>
      </c>
      <c r="T115" s="336" t="s">
        <v>67</v>
      </c>
      <c r="U115" s="338">
        <v>32661345</v>
      </c>
      <c r="V115" s="334" t="s">
        <v>3577</v>
      </c>
      <c r="W115" s="341">
        <v>45440</v>
      </c>
      <c r="X115" s="363">
        <v>45440</v>
      </c>
      <c r="Y115" s="341" t="s">
        <v>75</v>
      </c>
      <c r="Z115" s="341">
        <v>45553</v>
      </c>
      <c r="AA115" s="334">
        <f t="shared" si="15"/>
        <v>113</v>
      </c>
      <c r="AB115" s="335">
        <v>0</v>
      </c>
      <c r="AC115" s="335">
        <v>0</v>
      </c>
      <c r="AD115" s="335">
        <v>0</v>
      </c>
      <c r="AE115" s="343" t="s">
        <v>75</v>
      </c>
      <c r="AF115" s="334">
        <f t="shared" si="16"/>
        <v>0</v>
      </c>
      <c r="AG115" s="335">
        <v>0</v>
      </c>
      <c r="AH115" s="335">
        <v>0</v>
      </c>
      <c r="AI115" s="343" t="s">
        <v>75</v>
      </c>
      <c r="AJ115" s="335">
        <v>0</v>
      </c>
      <c r="AK115" s="336" t="s">
        <v>75</v>
      </c>
      <c r="AL115" s="336" t="s">
        <v>75</v>
      </c>
      <c r="AM115" s="334">
        <f t="shared" si="17"/>
        <v>0</v>
      </c>
      <c r="AN115" s="334">
        <f>+K115+AC115-AH115</f>
        <v>22000000</v>
      </c>
      <c r="AO115" s="336" t="s">
        <v>85</v>
      </c>
      <c r="AP115" s="335">
        <v>0</v>
      </c>
      <c r="AQ115" s="336" t="s">
        <v>85</v>
      </c>
      <c r="AR115" s="335">
        <v>0</v>
      </c>
      <c r="AS115" s="343" t="s">
        <v>75</v>
      </c>
      <c r="AT115" s="312">
        <v>0</v>
      </c>
      <c r="AU115" s="310">
        <f t="shared" si="18"/>
        <v>22000000</v>
      </c>
      <c r="AV115" s="311">
        <f t="shared" si="19"/>
        <v>0</v>
      </c>
      <c r="AW115" s="345" t="s">
        <v>75</v>
      </c>
      <c r="AX115" s="336" t="s">
        <v>86</v>
      </c>
      <c r="AY115" s="334" t="s">
        <v>3612</v>
      </c>
      <c r="AZ115" s="332" t="s">
        <v>67</v>
      </c>
      <c r="BA115" s="332" t="s">
        <v>67</v>
      </c>
    </row>
    <row r="116" spans="2:53" x14ac:dyDescent="0.25">
      <c r="B116" s="332">
        <v>2024</v>
      </c>
      <c r="C116" s="332">
        <v>891780111</v>
      </c>
      <c r="D116" s="333" t="s">
        <v>64</v>
      </c>
      <c r="E116" s="334" t="s">
        <v>3611</v>
      </c>
      <c r="F116" s="360" t="s">
        <v>3610</v>
      </c>
      <c r="G116" s="359">
        <v>0</v>
      </c>
      <c r="H116" s="336" t="s">
        <v>73</v>
      </c>
      <c r="I116" s="335" t="s">
        <v>65</v>
      </c>
      <c r="J116" s="334" t="s">
        <v>3596</v>
      </c>
      <c r="K116" s="337">
        <v>14400000</v>
      </c>
      <c r="L116" s="332" t="s">
        <v>68</v>
      </c>
      <c r="M116" s="334" t="s">
        <v>3609</v>
      </c>
      <c r="N116" s="338">
        <v>43270703</v>
      </c>
      <c r="O116" s="339">
        <v>1060</v>
      </c>
      <c r="P116" s="340">
        <v>45408</v>
      </c>
      <c r="Q116" s="339">
        <v>955600000</v>
      </c>
      <c r="R116" s="340">
        <v>45456</v>
      </c>
      <c r="S116" s="335">
        <v>14400000</v>
      </c>
      <c r="T116" s="336" t="s">
        <v>67</v>
      </c>
      <c r="U116" s="338">
        <v>32661345</v>
      </c>
      <c r="V116" s="334" t="s">
        <v>3577</v>
      </c>
      <c r="W116" s="341">
        <v>45456</v>
      </c>
      <c r="X116" s="365">
        <v>45456</v>
      </c>
      <c r="Y116" s="341" t="s">
        <v>75</v>
      </c>
      <c r="Z116" s="362">
        <v>45552</v>
      </c>
      <c r="AA116" s="334">
        <f t="shared" si="15"/>
        <v>96</v>
      </c>
      <c r="AB116" s="335">
        <v>0</v>
      </c>
      <c r="AC116" s="335">
        <v>0</v>
      </c>
      <c r="AD116" s="335">
        <v>0</v>
      </c>
      <c r="AE116" s="343" t="s">
        <v>75</v>
      </c>
      <c r="AF116" s="334">
        <f t="shared" si="16"/>
        <v>0</v>
      </c>
      <c r="AG116" s="335"/>
      <c r="AH116" s="335"/>
      <c r="AI116" s="343"/>
      <c r="AJ116" s="335"/>
      <c r="AK116" s="336"/>
      <c r="AL116" s="336"/>
      <c r="AM116" s="334">
        <f t="shared" si="17"/>
        <v>0</v>
      </c>
      <c r="AN116" s="334">
        <f>+K116+AC116-AH116</f>
        <v>14400000</v>
      </c>
      <c r="AO116" s="336" t="s">
        <v>85</v>
      </c>
      <c r="AP116" s="335">
        <v>0</v>
      </c>
      <c r="AQ116" s="336" t="s">
        <v>85</v>
      </c>
      <c r="AR116" s="335">
        <v>0</v>
      </c>
      <c r="AS116" s="343" t="s">
        <v>75</v>
      </c>
      <c r="AT116" s="312">
        <v>0</v>
      </c>
      <c r="AU116" s="310">
        <f t="shared" si="18"/>
        <v>14400000</v>
      </c>
      <c r="AV116" s="311">
        <f t="shared" si="19"/>
        <v>0</v>
      </c>
      <c r="AW116" s="345" t="s">
        <v>75</v>
      </c>
      <c r="AX116" s="336" t="s">
        <v>86</v>
      </c>
      <c r="AY116" s="380" t="s">
        <v>3608</v>
      </c>
      <c r="AZ116" s="332" t="s">
        <v>67</v>
      </c>
      <c r="BA116" s="332" t="s">
        <v>67</v>
      </c>
    </row>
    <row r="117" spans="2:53" x14ac:dyDescent="0.25">
      <c r="B117" s="332">
        <v>2024</v>
      </c>
      <c r="C117" s="332">
        <v>891780111</v>
      </c>
      <c r="D117" s="333" t="s">
        <v>64</v>
      </c>
      <c r="E117" s="334" t="s">
        <v>3607</v>
      </c>
      <c r="F117" s="360" t="s">
        <v>3606</v>
      </c>
      <c r="G117" s="359">
        <v>0</v>
      </c>
      <c r="H117" s="336" t="s">
        <v>73</v>
      </c>
      <c r="I117" s="335" t="s">
        <v>65</v>
      </c>
      <c r="J117" s="334" t="s">
        <v>3596</v>
      </c>
      <c r="K117" s="337">
        <v>14400000</v>
      </c>
      <c r="L117" s="332" t="s">
        <v>68</v>
      </c>
      <c r="M117" s="334" t="s">
        <v>3605</v>
      </c>
      <c r="N117" s="338">
        <v>1116723059</v>
      </c>
      <c r="O117" s="339">
        <v>1060</v>
      </c>
      <c r="P117" s="340">
        <v>45408</v>
      </c>
      <c r="Q117" s="339">
        <v>955600000</v>
      </c>
      <c r="R117" s="340">
        <v>45456</v>
      </c>
      <c r="S117" s="335">
        <v>14400000</v>
      </c>
      <c r="T117" s="336" t="s">
        <v>67</v>
      </c>
      <c r="U117" s="338">
        <v>32661345</v>
      </c>
      <c r="V117" s="334" t="s">
        <v>3577</v>
      </c>
      <c r="W117" s="341">
        <v>45456</v>
      </c>
      <c r="X117" s="365">
        <v>45456</v>
      </c>
      <c r="Y117" s="341" t="s">
        <v>75</v>
      </c>
      <c r="Z117" s="362">
        <v>45552</v>
      </c>
      <c r="AA117" s="334">
        <f t="shared" si="15"/>
        <v>96</v>
      </c>
      <c r="AB117" s="335">
        <v>0</v>
      </c>
      <c r="AC117" s="335">
        <v>0</v>
      </c>
      <c r="AD117" s="335">
        <v>0</v>
      </c>
      <c r="AE117" s="343" t="s">
        <v>75</v>
      </c>
      <c r="AF117" s="334">
        <f t="shared" si="16"/>
        <v>0</v>
      </c>
      <c r="AG117" s="335"/>
      <c r="AH117" s="335"/>
      <c r="AI117" s="343"/>
      <c r="AJ117" s="335"/>
      <c r="AK117" s="336"/>
      <c r="AL117" s="336"/>
      <c r="AM117" s="334">
        <f t="shared" si="17"/>
        <v>0</v>
      </c>
      <c r="AN117" s="334">
        <f>+K117+AC117-AH117</f>
        <v>14400000</v>
      </c>
      <c r="AO117" s="336" t="s">
        <v>85</v>
      </c>
      <c r="AP117" s="335">
        <v>0</v>
      </c>
      <c r="AQ117" s="336" t="s">
        <v>85</v>
      </c>
      <c r="AR117" s="335">
        <v>0</v>
      </c>
      <c r="AS117" s="343" t="s">
        <v>75</v>
      </c>
      <c r="AT117" s="312">
        <v>0</v>
      </c>
      <c r="AU117" s="310">
        <f t="shared" si="18"/>
        <v>14400000</v>
      </c>
      <c r="AV117" s="311">
        <f t="shared" si="19"/>
        <v>0</v>
      </c>
      <c r="AW117" s="345" t="s">
        <v>75</v>
      </c>
      <c r="AX117" s="336" t="s">
        <v>86</v>
      </c>
      <c r="AY117" s="380" t="s">
        <v>3604</v>
      </c>
      <c r="AZ117" s="332" t="s">
        <v>67</v>
      </c>
      <c r="BA117" s="332" t="s">
        <v>67</v>
      </c>
    </row>
    <row r="118" spans="2:53" x14ac:dyDescent="0.25">
      <c r="B118" s="332">
        <v>2024</v>
      </c>
      <c r="C118" s="332">
        <v>891780111</v>
      </c>
      <c r="D118" s="333" t="s">
        <v>64</v>
      </c>
      <c r="E118" s="334" t="s">
        <v>3603</v>
      </c>
      <c r="F118" s="360" t="s">
        <v>3602</v>
      </c>
      <c r="G118" s="359">
        <v>0</v>
      </c>
      <c r="H118" s="336" t="s">
        <v>73</v>
      </c>
      <c r="I118" s="335" t="s">
        <v>65</v>
      </c>
      <c r="J118" s="334" t="s">
        <v>3601</v>
      </c>
      <c r="K118" s="337">
        <v>14400000</v>
      </c>
      <c r="L118" s="332" t="s">
        <v>68</v>
      </c>
      <c r="M118" s="334" t="s">
        <v>3600</v>
      </c>
      <c r="N118" s="338">
        <v>1067980322</v>
      </c>
      <c r="O118" s="339">
        <v>1060</v>
      </c>
      <c r="P118" s="340">
        <v>45408</v>
      </c>
      <c r="Q118" s="339">
        <v>955600000</v>
      </c>
      <c r="R118" s="340">
        <v>45456</v>
      </c>
      <c r="S118" s="335">
        <v>14400000</v>
      </c>
      <c r="T118" s="336" t="s">
        <v>67</v>
      </c>
      <c r="U118" s="338">
        <v>32661345</v>
      </c>
      <c r="V118" s="334" t="s">
        <v>3577</v>
      </c>
      <c r="W118" s="341">
        <v>45456</v>
      </c>
      <c r="X118" s="365">
        <v>45456</v>
      </c>
      <c r="Y118" s="341" t="s">
        <v>75</v>
      </c>
      <c r="Z118" s="362">
        <v>45552</v>
      </c>
      <c r="AA118" s="334">
        <f t="shared" si="15"/>
        <v>96</v>
      </c>
      <c r="AB118" s="335">
        <v>0</v>
      </c>
      <c r="AC118" s="335">
        <v>0</v>
      </c>
      <c r="AD118" s="335">
        <v>0</v>
      </c>
      <c r="AE118" s="343" t="s">
        <v>75</v>
      </c>
      <c r="AF118" s="334">
        <f t="shared" si="16"/>
        <v>0</v>
      </c>
      <c r="AG118" s="335"/>
      <c r="AH118" s="335"/>
      <c r="AI118" s="343"/>
      <c r="AJ118" s="335"/>
      <c r="AK118" s="336"/>
      <c r="AL118" s="336"/>
      <c r="AM118" s="334">
        <f t="shared" si="17"/>
        <v>0</v>
      </c>
      <c r="AN118" s="334">
        <f>+K118+AC118-AH118</f>
        <v>14400000</v>
      </c>
      <c r="AO118" s="336" t="s">
        <v>85</v>
      </c>
      <c r="AP118" s="335">
        <v>0</v>
      </c>
      <c r="AQ118" s="336" t="s">
        <v>85</v>
      </c>
      <c r="AR118" s="335">
        <v>0</v>
      </c>
      <c r="AS118" s="343" t="s">
        <v>75</v>
      </c>
      <c r="AT118" s="312">
        <v>0</v>
      </c>
      <c r="AU118" s="310">
        <f t="shared" si="18"/>
        <v>14400000</v>
      </c>
      <c r="AV118" s="311">
        <f t="shared" si="19"/>
        <v>0</v>
      </c>
      <c r="AW118" s="345" t="s">
        <v>75</v>
      </c>
      <c r="AX118" s="336" t="s">
        <v>86</v>
      </c>
      <c r="AY118" s="380" t="s">
        <v>3599</v>
      </c>
      <c r="AZ118" s="332" t="s">
        <v>67</v>
      </c>
      <c r="BA118" s="332" t="s">
        <v>67</v>
      </c>
    </row>
    <row r="119" spans="2:53" x14ac:dyDescent="0.25">
      <c r="B119" s="332">
        <v>2024</v>
      </c>
      <c r="C119" s="332">
        <v>891780111</v>
      </c>
      <c r="D119" s="333" t="s">
        <v>64</v>
      </c>
      <c r="E119" s="334" t="s">
        <v>3598</v>
      </c>
      <c r="F119" s="360" t="s">
        <v>3597</v>
      </c>
      <c r="G119" s="359">
        <v>0</v>
      </c>
      <c r="H119" s="336" t="s">
        <v>73</v>
      </c>
      <c r="I119" s="335" t="s">
        <v>65</v>
      </c>
      <c r="J119" s="334" t="s">
        <v>3596</v>
      </c>
      <c r="K119" s="337">
        <v>14400000</v>
      </c>
      <c r="L119" s="332" t="s">
        <v>68</v>
      </c>
      <c r="M119" s="334" t="s">
        <v>3595</v>
      </c>
      <c r="N119" s="338">
        <v>1123631254</v>
      </c>
      <c r="O119" s="339">
        <v>1060</v>
      </c>
      <c r="P119" s="340">
        <v>45408</v>
      </c>
      <c r="Q119" s="339">
        <v>955600000</v>
      </c>
      <c r="R119" s="340">
        <v>45456</v>
      </c>
      <c r="S119" s="335">
        <v>14400000</v>
      </c>
      <c r="T119" s="336" t="s">
        <v>67</v>
      </c>
      <c r="U119" s="338">
        <v>32661345</v>
      </c>
      <c r="V119" s="334" t="s">
        <v>3577</v>
      </c>
      <c r="W119" s="341">
        <v>45456</v>
      </c>
      <c r="X119" s="365">
        <v>45456</v>
      </c>
      <c r="Y119" s="341" t="s">
        <v>75</v>
      </c>
      <c r="Z119" s="362">
        <v>45552</v>
      </c>
      <c r="AA119" s="334">
        <f t="shared" si="15"/>
        <v>96</v>
      </c>
      <c r="AB119" s="335">
        <v>0</v>
      </c>
      <c r="AC119" s="335">
        <v>0</v>
      </c>
      <c r="AD119" s="335">
        <v>0</v>
      </c>
      <c r="AE119" s="343" t="s">
        <v>75</v>
      </c>
      <c r="AF119" s="334">
        <f t="shared" si="16"/>
        <v>0</v>
      </c>
      <c r="AG119" s="335"/>
      <c r="AH119" s="335"/>
      <c r="AI119" s="343"/>
      <c r="AJ119" s="335"/>
      <c r="AK119" s="336"/>
      <c r="AL119" s="336"/>
      <c r="AM119" s="334">
        <f t="shared" si="17"/>
        <v>0</v>
      </c>
      <c r="AN119" s="334">
        <f>+K119+AC119-AH119</f>
        <v>14400000</v>
      </c>
      <c r="AO119" s="336" t="s">
        <v>85</v>
      </c>
      <c r="AP119" s="335">
        <v>0</v>
      </c>
      <c r="AQ119" s="336" t="s">
        <v>85</v>
      </c>
      <c r="AR119" s="335">
        <v>0</v>
      </c>
      <c r="AS119" s="343" t="s">
        <v>75</v>
      </c>
      <c r="AT119" s="312">
        <v>0</v>
      </c>
      <c r="AU119" s="310">
        <f t="shared" si="18"/>
        <v>14400000</v>
      </c>
      <c r="AV119" s="311">
        <f t="shared" si="19"/>
        <v>0</v>
      </c>
      <c r="AW119" s="345" t="s">
        <v>75</v>
      </c>
      <c r="AX119" s="336" t="s">
        <v>86</v>
      </c>
      <c r="AY119" s="380" t="s">
        <v>3594</v>
      </c>
      <c r="AZ119" s="332" t="s">
        <v>67</v>
      </c>
      <c r="BA119" s="332" t="s">
        <v>67</v>
      </c>
    </row>
    <row r="120" spans="2:53" x14ac:dyDescent="0.25">
      <c r="B120" s="332">
        <v>2024</v>
      </c>
      <c r="C120" s="332">
        <v>891780111</v>
      </c>
      <c r="D120" s="333" t="s">
        <v>64</v>
      </c>
      <c r="E120" s="334" t="s">
        <v>3593</v>
      </c>
      <c r="F120" s="360" t="s">
        <v>3592</v>
      </c>
      <c r="G120" s="359">
        <v>0</v>
      </c>
      <c r="H120" s="336" t="s">
        <v>73</v>
      </c>
      <c r="I120" s="335" t="s">
        <v>65</v>
      </c>
      <c r="J120" s="334" t="s">
        <v>3579</v>
      </c>
      <c r="K120" s="337">
        <v>14400000</v>
      </c>
      <c r="L120" s="332" t="s">
        <v>68</v>
      </c>
      <c r="M120" s="334" t="s">
        <v>3591</v>
      </c>
      <c r="N120" s="338">
        <v>1116793292</v>
      </c>
      <c r="O120" s="339">
        <v>1060</v>
      </c>
      <c r="P120" s="340">
        <v>45408</v>
      </c>
      <c r="Q120" s="339">
        <v>955600000</v>
      </c>
      <c r="R120" s="340">
        <v>45456</v>
      </c>
      <c r="S120" s="335">
        <v>14400000</v>
      </c>
      <c r="T120" s="336" t="s">
        <v>67</v>
      </c>
      <c r="U120" s="338">
        <v>32661345</v>
      </c>
      <c r="V120" s="334" t="s">
        <v>3577</v>
      </c>
      <c r="W120" s="341">
        <v>45456</v>
      </c>
      <c r="X120" s="365">
        <v>45456</v>
      </c>
      <c r="Y120" s="341" t="s">
        <v>75</v>
      </c>
      <c r="Z120" s="362">
        <v>45552</v>
      </c>
      <c r="AA120" s="334">
        <f t="shared" si="15"/>
        <v>96</v>
      </c>
      <c r="AB120" s="335">
        <v>0</v>
      </c>
      <c r="AC120" s="335">
        <v>0</v>
      </c>
      <c r="AD120" s="335">
        <v>0</v>
      </c>
      <c r="AE120" s="343" t="s">
        <v>75</v>
      </c>
      <c r="AF120" s="334">
        <f t="shared" si="16"/>
        <v>0</v>
      </c>
      <c r="AG120" s="335"/>
      <c r="AH120" s="335"/>
      <c r="AI120" s="343"/>
      <c r="AJ120" s="335"/>
      <c r="AK120" s="336"/>
      <c r="AL120" s="336"/>
      <c r="AM120" s="334">
        <f t="shared" si="17"/>
        <v>0</v>
      </c>
      <c r="AN120" s="334">
        <f>+K120+AC120-AH120</f>
        <v>14400000</v>
      </c>
      <c r="AO120" s="336" t="s">
        <v>85</v>
      </c>
      <c r="AP120" s="335">
        <v>0</v>
      </c>
      <c r="AQ120" s="336" t="s">
        <v>85</v>
      </c>
      <c r="AR120" s="335">
        <v>0</v>
      </c>
      <c r="AS120" s="343" t="s">
        <v>75</v>
      </c>
      <c r="AT120" s="312">
        <v>0</v>
      </c>
      <c r="AU120" s="310">
        <f t="shared" si="18"/>
        <v>14400000</v>
      </c>
      <c r="AV120" s="311">
        <f t="shared" si="19"/>
        <v>0</v>
      </c>
      <c r="AW120" s="345" t="s">
        <v>75</v>
      </c>
      <c r="AX120" s="336" t="s">
        <v>86</v>
      </c>
      <c r="AY120" s="380" t="s">
        <v>3590</v>
      </c>
      <c r="AZ120" s="332" t="s">
        <v>67</v>
      </c>
      <c r="BA120" s="332" t="s">
        <v>67</v>
      </c>
    </row>
    <row r="121" spans="2:53" x14ac:dyDescent="0.25">
      <c r="B121" s="332">
        <v>2024</v>
      </c>
      <c r="C121" s="332">
        <v>891780111</v>
      </c>
      <c r="D121" s="333" t="s">
        <v>64</v>
      </c>
      <c r="E121" s="334" t="s">
        <v>3589</v>
      </c>
      <c r="F121" s="360" t="s">
        <v>3588</v>
      </c>
      <c r="G121" s="359">
        <v>0</v>
      </c>
      <c r="H121" s="336" t="s">
        <v>73</v>
      </c>
      <c r="I121" s="335" t="s">
        <v>65</v>
      </c>
      <c r="J121" s="334" t="s">
        <v>3579</v>
      </c>
      <c r="K121" s="337">
        <v>14400000</v>
      </c>
      <c r="L121" s="332" t="s">
        <v>68</v>
      </c>
      <c r="M121" s="334" t="s">
        <v>3587</v>
      </c>
      <c r="N121" s="338">
        <v>1045502363</v>
      </c>
      <c r="O121" s="339">
        <v>1060</v>
      </c>
      <c r="P121" s="340">
        <v>45408</v>
      </c>
      <c r="Q121" s="339">
        <v>955600000</v>
      </c>
      <c r="R121" s="340">
        <v>45456</v>
      </c>
      <c r="S121" s="335">
        <v>14400000</v>
      </c>
      <c r="T121" s="336" t="s">
        <v>67</v>
      </c>
      <c r="U121" s="338">
        <v>32661345</v>
      </c>
      <c r="V121" s="334" t="s">
        <v>3577</v>
      </c>
      <c r="W121" s="341">
        <v>45456</v>
      </c>
      <c r="X121" s="365">
        <v>45456</v>
      </c>
      <c r="Y121" s="341" t="s">
        <v>75</v>
      </c>
      <c r="Z121" s="362">
        <v>45552</v>
      </c>
      <c r="AA121" s="334">
        <f t="shared" si="15"/>
        <v>96</v>
      </c>
      <c r="AB121" s="335">
        <v>0</v>
      </c>
      <c r="AC121" s="335">
        <v>0</v>
      </c>
      <c r="AD121" s="335">
        <v>0</v>
      </c>
      <c r="AE121" s="343" t="s">
        <v>75</v>
      </c>
      <c r="AF121" s="334">
        <f t="shared" si="16"/>
        <v>0</v>
      </c>
      <c r="AG121" s="335"/>
      <c r="AH121" s="335"/>
      <c r="AI121" s="343"/>
      <c r="AJ121" s="335"/>
      <c r="AK121" s="336"/>
      <c r="AL121" s="336"/>
      <c r="AM121" s="334">
        <f t="shared" si="17"/>
        <v>0</v>
      </c>
      <c r="AN121" s="334">
        <f>+K121+AC121-AH121</f>
        <v>14400000</v>
      </c>
      <c r="AO121" s="336" t="s">
        <v>85</v>
      </c>
      <c r="AP121" s="335">
        <v>0</v>
      </c>
      <c r="AQ121" s="336" t="s">
        <v>85</v>
      </c>
      <c r="AR121" s="335">
        <v>0</v>
      </c>
      <c r="AS121" s="343" t="s">
        <v>75</v>
      </c>
      <c r="AT121" s="312">
        <v>0</v>
      </c>
      <c r="AU121" s="310">
        <f t="shared" si="18"/>
        <v>14400000</v>
      </c>
      <c r="AV121" s="311">
        <f t="shared" si="19"/>
        <v>0</v>
      </c>
      <c r="AW121" s="345" t="s">
        <v>75</v>
      </c>
      <c r="AX121" s="336" t="s">
        <v>86</v>
      </c>
      <c r="AY121" s="380" t="s">
        <v>3586</v>
      </c>
      <c r="AZ121" s="332" t="s">
        <v>67</v>
      </c>
      <c r="BA121" s="332" t="s">
        <v>67</v>
      </c>
    </row>
    <row r="122" spans="2:53" x14ac:dyDescent="0.25">
      <c r="B122" s="332">
        <v>2024</v>
      </c>
      <c r="C122" s="332">
        <v>891780111</v>
      </c>
      <c r="D122" s="333" t="s">
        <v>64</v>
      </c>
      <c r="E122" s="334" t="s">
        <v>3585</v>
      </c>
      <c r="F122" s="360" t="s">
        <v>3584</v>
      </c>
      <c r="G122" s="359">
        <v>0</v>
      </c>
      <c r="H122" s="336" t="s">
        <v>73</v>
      </c>
      <c r="I122" s="335" t="s">
        <v>65</v>
      </c>
      <c r="J122" s="334" t="s">
        <v>3579</v>
      </c>
      <c r="K122" s="337">
        <v>14400000</v>
      </c>
      <c r="L122" s="332" t="s">
        <v>68</v>
      </c>
      <c r="M122" s="334" t="s">
        <v>3583</v>
      </c>
      <c r="N122" s="338">
        <v>1115079597</v>
      </c>
      <c r="O122" s="339">
        <v>1060</v>
      </c>
      <c r="P122" s="340">
        <v>45408</v>
      </c>
      <c r="Q122" s="339">
        <v>955600000</v>
      </c>
      <c r="R122" s="340">
        <v>45456</v>
      </c>
      <c r="S122" s="335">
        <v>14400000</v>
      </c>
      <c r="T122" s="336" t="s">
        <v>67</v>
      </c>
      <c r="U122" s="338">
        <v>32661345</v>
      </c>
      <c r="V122" s="334" t="s">
        <v>3577</v>
      </c>
      <c r="W122" s="341">
        <v>45456</v>
      </c>
      <c r="X122" s="365" t="s">
        <v>3576</v>
      </c>
      <c r="Y122" s="341" t="s">
        <v>75</v>
      </c>
      <c r="Z122" s="362">
        <v>45552</v>
      </c>
      <c r="AA122" s="334">
        <f t="shared" si="15"/>
        <v>96</v>
      </c>
      <c r="AB122" s="335">
        <v>0</v>
      </c>
      <c r="AC122" s="335">
        <v>0</v>
      </c>
      <c r="AD122" s="335">
        <v>0</v>
      </c>
      <c r="AE122" s="343" t="s">
        <v>75</v>
      </c>
      <c r="AF122" s="334">
        <f t="shared" si="16"/>
        <v>0</v>
      </c>
      <c r="AG122" s="335"/>
      <c r="AH122" s="335"/>
      <c r="AI122" s="343"/>
      <c r="AJ122" s="335"/>
      <c r="AK122" s="336"/>
      <c r="AL122" s="336"/>
      <c r="AM122" s="334">
        <f t="shared" si="17"/>
        <v>0</v>
      </c>
      <c r="AN122" s="334">
        <f>+K122+AC122-AH122</f>
        <v>14400000</v>
      </c>
      <c r="AO122" s="336" t="s">
        <v>85</v>
      </c>
      <c r="AP122" s="335">
        <v>0</v>
      </c>
      <c r="AQ122" s="336" t="s">
        <v>85</v>
      </c>
      <c r="AR122" s="335">
        <v>0</v>
      </c>
      <c r="AS122" s="343" t="s">
        <v>75</v>
      </c>
      <c r="AT122" s="312">
        <v>0</v>
      </c>
      <c r="AU122" s="310">
        <f t="shared" si="18"/>
        <v>14400000</v>
      </c>
      <c r="AV122" s="311">
        <f t="shared" si="19"/>
        <v>0</v>
      </c>
      <c r="AW122" s="345" t="s">
        <v>75</v>
      </c>
      <c r="AX122" s="336" t="s">
        <v>86</v>
      </c>
      <c r="AY122" s="380" t="s">
        <v>3582</v>
      </c>
      <c r="AZ122" s="332" t="s">
        <v>67</v>
      </c>
      <c r="BA122" s="332" t="s">
        <v>67</v>
      </c>
    </row>
    <row r="123" spans="2:53" x14ac:dyDescent="0.25">
      <c r="B123" s="332">
        <v>2024</v>
      </c>
      <c r="C123" s="332">
        <v>891780111</v>
      </c>
      <c r="D123" s="333" t="s">
        <v>64</v>
      </c>
      <c r="E123" s="334" t="s">
        <v>3581</v>
      </c>
      <c r="F123" s="360" t="s">
        <v>3580</v>
      </c>
      <c r="G123" s="359">
        <v>0</v>
      </c>
      <c r="H123" s="336" t="s">
        <v>73</v>
      </c>
      <c r="I123" s="335" t="s">
        <v>65</v>
      </c>
      <c r="J123" s="334" t="s">
        <v>3579</v>
      </c>
      <c r="K123" s="337">
        <v>14400000</v>
      </c>
      <c r="L123" s="332" t="s">
        <v>68</v>
      </c>
      <c r="M123" s="334" t="s">
        <v>3578</v>
      </c>
      <c r="N123" s="338">
        <v>40930323</v>
      </c>
      <c r="O123" s="339">
        <v>1060</v>
      </c>
      <c r="P123" s="340">
        <v>45408</v>
      </c>
      <c r="Q123" s="339">
        <v>955600000</v>
      </c>
      <c r="R123" s="340">
        <v>45456</v>
      </c>
      <c r="S123" s="335">
        <v>14400000</v>
      </c>
      <c r="T123" s="336" t="s">
        <v>67</v>
      </c>
      <c r="U123" s="338">
        <v>32661345</v>
      </c>
      <c r="V123" s="334" t="s">
        <v>3577</v>
      </c>
      <c r="W123" s="341">
        <v>45456</v>
      </c>
      <c r="X123" s="365" t="s">
        <v>3576</v>
      </c>
      <c r="Y123" s="341" t="s">
        <v>75</v>
      </c>
      <c r="Z123" s="362">
        <v>45552</v>
      </c>
      <c r="AA123" s="334">
        <f t="shared" si="15"/>
        <v>96</v>
      </c>
      <c r="AB123" s="335">
        <v>0</v>
      </c>
      <c r="AC123" s="335">
        <v>0</v>
      </c>
      <c r="AD123" s="335">
        <v>0</v>
      </c>
      <c r="AE123" s="343" t="s">
        <v>75</v>
      </c>
      <c r="AF123" s="334">
        <f t="shared" si="16"/>
        <v>0</v>
      </c>
      <c r="AG123" s="335"/>
      <c r="AH123" s="335"/>
      <c r="AI123" s="343"/>
      <c r="AJ123" s="335"/>
      <c r="AK123" s="336"/>
      <c r="AL123" s="336"/>
      <c r="AM123" s="334">
        <f t="shared" si="17"/>
        <v>0</v>
      </c>
      <c r="AN123" s="334">
        <f>+K123+AC123-AH123</f>
        <v>14400000</v>
      </c>
      <c r="AO123" s="336" t="s">
        <v>85</v>
      </c>
      <c r="AP123" s="335">
        <v>0</v>
      </c>
      <c r="AQ123" s="336" t="s">
        <v>85</v>
      </c>
      <c r="AR123" s="335">
        <v>0</v>
      </c>
      <c r="AS123" s="343" t="s">
        <v>75</v>
      </c>
      <c r="AT123" s="312">
        <v>0</v>
      </c>
      <c r="AU123" s="310">
        <f t="shared" si="18"/>
        <v>14400000</v>
      </c>
      <c r="AV123" s="311">
        <f t="shared" si="19"/>
        <v>0</v>
      </c>
      <c r="AW123" s="345" t="s">
        <v>75</v>
      </c>
      <c r="AX123" s="336" t="s">
        <v>86</v>
      </c>
      <c r="AY123" s="380" t="s">
        <v>3575</v>
      </c>
      <c r="AZ123" s="332" t="s">
        <v>67</v>
      </c>
      <c r="BA123" s="332" t="s">
        <v>67</v>
      </c>
    </row>
    <row r="124" spans="2:53" x14ac:dyDescent="0.25">
      <c r="B124" s="332">
        <v>2024</v>
      </c>
      <c r="C124" s="332">
        <v>891780111</v>
      </c>
      <c r="D124" s="333" t="s">
        <v>64</v>
      </c>
      <c r="E124" s="334" t="s">
        <v>3574</v>
      </c>
      <c r="F124" s="334" t="s">
        <v>3573</v>
      </c>
      <c r="G124" s="336">
        <v>0</v>
      </c>
      <c r="H124" s="336" t="s">
        <v>73</v>
      </c>
      <c r="I124" s="335" t="s">
        <v>65</v>
      </c>
      <c r="J124" s="334" t="s">
        <v>3572</v>
      </c>
      <c r="K124" s="337">
        <v>8000000</v>
      </c>
      <c r="L124" s="332" t="s">
        <v>68</v>
      </c>
      <c r="M124" s="334" t="s">
        <v>3571</v>
      </c>
      <c r="N124" s="338">
        <v>36453744</v>
      </c>
      <c r="O124" s="339">
        <v>388</v>
      </c>
      <c r="P124" s="340">
        <v>45338</v>
      </c>
      <c r="Q124" s="339">
        <v>466800000</v>
      </c>
      <c r="R124" s="340">
        <v>45341</v>
      </c>
      <c r="S124" s="335">
        <v>8000000</v>
      </c>
      <c r="T124" s="336" t="s">
        <v>67</v>
      </c>
      <c r="U124" s="338">
        <v>36559959</v>
      </c>
      <c r="V124" s="334" t="s">
        <v>3499</v>
      </c>
      <c r="W124" s="341">
        <v>45341</v>
      </c>
      <c r="X124" s="341">
        <v>45341</v>
      </c>
      <c r="Y124" s="341" t="s">
        <v>75</v>
      </c>
      <c r="Z124" s="341">
        <v>45382</v>
      </c>
      <c r="AA124" s="334">
        <f t="shared" si="15"/>
        <v>41</v>
      </c>
      <c r="AB124" s="335">
        <v>0</v>
      </c>
      <c r="AC124" s="335">
        <v>0</v>
      </c>
      <c r="AD124" s="335">
        <v>1</v>
      </c>
      <c r="AE124" s="355">
        <v>45412</v>
      </c>
      <c r="AF124" s="334">
        <f t="shared" si="16"/>
        <v>30</v>
      </c>
      <c r="AG124" s="335">
        <v>0</v>
      </c>
      <c r="AH124" s="335">
        <v>0</v>
      </c>
      <c r="AI124" s="343" t="s">
        <v>75</v>
      </c>
      <c r="AJ124" s="335">
        <v>0</v>
      </c>
      <c r="AK124" s="336" t="s">
        <v>75</v>
      </c>
      <c r="AL124" s="336" t="s">
        <v>75</v>
      </c>
      <c r="AM124" s="334">
        <f t="shared" si="17"/>
        <v>0</v>
      </c>
      <c r="AN124" s="334">
        <f>+K124+AC124-AH124</f>
        <v>8000000</v>
      </c>
      <c r="AO124" s="336" t="s">
        <v>85</v>
      </c>
      <c r="AP124" s="335">
        <v>0</v>
      </c>
      <c r="AQ124" s="336" t="s">
        <v>85</v>
      </c>
      <c r="AR124" s="335">
        <v>0</v>
      </c>
      <c r="AS124" s="343" t="s">
        <v>75</v>
      </c>
      <c r="AT124" s="312">
        <v>0</v>
      </c>
      <c r="AU124" s="310">
        <f t="shared" si="18"/>
        <v>8000000</v>
      </c>
      <c r="AV124" s="311">
        <f t="shared" si="19"/>
        <v>0</v>
      </c>
      <c r="AW124" s="345" t="s">
        <v>75</v>
      </c>
      <c r="AX124" s="336" t="s">
        <v>86</v>
      </c>
      <c r="AY124" s="334" t="s">
        <v>3570</v>
      </c>
      <c r="AZ124" s="332" t="s">
        <v>67</v>
      </c>
      <c r="BA124" s="332" t="s">
        <v>67</v>
      </c>
    </row>
    <row r="125" spans="2:53" x14ac:dyDescent="0.25">
      <c r="B125" s="332">
        <v>2024</v>
      </c>
      <c r="C125" s="332">
        <v>891780111</v>
      </c>
      <c r="D125" s="333" t="s">
        <v>64</v>
      </c>
      <c r="E125" s="334" t="s">
        <v>3569</v>
      </c>
      <c r="F125" s="334" t="s">
        <v>3568</v>
      </c>
      <c r="G125" s="336">
        <v>0</v>
      </c>
      <c r="H125" s="336" t="s">
        <v>73</v>
      </c>
      <c r="I125" s="335" t="s">
        <v>65</v>
      </c>
      <c r="J125" s="334" t="s">
        <v>3514</v>
      </c>
      <c r="K125" s="337">
        <v>8000000</v>
      </c>
      <c r="L125" s="332" t="s">
        <v>68</v>
      </c>
      <c r="M125" s="334" t="s">
        <v>3567</v>
      </c>
      <c r="N125" s="338">
        <v>1085181610</v>
      </c>
      <c r="O125" s="339">
        <v>388</v>
      </c>
      <c r="P125" s="340">
        <v>45338</v>
      </c>
      <c r="Q125" s="339">
        <v>466800000</v>
      </c>
      <c r="R125" s="340">
        <v>45341</v>
      </c>
      <c r="S125" s="335">
        <v>8000000</v>
      </c>
      <c r="T125" s="336" t="s">
        <v>67</v>
      </c>
      <c r="U125" s="338">
        <v>36559959</v>
      </c>
      <c r="V125" s="334" t="s">
        <v>3499</v>
      </c>
      <c r="W125" s="341">
        <v>45341</v>
      </c>
      <c r="X125" s="341">
        <v>45341</v>
      </c>
      <c r="Y125" s="342" t="s">
        <v>75</v>
      </c>
      <c r="Z125" s="341">
        <v>45382</v>
      </c>
      <c r="AA125" s="334">
        <f t="shared" si="15"/>
        <v>41</v>
      </c>
      <c r="AB125" s="335">
        <v>0</v>
      </c>
      <c r="AC125" s="335">
        <v>0</v>
      </c>
      <c r="AD125" s="335">
        <v>1</v>
      </c>
      <c r="AE125" s="355">
        <v>45412</v>
      </c>
      <c r="AF125" s="334">
        <f t="shared" si="16"/>
        <v>30</v>
      </c>
      <c r="AG125" s="335">
        <v>0</v>
      </c>
      <c r="AH125" s="335">
        <v>0</v>
      </c>
      <c r="AI125" s="343" t="s">
        <v>75</v>
      </c>
      <c r="AJ125" s="335">
        <v>0</v>
      </c>
      <c r="AK125" s="336" t="s">
        <v>75</v>
      </c>
      <c r="AL125" s="336" t="s">
        <v>75</v>
      </c>
      <c r="AM125" s="334">
        <f t="shared" si="17"/>
        <v>0</v>
      </c>
      <c r="AN125" s="334">
        <f>+K125+AC125-AH125</f>
        <v>8000000</v>
      </c>
      <c r="AO125" s="336" t="s">
        <v>85</v>
      </c>
      <c r="AP125" s="335">
        <v>0</v>
      </c>
      <c r="AQ125" s="336" t="s">
        <v>85</v>
      </c>
      <c r="AR125" s="335">
        <v>0</v>
      </c>
      <c r="AS125" s="343" t="s">
        <v>75</v>
      </c>
      <c r="AT125" s="312">
        <v>0</v>
      </c>
      <c r="AU125" s="310">
        <f t="shared" si="18"/>
        <v>8000000</v>
      </c>
      <c r="AV125" s="311">
        <f t="shared" si="19"/>
        <v>0</v>
      </c>
      <c r="AW125" s="345" t="s">
        <v>75</v>
      </c>
      <c r="AX125" s="336" t="s">
        <v>86</v>
      </c>
      <c r="AY125" s="334" t="s">
        <v>3566</v>
      </c>
      <c r="AZ125" s="332" t="s">
        <v>67</v>
      </c>
      <c r="BA125" s="332" t="s">
        <v>67</v>
      </c>
    </row>
    <row r="126" spans="2:53" x14ac:dyDescent="0.25">
      <c r="B126" s="332">
        <v>2024</v>
      </c>
      <c r="C126" s="332">
        <v>891780111</v>
      </c>
      <c r="D126" s="333" t="s">
        <v>64</v>
      </c>
      <c r="E126" s="334" t="s">
        <v>3565</v>
      </c>
      <c r="F126" s="334" t="s">
        <v>3564</v>
      </c>
      <c r="G126" s="336">
        <v>0</v>
      </c>
      <c r="H126" s="336" t="s">
        <v>73</v>
      </c>
      <c r="I126" s="335" t="s">
        <v>65</v>
      </c>
      <c r="J126" s="334" t="s">
        <v>3514</v>
      </c>
      <c r="K126" s="337">
        <v>8000000</v>
      </c>
      <c r="L126" s="332" t="s">
        <v>68</v>
      </c>
      <c r="M126" s="334" t="s">
        <v>3563</v>
      </c>
      <c r="N126" s="338">
        <v>19582588</v>
      </c>
      <c r="O126" s="339">
        <v>388</v>
      </c>
      <c r="P126" s="340">
        <v>45338</v>
      </c>
      <c r="Q126" s="339">
        <v>466800000</v>
      </c>
      <c r="R126" s="340">
        <v>45341</v>
      </c>
      <c r="S126" s="335">
        <v>8000000</v>
      </c>
      <c r="T126" s="336" t="s">
        <v>67</v>
      </c>
      <c r="U126" s="338">
        <v>36559959</v>
      </c>
      <c r="V126" s="334" t="s">
        <v>3499</v>
      </c>
      <c r="W126" s="341">
        <v>45341</v>
      </c>
      <c r="X126" s="341">
        <v>45341</v>
      </c>
      <c r="Y126" s="342" t="s">
        <v>75</v>
      </c>
      <c r="Z126" s="341">
        <v>45382</v>
      </c>
      <c r="AA126" s="334">
        <f t="shared" si="15"/>
        <v>41</v>
      </c>
      <c r="AB126" s="335">
        <v>0</v>
      </c>
      <c r="AC126" s="335">
        <v>0</v>
      </c>
      <c r="AD126" s="335">
        <v>1</v>
      </c>
      <c r="AE126" s="355">
        <v>45412</v>
      </c>
      <c r="AF126" s="334">
        <f t="shared" si="16"/>
        <v>30</v>
      </c>
      <c r="AG126" s="335">
        <v>0</v>
      </c>
      <c r="AH126" s="335">
        <v>0</v>
      </c>
      <c r="AI126" s="343" t="s">
        <v>75</v>
      </c>
      <c r="AJ126" s="335">
        <v>0</v>
      </c>
      <c r="AK126" s="336" t="s">
        <v>75</v>
      </c>
      <c r="AL126" s="336" t="s">
        <v>75</v>
      </c>
      <c r="AM126" s="334">
        <f t="shared" si="17"/>
        <v>0</v>
      </c>
      <c r="AN126" s="334">
        <f>+K126+AC126-AH126</f>
        <v>8000000</v>
      </c>
      <c r="AO126" s="336" t="s">
        <v>85</v>
      </c>
      <c r="AP126" s="335">
        <v>0</v>
      </c>
      <c r="AQ126" s="336" t="s">
        <v>85</v>
      </c>
      <c r="AR126" s="335">
        <v>0</v>
      </c>
      <c r="AS126" s="343" t="s">
        <v>75</v>
      </c>
      <c r="AT126" s="312">
        <v>0</v>
      </c>
      <c r="AU126" s="310">
        <f t="shared" si="18"/>
        <v>8000000</v>
      </c>
      <c r="AV126" s="311">
        <f t="shared" si="19"/>
        <v>0</v>
      </c>
      <c r="AW126" s="345" t="s">
        <v>75</v>
      </c>
      <c r="AX126" s="336" t="s">
        <v>86</v>
      </c>
      <c r="AY126" s="334" t="s">
        <v>3562</v>
      </c>
      <c r="AZ126" s="332" t="s">
        <v>67</v>
      </c>
      <c r="BA126" s="332" t="s">
        <v>67</v>
      </c>
    </row>
    <row r="127" spans="2:53" x14ac:dyDescent="0.25">
      <c r="B127" s="332">
        <v>2024</v>
      </c>
      <c r="C127" s="332">
        <v>891780111</v>
      </c>
      <c r="D127" s="333" t="s">
        <v>64</v>
      </c>
      <c r="E127" s="334" t="s">
        <v>3561</v>
      </c>
      <c r="F127" s="334" t="s">
        <v>3560</v>
      </c>
      <c r="G127" s="336">
        <v>0</v>
      </c>
      <c r="H127" s="336" t="s">
        <v>73</v>
      </c>
      <c r="I127" s="335" t="s">
        <v>65</v>
      </c>
      <c r="J127" s="334" t="s">
        <v>3514</v>
      </c>
      <c r="K127" s="337">
        <v>8000000</v>
      </c>
      <c r="L127" s="332" t="s">
        <v>68</v>
      </c>
      <c r="M127" s="334" t="s">
        <v>3559</v>
      </c>
      <c r="N127" s="338">
        <v>85151234</v>
      </c>
      <c r="O127" s="339">
        <v>388</v>
      </c>
      <c r="P127" s="340">
        <v>45338</v>
      </c>
      <c r="Q127" s="339">
        <v>466800000</v>
      </c>
      <c r="R127" s="340">
        <v>45341</v>
      </c>
      <c r="S127" s="335">
        <v>8000000</v>
      </c>
      <c r="T127" s="336" t="s">
        <v>67</v>
      </c>
      <c r="U127" s="338">
        <v>36559959</v>
      </c>
      <c r="V127" s="334" t="s">
        <v>3499</v>
      </c>
      <c r="W127" s="341">
        <v>45341</v>
      </c>
      <c r="X127" s="341">
        <v>45341</v>
      </c>
      <c r="Y127" s="342" t="s">
        <v>75</v>
      </c>
      <c r="Z127" s="341">
        <v>45382</v>
      </c>
      <c r="AA127" s="334">
        <f t="shared" si="15"/>
        <v>41</v>
      </c>
      <c r="AB127" s="335">
        <v>0</v>
      </c>
      <c r="AC127" s="335">
        <v>0</v>
      </c>
      <c r="AD127" s="335">
        <v>0</v>
      </c>
      <c r="AE127" s="343" t="s">
        <v>75</v>
      </c>
      <c r="AF127" s="334">
        <f t="shared" si="16"/>
        <v>0</v>
      </c>
      <c r="AG127" s="335">
        <v>0</v>
      </c>
      <c r="AH127" s="335">
        <v>0</v>
      </c>
      <c r="AI127" s="343" t="s">
        <v>75</v>
      </c>
      <c r="AJ127" s="335">
        <v>0</v>
      </c>
      <c r="AK127" s="336" t="s">
        <v>75</v>
      </c>
      <c r="AL127" s="336" t="s">
        <v>75</v>
      </c>
      <c r="AM127" s="334">
        <f t="shared" si="17"/>
        <v>0</v>
      </c>
      <c r="AN127" s="334">
        <f>+K127+AC127-AH127</f>
        <v>8000000</v>
      </c>
      <c r="AO127" s="336" t="s">
        <v>85</v>
      </c>
      <c r="AP127" s="335">
        <v>0</v>
      </c>
      <c r="AQ127" s="336" t="s">
        <v>85</v>
      </c>
      <c r="AR127" s="335">
        <v>0</v>
      </c>
      <c r="AS127" s="343" t="s">
        <v>75</v>
      </c>
      <c r="AT127" s="312">
        <v>0</v>
      </c>
      <c r="AU127" s="310">
        <f t="shared" si="18"/>
        <v>8000000</v>
      </c>
      <c r="AV127" s="311">
        <f t="shared" si="19"/>
        <v>0</v>
      </c>
      <c r="AW127" s="345" t="s">
        <v>75</v>
      </c>
      <c r="AX127" s="336" t="s">
        <v>86</v>
      </c>
      <c r="AY127" s="334" t="s">
        <v>3558</v>
      </c>
      <c r="AZ127" s="332" t="s">
        <v>67</v>
      </c>
      <c r="BA127" s="332" t="s">
        <v>67</v>
      </c>
    </row>
    <row r="128" spans="2:53" x14ac:dyDescent="0.25">
      <c r="B128" s="332">
        <v>2024</v>
      </c>
      <c r="C128" s="332">
        <v>891780111</v>
      </c>
      <c r="D128" s="333" t="s">
        <v>64</v>
      </c>
      <c r="E128" s="334" t="s">
        <v>3557</v>
      </c>
      <c r="F128" s="334" t="s">
        <v>3556</v>
      </c>
      <c r="G128" s="336">
        <v>0</v>
      </c>
      <c r="H128" s="336" t="s">
        <v>73</v>
      </c>
      <c r="I128" s="335" t="s">
        <v>65</v>
      </c>
      <c r="J128" s="334" t="s">
        <v>3514</v>
      </c>
      <c r="K128" s="337">
        <v>8000000</v>
      </c>
      <c r="L128" s="332" t="s">
        <v>68</v>
      </c>
      <c r="M128" s="334" t="s">
        <v>3555</v>
      </c>
      <c r="N128" s="338">
        <v>1081760438</v>
      </c>
      <c r="O128" s="339">
        <v>388</v>
      </c>
      <c r="P128" s="340">
        <v>45338</v>
      </c>
      <c r="Q128" s="339">
        <v>466800000</v>
      </c>
      <c r="R128" s="340">
        <v>45341</v>
      </c>
      <c r="S128" s="335">
        <v>8000000</v>
      </c>
      <c r="T128" s="336" t="s">
        <v>67</v>
      </c>
      <c r="U128" s="338">
        <v>36559959</v>
      </c>
      <c r="V128" s="334" t="s">
        <v>3499</v>
      </c>
      <c r="W128" s="341">
        <v>45341</v>
      </c>
      <c r="X128" s="341">
        <v>45341</v>
      </c>
      <c r="Y128" s="342" t="s">
        <v>75</v>
      </c>
      <c r="Z128" s="341">
        <v>45382</v>
      </c>
      <c r="AA128" s="334">
        <f t="shared" si="15"/>
        <v>41</v>
      </c>
      <c r="AB128" s="335">
        <v>0</v>
      </c>
      <c r="AC128" s="335">
        <v>0</v>
      </c>
      <c r="AD128" s="335">
        <v>1</v>
      </c>
      <c r="AE128" s="355">
        <v>45412</v>
      </c>
      <c r="AF128" s="334">
        <f t="shared" si="16"/>
        <v>30</v>
      </c>
      <c r="AG128" s="335">
        <v>0</v>
      </c>
      <c r="AH128" s="335">
        <v>0</v>
      </c>
      <c r="AI128" s="343" t="s">
        <v>75</v>
      </c>
      <c r="AJ128" s="335">
        <v>0</v>
      </c>
      <c r="AK128" s="336" t="s">
        <v>75</v>
      </c>
      <c r="AL128" s="336" t="s">
        <v>75</v>
      </c>
      <c r="AM128" s="334">
        <f t="shared" si="17"/>
        <v>0</v>
      </c>
      <c r="AN128" s="334">
        <f>+K128+AC128-AH128</f>
        <v>8000000</v>
      </c>
      <c r="AO128" s="336" t="s">
        <v>85</v>
      </c>
      <c r="AP128" s="335">
        <v>0</v>
      </c>
      <c r="AQ128" s="336" t="s">
        <v>85</v>
      </c>
      <c r="AR128" s="335">
        <v>0</v>
      </c>
      <c r="AS128" s="343" t="s">
        <v>75</v>
      </c>
      <c r="AT128" s="312">
        <v>0</v>
      </c>
      <c r="AU128" s="310">
        <f t="shared" si="18"/>
        <v>8000000</v>
      </c>
      <c r="AV128" s="311">
        <f t="shared" si="19"/>
        <v>0</v>
      </c>
      <c r="AW128" s="345" t="s">
        <v>75</v>
      </c>
      <c r="AX128" s="336" t="s">
        <v>86</v>
      </c>
      <c r="AY128" s="334" t="s">
        <v>3554</v>
      </c>
      <c r="AZ128" s="332" t="s">
        <v>67</v>
      </c>
      <c r="BA128" s="332" t="s">
        <v>67</v>
      </c>
    </row>
    <row r="129" spans="2:53" x14ac:dyDescent="0.25">
      <c r="B129" s="332">
        <v>2024</v>
      </c>
      <c r="C129" s="332">
        <v>891780111</v>
      </c>
      <c r="D129" s="333" t="s">
        <v>64</v>
      </c>
      <c r="E129" s="334" t="s">
        <v>3553</v>
      </c>
      <c r="F129" s="334" t="s">
        <v>3552</v>
      </c>
      <c r="G129" s="336">
        <v>0</v>
      </c>
      <c r="H129" s="336" t="s">
        <v>73</v>
      </c>
      <c r="I129" s="335" t="s">
        <v>65</v>
      </c>
      <c r="J129" s="334" t="s">
        <v>3514</v>
      </c>
      <c r="K129" s="337">
        <v>8000000</v>
      </c>
      <c r="L129" s="332" t="s">
        <v>68</v>
      </c>
      <c r="M129" s="334" t="s">
        <v>3551</v>
      </c>
      <c r="N129" s="338">
        <v>1085177375</v>
      </c>
      <c r="O129" s="339">
        <v>388</v>
      </c>
      <c r="P129" s="340">
        <v>45338</v>
      </c>
      <c r="Q129" s="339">
        <v>466800000</v>
      </c>
      <c r="R129" s="340">
        <v>45341</v>
      </c>
      <c r="S129" s="335">
        <v>8000000</v>
      </c>
      <c r="T129" s="336" t="s">
        <v>67</v>
      </c>
      <c r="U129" s="338">
        <v>36559959</v>
      </c>
      <c r="V129" s="334" t="s">
        <v>3499</v>
      </c>
      <c r="W129" s="341">
        <v>45341</v>
      </c>
      <c r="X129" s="341">
        <v>45341</v>
      </c>
      <c r="Y129" s="342" t="s">
        <v>75</v>
      </c>
      <c r="Z129" s="341">
        <v>45382</v>
      </c>
      <c r="AA129" s="334">
        <f t="shared" si="15"/>
        <v>41</v>
      </c>
      <c r="AB129" s="335">
        <v>0</v>
      </c>
      <c r="AC129" s="335">
        <v>0</v>
      </c>
      <c r="AD129" s="335">
        <v>0</v>
      </c>
      <c r="AE129" s="343" t="s">
        <v>75</v>
      </c>
      <c r="AF129" s="334">
        <f t="shared" si="16"/>
        <v>0</v>
      </c>
      <c r="AG129" s="335">
        <v>0</v>
      </c>
      <c r="AH129" s="335">
        <v>0</v>
      </c>
      <c r="AI129" s="343" t="s">
        <v>75</v>
      </c>
      <c r="AJ129" s="335">
        <v>0</v>
      </c>
      <c r="AK129" s="336" t="s">
        <v>75</v>
      </c>
      <c r="AL129" s="336" t="s">
        <v>75</v>
      </c>
      <c r="AM129" s="334">
        <f t="shared" si="17"/>
        <v>0</v>
      </c>
      <c r="AN129" s="334">
        <f>+K129+AC129-AH129</f>
        <v>8000000</v>
      </c>
      <c r="AO129" s="336" t="s">
        <v>85</v>
      </c>
      <c r="AP129" s="335">
        <v>0</v>
      </c>
      <c r="AQ129" s="336" t="s">
        <v>85</v>
      </c>
      <c r="AR129" s="335">
        <v>0</v>
      </c>
      <c r="AS129" s="343" t="s">
        <v>75</v>
      </c>
      <c r="AT129" s="312">
        <v>0</v>
      </c>
      <c r="AU129" s="310">
        <f t="shared" si="18"/>
        <v>8000000</v>
      </c>
      <c r="AV129" s="311">
        <f t="shared" si="19"/>
        <v>0</v>
      </c>
      <c r="AW129" s="345" t="s">
        <v>75</v>
      </c>
      <c r="AX129" s="336" t="s">
        <v>86</v>
      </c>
      <c r="AY129" s="334" t="s">
        <v>3550</v>
      </c>
      <c r="AZ129" s="332" t="s">
        <v>67</v>
      </c>
      <c r="BA129" s="332" t="s">
        <v>67</v>
      </c>
    </row>
    <row r="130" spans="2:53" x14ac:dyDescent="0.25">
      <c r="B130" s="332">
        <v>2024</v>
      </c>
      <c r="C130" s="332">
        <v>891780111</v>
      </c>
      <c r="D130" s="333" t="s">
        <v>64</v>
      </c>
      <c r="E130" s="334" t="s">
        <v>3549</v>
      </c>
      <c r="F130" s="334" t="s">
        <v>3548</v>
      </c>
      <c r="G130" s="336">
        <v>0</v>
      </c>
      <c r="H130" s="336" t="s">
        <v>73</v>
      </c>
      <c r="I130" s="335" t="s">
        <v>65</v>
      </c>
      <c r="J130" s="334" t="s">
        <v>3514</v>
      </c>
      <c r="K130" s="337">
        <v>8000000</v>
      </c>
      <c r="L130" s="332" t="s">
        <v>68</v>
      </c>
      <c r="M130" s="334" t="s">
        <v>3547</v>
      </c>
      <c r="N130" s="338">
        <v>19594555</v>
      </c>
      <c r="O130" s="339">
        <v>388</v>
      </c>
      <c r="P130" s="340">
        <v>45338</v>
      </c>
      <c r="Q130" s="339">
        <v>466800000</v>
      </c>
      <c r="R130" s="340">
        <v>45341</v>
      </c>
      <c r="S130" s="335">
        <v>8000000</v>
      </c>
      <c r="T130" s="336" t="s">
        <v>67</v>
      </c>
      <c r="U130" s="338">
        <v>36559959</v>
      </c>
      <c r="V130" s="334" t="s">
        <v>3499</v>
      </c>
      <c r="W130" s="341">
        <v>45341</v>
      </c>
      <c r="X130" s="341">
        <v>45341</v>
      </c>
      <c r="Y130" s="342" t="s">
        <v>75</v>
      </c>
      <c r="Z130" s="341">
        <v>45382</v>
      </c>
      <c r="AA130" s="334">
        <f t="shared" si="15"/>
        <v>41</v>
      </c>
      <c r="AB130" s="335">
        <v>0</v>
      </c>
      <c r="AC130" s="335">
        <v>0</v>
      </c>
      <c r="AD130" s="335">
        <v>0</v>
      </c>
      <c r="AE130" s="343" t="s">
        <v>75</v>
      </c>
      <c r="AF130" s="334">
        <f t="shared" si="16"/>
        <v>0</v>
      </c>
      <c r="AG130" s="335">
        <v>0</v>
      </c>
      <c r="AH130" s="335">
        <v>0</v>
      </c>
      <c r="AI130" s="343" t="s">
        <v>75</v>
      </c>
      <c r="AJ130" s="335">
        <v>0</v>
      </c>
      <c r="AK130" s="336" t="s">
        <v>75</v>
      </c>
      <c r="AL130" s="336" t="s">
        <v>75</v>
      </c>
      <c r="AM130" s="334">
        <f t="shared" si="17"/>
        <v>0</v>
      </c>
      <c r="AN130" s="334">
        <f>+K130+AC130-AH130</f>
        <v>8000000</v>
      </c>
      <c r="AO130" s="336" t="s">
        <v>85</v>
      </c>
      <c r="AP130" s="335">
        <v>0</v>
      </c>
      <c r="AQ130" s="336" t="s">
        <v>85</v>
      </c>
      <c r="AR130" s="335">
        <v>0</v>
      </c>
      <c r="AS130" s="343" t="s">
        <v>75</v>
      </c>
      <c r="AT130" s="312">
        <v>0</v>
      </c>
      <c r="AU130" s="310">
        <f t="shared" si="18"/>
        <v>8000000</v>
      </c>
      <c r="AV130" s="311">
        <f t="shared" si="19"/>
        <v>0</v>
      </c>
      <c r="AW130" s="345" t="s">
        <v>75</v>
      </c>
      <c r="AX130" s="336" t="s">
        <v>86</v>
      </c>
      <c r="AY130" s="334" t="s">
        <v>3546</v>
      </c>
      <c r="AZ130" s="332" t="s">
        <v>67</v>
      </c>
      <c r="BA130" s="332" t="s">
        <v>67</v>
      </c>
    </row>
    <row r="131" spans="2:53" x14ac:dyDescent="0.25">
      <c r="B131" s="332">
        <v>2024</v>
      </c>
      <c r="C131" s="332">
        <v>891780111</v>
      </c>
      <c r="D131" s="333" t="s">
        <v>64</v>
      </c>
      <c r="E131" s="334" t="s">
        <v>3545</v>
      </c>
      <c r="F131" s="334" t="s">
        <v>3544</v>
      </c>
      <c r="G131" s="336">
        <v>0</v>
      </c>
      <c r="H131" s="336" t="s">
        <v>73</v>
      </c>
      <c r="I131" s="335" t="s">
        <v>65</v>
      </c>
      <c r="J131" s="334" t="s">
        <v>3514</v>
      </c>
      <c r="K131" s="337">
        <v>8000000</v>
      </c>
      <c r="L131" s="332" t="s">
        <v>68</v>
      </c>
      <c r="M131" s="334" t="s">
        <v>3543</v>
      </c>
      <c r="N131" s="338">
        <v>12626997</v>
      </c>
      <c r="O131" s="339">
        <v>388</v>
      </c>
      <c r="P131" s="340">
        <v>45338</v>
      </c>
      <c r="Q131" s="339">
        <v>466800000</v>
      </c>
      <c r="R131" s="340">
        <v>45341</v>
      </c>
      <c r="S131" s="335">
        <v>8000000</v>
      </c>
      <c r="T131" s="336" t="s">
        <v>67</v>
      </c>
      <c r="U131" s="338">
        <v>36559959</v>
      </c>
      <c r="V131" s="334" t="s">
        <v>3499</v>
      </c>
      <c r="W131" s="341">
        <v>45341</v>
      </c>
      <c r="X131" s="341">
        <v>45341</v>
      </c>
      <c r="Y131" s="342" t="s">
        <v>75</v>
      </c>
      <c r="Z131" s="341">
        <v>45382</v>
      </c>
      <c r="AA131" s="334">
        <f t="shared" si="15"/>
        <v>41</v>
      </c>
      <c r="AB131" s="335">
        <v>0</v>
      </c>
      <c r="AC131" s="335">
        <v>0</v>
      </c>
      <c r="AD131" s="335">
        <v>1</v>
      </c>
      <c r="AE131" s="355">
        <v>45412</v>
      </c>
      <c r="AF131" s="334">
        <f t="shared" si="16"/>
        <v>30</v>
      </c>
      <c r="AG131" s="335">
        <v>0</v>
      </c>
      <c r="AH131" s="335">
        <v>0</v>
      </c>
      <c r="AI131" s="343" t="s">
        <v>75</v>
      </c>
      <c r="AJ131" s="335">
        <v>0</v>
      </c>
      <c r="AK131" s="336" t="s">
        <v>75</v>
      </c>
      <c r="AL131" s="336" t="s">
        <v>75</v>
      </c>
      <c r="AM131" s="334">
        <f t="shared" si="17"/>
        <v>0</v>
      </c>
      <c r="AN131" s="334">
        <f>+K131+AC131-AH131</f>
        <v>8000000</v>
      </c>
      <c r="AO131" s="336" t="s">
        <v>85</v>
      </c>
      <c r="AP131" s="335">
        <v>0</v>
      </c>
      <c r="AQ131" s="336" t="s">
        <v>85</v>
      </c>
      <c r="AR131" s="335">
        <v>0</v>
      </c>
      <c r="AS131" s="343" t="s">
        <v>75</v>
      </c>
      <c r="AT131" s="312">
        <v>0</v>
      </c>
      <c r="AU131" s="310">
        <f t="shared" si="18"/>
        <v>8000000</v>
      </c>
      <c r="AV131" s="311">
        <f t="shared" si="19"/>
        <v>0</v>
      </c>
      <c r="AW131" s="345" t="s">
        <v>75</v>
      </c>
      <c r="AX131" s="336" t="s">
        <v>86</v>
      </c>
      <c r="AY131" s="334" t="s">
        <v>3542</v>
      </c>
      <c r="AZ131" s="332" t="s">
        <v>67</v>
      </c>
      <c r="BA131" s="332" t="s">
        <v>67</v>
      </c>
    </row>
    <row r="132" spans="2:53" x14ac:dyDescent="0.25">
      <c r="B132" s="332">
        <v>2024</v>
      </c>
      <c r="C132" s="332">
        <v>891780111</v>
      </c>
      <c r="D132" s="333" t="s">
        <v>64</v>
      </c>
      <c r="E132" s="334" t="s">
        <v>3541</v>
      </c>
      <c r="F132" s="334" t="s">
        <v>3540</v>
      </c>
      <c r="G132" s="336">
        <v>0</v>
      </c>
      <c r="H132" s="336" t="s">
        <v>73</v>
      </c>
      <c r="I132" s="335" t="s">
        <v>65</v>
      </c>
      <c r="J132" s="334" t="s">
        <v>3501</v>
      </c>
      <c r="K132" s="337">
        <v>8000000</v>
      </c>
      <c r="L132" s="332" t="s">
        <v>68</v>
      </c>
      <c r="M132" s="334" t="s">
        <v>3539</v>
      </c>
      <c r="N132" s="338">
        <v>40937704</v>
      </c>
      <c r="O132" s="339">
        <v>388</v>
      </c>
      <c r="P132" s="340">
        <v>45338</v>
      </c>
      <c r="Q132" s="339">
        <v>466800000</v>
      </c>
      <c r="R132" s="340">
        <v>45341</v>
      </c>
      <c r="S132" s="335">
        <v>8000000</v>
      </c>
      <c r="T132" s="336" t="s">
        <v>67</v>
      </c>
      <c r="U132" s="338">
        <v>36559959</v>
      </c>
      <c r="V132" s="334" t="s">
        <v>3499</v>
      </c>
      <c r="W132" s="341">
        <v>45341</v>
      </c>
      <c r="X132" s="341">
        <v>45341</v>
      </c>
      <c r="Y132" s="342" t="s">
        <v>75</v>
      </c>
      <c r="Z132" s="341">
        <v>45382</v>
      </c>
      <c r="AA132" s="334">
        <f t="shared" si="15"/>
        <v>41</v>
      </c>
      <c r="AB132" s="335">
        <v>0</v>
      </c>
      <c r="AC132" s="335">
        <v>0</v>
      </c>
      <c r="AD132" s="335">
        <v>0</v>
      </c>
      <c r="AE132" s="343" t="s">
        <v>75</v>
      </c>
      <c r="AF132" s="334">
        <f t="shared" si="16"/>
        <v>0</v>
      </c>
      <c r="AG132" s="335">
        <v>0</v>
      </c>
      <c r="AH132" s="335">
        <v>0</v>
      </c>
      <c r="AI132" s="343" t="s">
        <v>75</v>
      </c>
      <c r="AJ132" s="335">
        <v>0</v>
      </c>
      <c r="AK132" s="336" t="s">
        <v>75</v>
      </c>
      <c r="AL132" s="336" t="s">
        <v>75</v>
      </c>
      <c r="AM132" s="334">
        <f t="shared" si="17"/>
        <v>0</v>
      </c>
      <c r="AN132" s="334">
        <f>+K132+AC132-AH132</f>
        <v>8000000</v>
      </c>
      <c r="AO132" s="336" t="s">
        <v>85</v>
      </c>
      <c r="AP132" s="335">
        <v>0</v>
      </c>
      <c r="AQ132" s="336" t="s">
        <v>85</v>
      </c>
      <c r="AR132" s="335">
        <v>0</v>
      </c>
      <c r="AS132" s="343" t="s">
        <v>75</v>
      </c>
      <c r="AT132" s="312">
        <v>0</v>
      </c>
      <c r="AU132" s="310">
        <f t="shared" si="18"/>
        <v>8000000</v>
      </c>
      <c r="AV132" s="311">
        <f t="shared" si="19"/>
        <v>0</v>
      </c>
      <c r="AW132" s="345" t="s">
        <v>75</v>
      </c>
      <c r="AX132" s="336" t="s">
        <v>86</v>
      </c>
      <c r="AY132" s="334" t="s">
        <v>3538</v>
      </c>
      <c r="AZ132" s="332" t="s">
        <v>67</v>
      </c>
      <c r="BA132" s="332" t="s">
        <v>67</v>
      </c>
    </row>
    <row r="133" spans="2:53" x14ac:dyDescent="0.25">
      <c r="B133" s="332">
        <v>2024</v>
      </c>
      <c r="C133" s="332">
        <v>891780111</v>
      </c>
      <c r="D133" s="333" t="s">
        <v>64</v>
      </c>
      <c r="E133" s="334" t="s">
        <v>3537</v>
      </c>
      <c r="F133" s="334" t="s">
        <v>3536</v>
      </c>
      <c r="G133" s="336">
        <v>0</v>
      </c>
      <c r="H133" s="336" t="s">
        <v>73</v>
      </c>
      <c r="I133" s="335" t="s">
        <v>65</v>
      </c>
      <c r="J133" s="334" t="s">
        <v>3535</v>
      </c>
      <c r="K133" s="337">
        <v>8000000</v>
      </c>
      <c r="L133" s="332" t="s">
        <v>68</v>
      </c>
      <c r="M133" s="334" t="s">
        <v>3534</v>
      </c>
      <c r="N133" s="338">
        <v>77038078</v>
      </c>
      <c r="O133" s="339">
        <v>388</v>
      </c>
      <c r="P133" s="340">
        <v>45338</v>
      </c>
      <c r="Q133" s="339">
        <v>466800000</v>
      </c>
      <c r="R133" s="340">
        <v>45341</v>
      </c>
      <c r="S133" s="335">
        <v>8000000</v>
      </c>
      <c r="T133" s="336" t="s">
        <v>67</v>
      </c>
      <c r="U133" s="338">
        <v>36559959</v>
      </c>
      <c r="V133" s="334" t="s">
        <v>3499</v>
      </c>
      <c r="W133" s="341">
        <v>45341</v>
      </c>
      <c r="X133" s="341">
        <v>45341</v>
      </c>
      <c r="Y133" s="342" t="s">
        <v>75</v>
      </c>
      <c r="Z133" s="341">
        <v>45382</v>
      </c>
      <c r="AA133" s="334">
        <f t="shared" si="15"/>
        <v>41</v>
      </c>
      <c r="AB133" s="335">
        <v>0</v>
      </c>
      <c r="AC133" s="335">
        <v>0</v>
      </c>
      <c r="AD133" s="335">
        <v>1</v>
      </c>
      <c r="AE133" s="355">
        <v>45412</v>
      </c>
      <c r="AF133" s="334">
        <f t="shared" si="16"/>
        <v>30</v>
      </c>
      <c r="AG133" s="335">
        <v>0</v>
      </c>
      <c r="AH133" s="335">
        <v>0</v>
      </c>
      <c r="AI133" s="343" t="s">
        <v>75</v>
      </c>
      <c r="AJ133" s="335">
        <v>0</v>
      </c>
      <c r="AK133" s="336" t="s">
        <v>75</v>
      </c>
      <c r="AL133" s="336" t="s">
        <v>75</v>
      </c>
      <c r="AM133" s="334">
        <f t="shared" si="17"/>
        <v>0</v>
      </c>
      <c r="AN133" s="334">
        <f>+K133+AC133-AH133</f>
        <v>8000000</v>
      </c>
      <c r="AO133" s="336" t="s">
        <v>85</v>
      </c>
      <c r="AP133" s="335">
        <v>0</v>
      </c>
      <c r="AQ133" s="336" t="s">
        <v>85</v>
      </c>
      <c r="AR133" s="335">
        <v>0</v>
      </c>
      <c r="AS133" s="343" t="s">
        <v>75</v>
      </c>
      <c r="AT133" s="312">
        <v>0</v>
      </c>
      <c r="AU133" s="310">
        <f t="shared" si="18"/>
        <v>8000000</v>
      </c>
      <c r="AV133" s="311">
        <f t="shared" si="19"/>
        <v>0</v>
      </c>
      <c r="AW133" s="345" t="s">
        <v>75</v>
      </c>
      <c r="AX133" s="336" t="s">
        <v>86</v>
      </c>
      <c r="AY133" s="334" t="s">
        <v>3533</v>
      </c>
      <c r="AZ133" s="332" t="s">
        <v>67</v>
      </c>
      <c r="BA133" s="332" t="s">
        <v>67</v>
      </c>
    </row>
    <row r="134" spans="2:53" x14ac:dyDescent="0.25">
      <c r="B134" s="332">
        <v>2024</v>
      </c>
      <c r="C134" s="332">
        <v>891780111</v>
      </c>
      <c r="D134" s="333" t="s">
        <v>64</v>
      </c>
      <c r="E134" s="334" t="s">
        <v>3532</v>
      </c>
      <c r="F134" s="334" t="s">
        <v>3531</v>
      </c>
      <c r="G134" s="336">
        <v>0</v>
      </c>
      <c r="H134" s="336" t="s">
        <v>73</v>
      </c>
      <c r="I134" s="335" t="s">
        <v>65</v>
      </c>
      <c r="J134" s="334" t="s">
        <v>3514</v>
      </c>
      <c r="K134" s="337">
        <v>8000000</v>
      </c>
      <c r="L134" s="332" t="s">
        <v>68</v>
      </c>
      <c r="M134" s="334" t="s">
        <v>3530</v>
      </c>
      <c r="N134" s="338">
        <v>1118824714</v>
      </c>
      <c r="O134" s="339">
        <v>388</v>
      </c>
      <c r="P134" s="340">
        <v>45338</v>
      </c>
      <c r="Q134" s="339">
        <v>466800000</v>
      </c>
      <c r="R134" s="340">
        <v>45341</v>
      </c>
      <c r="S134" s="335">
        <v>8000000</v>
      </c>
      <c r="T134" s="336" t="s">
        <v>67</v>
      </c>
      <c r="U134" s="338">
        <v>36559959</v>
      </c>
      <c r="V134" s="334" t="s">
        <v>3499</v>
      </c>
      <c r="W134" s="341">
        <v>45341</v>
      </c>
      <c r="X134" s="341">
        <v>45341</v>
      </c>
      <c r="Y134" s="342" t="s">
        <v>75</v>
      </c>
      <c r="Z134" s="341">
        <v>45382</v>
      </c>
      <c r="AA134" s="334">
        <f t="shared" si="15"/>
        <v>41</v>
      </c>
      <c r="AB134" s="335">
        <v>0</v>
      </c>
      <c r="AC134" s="335">
        <v>0</v>
      </c>
      <c r="AD134" s="335">
        <v>0</v>
      </c>
      <c r="AE134" s="343" t="s">
        <v>75</v>
      </c>
      <c r="AF134" s="334">
        <f t="shared" si="16"/>
        <v>0</v>
      </c>
      <c r="AG134" s="335">
        <v>0</v>
      </c>
      <c r="AH134" s="335">
        <v>0</v>
      </c>
      <c r="AI134" s="343" t="s">
        <v>75</v>
      </c>
      <c r="AJ134" s="335">
        <v>0</v>
      </c>
      <c r="AK134" s="336" t="s">
        <v>75</v>
      </c>
      <c r="AL134" s="336" t="s">
        <v>75</v>
      </c>
      <c r="AM134" s="334">
        <f t="shared" si="17"/>
        <v>0</v>
      </c>
      <c r="AN134" s="334">
        <f>+K134+AC134-AH134</f>
        <v>8000000</v>
      </c>
      <c r="AO134" s="336" t="s">
        <v>85</v>
      </c>
      <c r="AP134" s="335">
        <v>0</v>
      </c>
      <c r="AQ134" s="336" t="s">
        <v>85</v>
      </c>
      <c r="AR134" s="335">
        <v>0</v>
      </c>
      <c r="AS134" s="343" t="s">
        <v>75</v>
      </c>
      <c r="AT134" s="312">
        <v>0</v>
      </c>
      <c r="AU134" s="310">
        <f t="shared" si="18"/>
        <v>8000000</v>
      </c>
      <c r="AV134" s="311">
        <f t="shared" si="19"/>
        <v>0</v>
      </c>
      <c r="AW134" s="345" t="s">
        <v>75</v>
      </c>
      <c r="AX134" s="336" t="s">
        <v>86</v>
      </c>
      <c r="AY134" s="334" t="s">
        <v>3529</v>
      </c>
      <c r="AZ134" s="332" t="s">
        <v>67</v>
      </c>
      <c r="BA134" s="332" t="s">
        <v>67</v>
      </c>
    </row>
    <row r="135" spans="2:53" x14ac:dyDescent="0.25">
      <c r="B135" s="332">
        <v>2024</v>
      </c>
      <c r="C135" s="332">
        <v>891780111</v>
      </c>
      <c r="D135" s="333" t="s">
        <v>64</v>
      </c>
      <c r="E135" s="334" t="s">
        <v>3528</v>
      </c>
      <c r="F135" s="334" t="s">
        <v>3527</v>
      </c>
      <c r="G135" s="336">
        <v>0</v>
      </c>
      <c r="H135" s="336" t="s">
        <v>73</v>
      </c>
      <c r="I135" s="335" t="s">
        <v>65</v>
      </c>
      <c r="J135" s="334" t="s">
        <v>3514</v>
      </c>
      <c r="K135" s="337">
        <v>8000000</v>
      </c>
      <c r="L135" s="332" t="s">
        <v>68</v>
      </c>
      <c r="M135" s="334" t="s">
        <v>3526</v>
      </c>
      <c r="N135" s="338">
        <v>1081806544</v>
      </c>
      <c r="O135" s="339">
        <v>388</v>
      </c>
      <c r="P135" s="340">
        <v>45338</v>
      </c>
      <c r="Q135" s="339">
        <v>466800000</v>
      </c>
      <c r="R135" s="340">
        <v>45341</v>
      </c>
      <c r="S135" s="335">
        <v>8000000</v>
      </c>
      <c r="T135" s="336" t="s">
        <v>67</v>
      </c>
      <c r="U135" s="338">
        <v>36559959</v>
      </c>
      <c r="V135" s="334" t="s">
        <v>3499</v>
      </c>
      <c r="W135" s="341">
        <v>45341</v>
      </c>
      <c r="X135" s="341">
        <v>45341</v>
      </c>
      <c r="Y135" s="342" t="s">
        <v>75</v>
      </c>
      <c r="Z135" s="341">
        <v>45382</v>
      </c>
      <c r="AA135" s="334">
        <f t="shared" si="15"/>
        <v>41</v>
      </c>
      <c r="AB135" s="335">
        <v>0</v>
      </c>
      <c r="AC135" s="335">
        <v>0</v>
      </c>
      <c r="AD135" s="335">
        <v>0</v>
      </c>
      <c r="AE135" s="343" t="s">
        <v>75</v>
      </c>
      <c r="AF135" s="334">
        <f t="shared" si="16"/>
        <v>0</v>
      </c>
      <c r="AG135" s="335">
        <v>0</v>
      </c>
      <c r="AH135" s="335">
        <v>0</v>
      </c>
      <c r="AI135" s="343" t="s">
        <v>75</v>
      </c>
      <c r="AJ135" s="335">
        <v>0</v>
      </c>
      <c r="AK135" s="336" t="s">
        <v>75</v>
      </c>
      <c r="AL135" s="336" t="s">
        <v>75</v>
      </c>
      <c r="AM135" s="334">
        <f t="shared" si="17"/>
        <v>0</v>
      </c>
      <c r="AN135" s="334">
        <f>+K135+AC135-AH135</f>
        <v>8000000</v>
      </c>
      <c r="AO135" s="336" t="s">
        <v>85</v>
      </c>
      <c r="AP135" s="335">
        <v>0</v>
      </c>
      <c r="AQ135" s="336" t="s">
        <v>85</v>
      </c>
      <c r="AR135" s="335">
        <v>0</v>
      </c>
      <c r="AS135" s="343" t="s">
        <v>75</v>
      </c>
      <c r="AT135" s="312">
        <v>0</v>
      </c>
      <c r="AU135" s="310">
        <f t="shared" si="18"/>
        <v>8000000</v>
      </c>
      <c r="AV135" s="311">
        <f t="shared" si="19"/>
        <v>0</v>
      </c>
      <c r="AW135" s="345" t="s">
        <v>75</v>
      </c>
      <c r="AX135" s="336" t="s">
        <v>86</v>
      </c>
      <c r="AY135" s="334" t="s">
        <v>3525</v>
      </c>
      <c r="AZ135" s="332" t="s">
        <v>67</v>
      </c>
      <c r="BA135" s="332" t="s">
        <v>67</v>
      </c>
    </row>
    <row r="136" spans="2:53" x14ac:dyDescent="0.25">
      <c r="B136" s="332">
        <v>2024</v>
      </c>
      <c r="C136" s="332">
        <v>891780111</v>
      </c>
      <c r="D136" s="333" t="s">
        <v>64</v>
      </c>
      <c r="E136" s="334" t="s">
        <v>3524</v>
      </c>
      <c r="F136" s="334" t="s">
        <v>3523</v>
      </c>
      <c r="G136" s="336">
        <v>0</v>
      </c>
      <c r="H136" s="336" t="s">
        <v>73</v>
      </c>
      <c r="I136" s="335" t="s">
        <v>65</v>
      </c>
      <c r="J136" s="334" t="s">
        <v>3514</v>
      </c>
      <c r="K136" s="337">
        <v>8000000</v>
      </c>
      <c r="L136" s="332" t="s">
        <v>68</v>
      </c>
      <c r="M136" s="334" t="s">
        <v>3522</v>
      </c>
      <c r="N136" s="338">
        <v>19640444</v>
      </c>
      <c r="O136" s="339">
        <v>388</v>
      </c>
      <c r="P136" s="340">
        <v>45338</v>
      </c>
      <c r="Q136" s="339">
        <v>466800000</v>
      </c>
      <c r="R136" s="340">
        <v>45341</v>
      </c>
      <c r="S136" s="335">
        <v>8000000</v>
      </c>
      <c r="T136" s="336" t="s">
        <v>67</v>
      </c>
      <c r="U136" s="338">
        <v>36559959</v>
      </c>
      <c r="V136" s="334" t="s">
        <v>3499</v>
      </c>
      <c r="W136" s="341">
        <v>45341</v>
      </c>
      <c r="X136" s="341">
        <v>45341</v>
      </c>
      <c r="Y136" s="342" t="s">
        <v>75</v>
      </c>
      <c r="Z136" s="341">
        <v>45382</v>
      </c>
      <c r="AA136" s="334">
        <f t="shared" ref="AA136:AA148" si="20">+IF(Y136="1800-01-01",Z136-X136,Z136-Y136)</f>
        <v>41</v>
      </c>
      <c r="AB136" s="335">
        <v>0</v>
      </c>
      <c r="AC136" s="335">
        <v>0</v>
      </c>
      <c r="AD136" s="335">
        <v>1</v>
      </c>
      <c r="AE136" s="355">
        <v>45412</v>
      </c>
      <c r="AF136" s="334">
        <f t="shared" ref="AF136:AF148" si="21">+IF(AE136="1800-01-01",0,AE136-Z136)</f>
        <v>30</v>
      </c>
      <c r="AG136" s="335">
        <v>0</v>
      </c>
      <c r="AH136" s="335">
        <v>0</v>
      </c>
      <c r="AI136" s="343" t="s">
        <v>75</v>
      </c>
      <c r="AJ136" s="335">
        <v>0</v>
      </c>
      <c r="AK136" s="336" t="s">
        <v>75</v>
      </c>
      <c r="AL136" s="336" t="s">
        <v>75</v>
      </c>
      <c r="AM136" s="334">
        <f t="shared" ref="AM136:AM148" si="22">+IF(AK136="1800-01-01",0,AL136-AK136)</f>
        <v>0</v>
      </c>
      <c r="AN136" s="334">
        <f>+K136+AC136-AH136</f>
        <v>8000000</v>
      </c>
      <c r="AO136" s="336" t="s">
        <v>85</v>
      </c>
      <c r="AP136" s="335">
        <v>0</v>
      </c>
      <c r="AQ136" s="336" t="s">
        <v>85</v>
      </c>
      <c r="AR136" s="335">
        <v>0</v>
      </c>
      <c r="AS136" s="343" t="s">
        <v>75</v>
      </c>
      <c r="AT136" s="312">
        <v>0</v>
      </c>
      <c r="AU136" s="310">
        <f t="shared" ref="AU136:AU148" si="23">AN136-AT136</f>
        <v>8000000</v>
      </c>
      <c r="AV136" s="311">
        <f t="shared" ref="AV136:AV148" si="24">+IFERROR(AT136/AN136,"_")</f>
        <v>0</v>
      </c>
      <c r="AW136" s="345" t="s">
        <v>75</v>
      </c>
      <c r="AX136" s="336" t="s">
        <v>86</v>
      </c>
      <c r="AY136" s="334" t="s">
        <v>3521</v>
      </c>
      <c r="AZ136" s="332" t="s">
        <v>67</v>
      </c>
      <c r="BA136" s="332" t="s">
        <v>67</v>
      </c>
    </row>
    <row r="137" spans="2:53" x14ac:dyDescent="0.25">
      <c r="B137" s="332">
        <v>2024</v>
      </c>
      <c r="C137" s="332">
        <v>891780111</v>
      </c>
      <c r="D137" s="333" t="s">
        <v>64</v>
      </c>
      <c r="E137" s="334" t="s">
        <v>3520</v>
      </c>
      <c r="F137" s="334" t="s">
        <v>3519</v>
      </c>
      <c r="G137" s="336">
        <v>0</v>
      </c>
      <c r="H137" s="336" t="s">
        <v>73</v>
      </c>
      <c r="I137" s="335" t="s">
        <v>65</v>
      </c>
      <c r="J137" s="334" t="s">
        <v>3514</v>
      </c>
      <c r="K137" s="337">
        <v>8000000</v>
      </c>
      <c r="L137" s="332" t="s">
        <v>68</v>
      </c>
      <c r="M137" s="334" t="s">
        <v>3518</v>
      </c>
      <c r="N137" s="338">
        <v>19603634</v>
      </c>
      <c r="O137" s="339">
        <v>388</v>
      </c>
      <c r="P137" s="340">
        <v>45338</v>
      </c>
      <c r="Q137" s="339">
        <v>466800000</v>
      </c>
      <c r="R137" s="340">
        <v>45341</v>
      </c>
      <c r="S137" s="335">
        <v>8000000</v>
      </c>
      <c r="T137" s="336" t="s">
        <v>67</v>
      </c>
      <c r="U137" s="338">
        <v>36559959</v>
      </c>
      <c r="V137" s="334" t="s">
        <v>3499</v>
      </c>
      <c r="W137" s="341">
        <v>45341</v>
      </c>
      <c r="X137" s="341">
        <v>45341</v>
      </c>
      <c r="Y137" s="342" t="s">
        <v>75</v>
      </c>
      <c r="Z137" s="341">
        <v>45382</v>
      </c>
      <c r="AA137" s="334">
        <f t="shared" si="20"/>
        <v>41</v>
      </c>
      <c r="AB137" s="335">
        <v>0</v>
      </c>
      <c r="AC137" s="335">
        <v>0</v>
      </c>
      <c r="AD137" s="335">
        <v>0</v>
      </c>
      <c r="AE137" s="343" t="s">
        <v>75</v>
      </c>
      <c r="AF137" s="334">
        <f t="shared" si="21"/>
        <v>0</v>
      </c>
      <c r="AG137" s="335">
        <v>0</v>
      </c>
      <c r="AH137" s="335">
        <v>0</v>
      </c>
      <c r="AI137" s="343" t="s">
        <v>75</v>
      </c>
      <c r="AJ137" s="335">
        <v>0</v>
      </c>
      <c r="AK137" s="336" t="s">
        <v>75</v>
      </c>
      <c r="AL137" s="336" t="s">
        <v>75</v>
      </c>
      <c r="AM137" s="334">
        <f t="shared" si="22"/>
        <v>0</v>
      </c>
      <c r="AN137" s="334">
        <f>+K137+AC137-AH137</f>
        <v>8000000</v>
      </c>
      <c r="AO137" s="336" t="s">
        <v>85</v>
      </c>
      <c r="AP137" s="335">
        <v>0</v>
      </c>
      <c r="AQ137" s="336" t="s">
        <v>85</v>
      </c>
      <c r="AR137" s="335">
        <v>0</v>
      </c>
      <c r="AS137" s="343" t="s">
        <v>75</v>
      </c>
      <c r="AT137" s="312">
        <v>0</v>
      </c>
      <c r="AU137" s="310">
        <f t="shared" si="23"/>
        <v>8000000</v>
      </c>
      <c r="AV137" s="311">
        <f t="shared" si="24"/>
        <v>0</v>
      </c>
      <c r="AW137" s="345" t="s">
        <v>75</v>
      </c>
      <c r="AX137" s="336" t="s">
        <v>86</v>
      </c>
      <c r="AY137" s="334" t="s">
        <v>3517</v>
      </c>
      <c r="AZ137" s="332" t="s">
        <v>67</v>
      </c>
      <c r="BA137" s="332" t="s">
        <v>67</v>
      </c>
    </row>
    <row r="138" spans="2:53" x14ac:dyDescent="0.25">
      <c r="B138" s="332">
        <v>2024</v>
      </c>
      <c r="C138" s="332">
        <v>891780111</v>
      </c>
      <c r="D138" s="333" t="s">
        <v>64</v>
      </c>
      <c r="E138" s="334" t="s">
        <v>3516</v>
      </c>
      <c r="F138" s="334" t="s">
        <v>3515</v>
      </c>
      <c r="G138" s="336">
        <v>0</v>
      </c>
      <c r="H138" s="336" t="s">
        <v>73</v>
      </c>
      <c r="I138" s="335" t="s">
        <v>65</v>
      </c>
      <c r="J138" s="334" t="s">
        <v>3514</v>
      </c>
      <c r="K138" s="337">
        <v>8000000</v>
      </c>
      <c r="L138" s="332" t="s">
        <v>68</v>
      </c>
      <c r="M138" s="334" t="s">
        <v>3513</v>
      </c>
      <c r="N138" s="338">
        <v>85443053</v>
      </c>
      <c r="O138" s="339">
        <v>388</v>
      </c>
      <c r="P138" s="340">
        <v>45338</v>
      </c>
      <c r="Q138" s="339">
        <v>466800000</v>
      </c>
      <c r="R138" s="340">
        <v>45341</v>
      </c>
      <c r="S138" s="335">
        <v>8000000</v>
      </c>
      <c r="T138" s="336" t="s">
        <v>67</v>
      </c>
      <c r="U138" s="338">
        <v>36559959</v>
      </c>
      <c r="V138" s="334" t="s">
        <v>3499</v>
      </c>
      <c r="W138" s="341">
        <v>45341</v>
      </c>
      <c r="X138" s="341">
        <v>45341</v>
      </c>
      <c r="Y138" s="342" t="s">
        <v>75</v>
      </c>
      <c r="Z138" s="341">
        <v>45382</v>
      </c>
      <c r="AA138" s="334">
        <f t="shared" si="20"/>
        <v>41</v>
      </c>
      <c r="AB138" s="335">
        <v>0</v>
      </c>
      <c r="AC138" s="335">
        <v>0</v>
      </c>
      <c r="AD138" s="335">
        <v>0</v>
      </c>
      <c r="AE138" s="343" t="s">
        <v>75</v>
      </c>
      <c r="AF138" s="334">
        <f t="shared" si="21"/>
        <v>0</v>
      </c>
      <c r="AG138" s="335">
        <v>0</v>
      </c>
      <c r="AH138" s="335">
        <v>0</v>
      </c>
      <c r="AI138" s="343" t="s">
        <v>75</v>
      </c>
      <c r="AJ138" s="335">
        <v>0</v>
      </c>
      <c r="AK138" s="336" t="s">
        <v>75</v>
      </c>
      <c r="AL138" s="336" t="s">
        <v>75</v>
      </c>
      <c r="AM138" s="334">
        <f t="shared" si="22"/>
        <v>0</v>
      </c>
      <c r="AN138" s="334">
        <f>+K138+AC138-AH138</f>
        <v>8000000</v>
      </c>
      <c r="AO138" s="336" t="s">
        <v>85</v>
      </c>
      <c r="AP138" s="335">
        <v>0</v>
      </c>
      <c r="AQ138" s="336" t="s">
        <v>85</v>
      </c>
      <c r="AR138" s="335">
        <v>0</v>
      </c>
      <c r="AS138" s="343" t="s">
        <v>75</v>
      </c>
      <c r="AT138" s="312">
        <v>0</v>
      </c>
      <c r="AU138" s="310">
        <f t="shared" si="23"/>
        <v>8000000</v>
      </c>
      <c r="AV138" s="311">
        <f t="shared" si="24"/>
        <v>0</v>
      </c>
      <c r="AW138" s="345" t="s">
        <v>75</v>
      </c>
      <c r="AX138" s="336" t="s">
        <v>86</v>
      </c>
      <c r="AY138" s="334" t="s">
        <v>3512</v>
      </c>
      <c r="AZ138" s="332" t="s">
        <v>67</v>
      </c>
      <c r="BA138" s="332" t="s">
        <v>67</v>
      </c>
    </row>
    <row r="139" spans="2:53" x14ac:dyDescent="0.25">
      <c r="B139" s="332">
        <v>2024</v>
      </c>
      <c r="C139" s="332">
        <v>891780111</v>
      </c>
      <c r="D139" s="333" t="s">
        <v>64</v>
      </c>
      <c r="E139" s="334" t="s">
        <v>3511</v>
      </c>
      <c r="F139" s="334" t="s">
        <v>3510</v>
      </c>
      <c r="G139" s="336">
        <v>0</v>
      </c>
      <c r="H139" s="336" t="s">
        <v>73</v>
      </c>
      <c r="I139" s="335" t="s">
        <v>65</v>
      </c>
      <c r="J139" s="334" t="s">
        <v>3501</v>
      </c>
      <c r="K139" s="337">
        <v>8000000</v>
      </c>
      <c r="L139" s="332" t="s">
        <v>68</v>
      </c>
      <c r="M139" s="334" t="s">
        <v>3509</v>
      </c>
      <c r="N139" s="338">
        <v>19601556</v>
      </c>
      <c r="O139" s="339">
        <v>388</v>
      </c>
      <c r="P139" s="340">
        <v>45338</v>
      </c>
      <c r="Q139" s="339">
        <v>466800000</v>
      </c>
      <c r="R139" s="340">
        <v>45341</v>
      </c>
      <c r="S139" s="335">
        <v>8000000</v>
      </c>
      <c r="T139" s="336" t="s">
        <v>67</v>
      </c>
      <c r="U139" s="338">
        <v>36559959</v>
      </c>
      <c r="V139" s="334" t="s">
        <v>3499</v>
      </c>
      <c r="W139" s="341">
        <v>45341</v>
      </c>
      <c r="X139" s="341">
        <v>45341</v>
      </c>
      <c r="Y139" s="342" t="s">
        <v>75</v>
      </c>
      <c r="Z139" s="341">
        <v>45382</v>
      </c>
      <c r="AA139" s="334">
        <f t="shared" si="20"/>
        <v>41</v>
      </c>
      <c r="AB139" s="335">
        <v>0</v>
      </c>
      <c r="AC139" s="335">
        <v>0</v>
      </c>
      <c r="AD139" s="335">
        <v>0</v>
      </c>
      <c r="AE139" s="343" t="s">
        <v>75</v>
      </c>
      <c r="AF139" s="334">
        <f t="shared" si="21"/>
        <v>0</v>
      </c>
      <c r="AG139" s="335">
        <v>0</v>
      </c>
      <c r="AH139" s="335">
        <v>0</v>
      </c>
      <c r="AI139" s="343" t="s">
        <v>75</v>
      </c>
      <c r="AJ139" s="335">
        <v>0</v>
      </c>
      <c r="AK139" s="336" t="s">
        <v>75</v>
      </c>
      <c r="AL139" s="336" t="s">
        <v>75</v>
      </c>
      <c r="AM139" s="334">
        <f t="shared" si="22"/>
        <v>0</v>
      </c>
      <c r="AN139" s="334">
        <f>+K139+AC139-AH139</f>
        <v>8000000</v>
      </c>
      <c r="AO139" s="336" t="s">
        <v>85</v>
      </c>
      <c r="AP139" s="335">
        <v>0</v>
      </c>
      <c r="AQ139" s="336" t="s">
        <v>85</v>
      </c>
      <c r="AR139" s="335">
        <v>0</v>
      </c>
      <c r="AS139" s="343" t="s">
        <v>75</v>
      </c>
      <c r="AT139" s="312">
        <v>0</v>
      </c>
      <c r="AU139" s="310">
        <f t="shared" si="23"/>
        <v>8000000</v>
      </c>
      <c r="AV139" s="311">
        <f t="shared" si="24"/>
        <v>0</v>
      </c>
      <c r="AW139" s="345" t="s">
        <v>75</v>
      </c>
      <c r="AX139" s="336" t="s">
        <v>86</v>
      </c>
      <c r="AY139" s="334" t="s">
        <v>3508</v>
      </c>
      <c r="AZ139" s="332" t="s">
        <v>67</v>
      </c>
      <c r="BA139" s="332" t="s">
        <v>67</v>
      </c>
    </row>
    <row r="140" spans="2:53" x14ac:dyDescent="0.25">
      <c r="B140" s="332">
        <v>2024</v>
      </c>
      <c r="C140" s="332">
        <v>891780111</v>
      </c>
      <c r="D140" s="333" t="s">
        <v>64</v>
      </c>
      <c r="E140" s="334" t="s">
        <v>3507</v>
      </c>
      <c r="F140" s="334" t="s">
        <v>3506</v>
      </c>
      <c r="G140" s="336">
        <v>0</v>
      </c>
      <c r="H140" s="336" t="s">
        <v>73</v>
      </c>
      <c r="I140" s="335" t="s">
        <v>65</v>
      </c>
      <c r="J140" s="334" t="s">
        <v>3501</v>
      </c>
      <c r="K140" s="337">
        <v>8000000</v>
      </c>
      <c r="L140" s="332" t="s">
        <v>68</v>
      </c>
      <c r="M140" s="334" t="s">
        <v>3505</v>
      </c>
      <c r="N140" s="338">
        <v>85167700</v>
      </c>
      <c r="O140" s="339">
        <v>388</v>
      </c>
      <c r="P140" s="340">
        <v>45338</v>
      </c>
      <c r="Q140" s="339">
        <v>466800000</v>
      </c>
      <c r="R140" s="340">
        <v>45341</v>
      </c>
      <c r="S140" s="335">
        <v>8000000</v>
      </c>
      <c r="T140" s="336" t="s">
        <v>67</v>
      </c>
      <c r="U140" s="338">
        <v>36559959</v>
      </c>
      <c r="V140" s="334" t="s">
        <v>3499</v>
      </c>
      <c r="W140" s="341">
        <v>45341</v>
      </c>
      <c r="X140" s="341">
        <v>45341</v>
      </c>
      <c r="Y140" s="342" t="s">
        <v>75</v>
      </c>
      <c r="Z140" s="341">
        <v>45382</v>
      </c>
      <c r="AA140" s="334">
        <f t="shared" si="20"/>
        <v>41</v>
      </c>
      <c r="AB140" s="335">
        <v>0</v>
      </c>
      <c r="AC140" s="335">
        <v>0</v>
      </c>
      <c r="AD140" s="335">
        <v>0</v>
      </c>
      <c r="AE140" s="343" t="s">
        <v>75</v>
      </c>
      <c r="AF140" s="334">
        <f t="shared" si="21"/>
        <v>0</v>
      </c>
      <c r="AG140" s="335">
        <v>0</v>
      </c>
      <c r="AH140" s="335">
        <v>0</v>
      </c>
      <c r="AI140" s="343" t="s">
        <v>75</v>
      </c>
      <c r="AJ140" s="335">
        <v>0</v>
      </c>
      <c r="AK140" s="336" t="s">
        <v>75</v>
      </c>
      <c r="AL140" s="336" t="s">
        <v>75</v>
      </c>
      <c r="AM140" s="334">
        <f t="shared" si="22"/>
        <v>0</v>
      </c>
      <c r="AN140" s="334">
        <f>+K140+AC140-AH140</f>
        <v>8000000</v>
      </c>
      <c r="AO140" s="336" t="s">
        <v>85</v>
      </c>
      <c r="AP140" s="335">
        <v>0</v>
      </c>
      <c r="AQ140" s="336" t="s">
        <v>85</v>
      </c>
      <c r="AR140" s="335">
        <v>0</v>
      </c>
      <c r="AS140" s="343" t="s">
        <v>75</v>
      </c>
      <c r="AT140" s="312">
        <v>0</v>
      </c>
      <c r="AU140" s="310">
        <f t="shared" si="23"/>
        <v>8000000</v>
      </c>
      <c r="AV140" s="311">
        <f t="shared" si="24"/>
        <v>0</v>
      </c>
      <c r="AW140" s="345" t="s">
        <v>75</v>
      </c>
      <c r="AX140" s="336" t="s">
        <v>86</v>
      </c>
      <c r="AY140" s="334" t="s">
        <v>3504</v>
      </c>
      <c r="AZ140" s="332" t="s">
        <v>67</v>
      </c>
      <c r="BA140" s="332" t="s">
        <v>67</v>
      </c>
    </row>
    <row r="141" spans="2:53" x14ac:dyDescent="0.25">
      <c r="B141" s="332">
        <v>2024</v>
      </c>
      <c r="C141" s="332">
        <v>891780111</v>
      </c>
      <c r="D141" s="333" t="s">
        <v>64</v>
      </c>
      <c r="E141" s="334" t="s">
        <v>3503</v>
      </c>
      <c r="F141" s="334" t="s">
        <v>3502</v>
      </c>
      <c r="G141" s="336">
        <v>0</v>
      </c>
      <c r="H141" s="336" t="s">
        <v>73</v>
      </c>
      <c r="I141" s="335" t="s">
        <v>65</v>
      </c>
      <c r="J141" s="334" t="s">
        <v>3501</v>
      </c>
      <c r="K141" s="337">
        <v>8000000</v>
      </c>
      <c r="L141" s="332" t="s">
        <v>68</v>
      </c>
      <c r="M141" s="334" t="s">
        <v>3500</v>
      </c>
      <c r="N141" s="338">
        <v>12550984</v>
      </c>
      <c r="O141" s="339">
        <v>388</v>
      </c>
      <c r="P141" s="340">
        <v>45338</v>
      </c>
      <c r="Q141" s="339">
        <v>466800000</v>
      </c>
      <c r="R141" s="340">
        <v>45342</v>
      </c>
      <c r="S141" s="335">
        <v>8000000</v>
      </c>
      <c r="T141" s="336" t="s">
        <v>67</v>
      </c>
      <c r="U141" s="338">
        <v>36559959</v>
      </c>
      <c r="V141" s="334" t="s">
        <v>3499</v>
      </c>
      <c r="W141" s="341">
        <v>45342</v>
      </c>
      <c r="X141" s="341">
        <v>45342</v>
      </c>
      <c r="Y141" s="342" t="s">
        <v>75</v>
      </c>
      <c r="Z141" s="341">
        <v>45382</v>
      </c>
      <c r="AA141" s="334">
        <f t="shared" si="20"/>
        <v>40</v>
      </c>
      <c r="AB141" s="335">
        <v>0</v>
      </c>
      <c r="AC141" s="335">
        <v>0</v>
      </c>
      <c r="AD141" s="335">
        <v>0</v>
      </c>
      <c r="AE141" s="343" t="s">
        <v>75</v>
      </c>
      <c r="AF141" s="334">
        <f t="shared" si="21"/>
        <v>0</v>
      </c>
      <c r="AG141" s="335">
        <v>0</v>
      </c>
      <c r="AH141" s="335">
        <v>0</v>
      </c>
      <c r="AI141" s="343" t="s">
        <v>75</v>
      </c>
      <c r="AJ141" s="335">
        <v>0</v>
      </c>
      <c r="AK141" s="336" t="s">
        <v>75</v>
      </c>
      <c r="AL141" s="336" t="s">
        <v>75</v>
      </c>
      <c r="AM141" s="334">
        <f t="shared" si="22"/>
        <v>0</v>
      </c>
      <c r="AN141" s="334">
        <f>+K141+AC141-AH141</f>
        <v>8000000</v>
      </c>
      <c r="AO141" s="336" t="s">
        <v>85</v>
      </c>
      <c r="AP141" s="335">
        <v>0</v>
      </c>
      <c r="AQ141" s="336" t="s">
        <v>85</v>
      </c>
      <c r="AR141" s="335">
        <v>0</v>
      </c>
      <c r="AS141" s="343" t="s">
        <v>75</v>
      </c>
      <c r="AT141" s="312">
        <v>0</v>
      </c>
      <c r="AU141" s="310">
        <f t="shared" si="23"/>
        <v>8000000</v>
      </c>
      <c r="AV141" s="311">
        <f t="shared" si="24"/>
        <v>0</v>
      </c>
      <c r="AW141" s="345" t="s">
        <v>75</v>
      </c>
      <c r="AX141" s="336" t="s">
        <v>86</v>
      </c>
      <c r="AY141" s="334" t="s">
        <v>3498</v>
      </c>
      <c r="AZ141" s="332" t="s">
        <v>67</v>
      </c>
      <c r="BA141" s="332" t="s">
        <v>67</v>
      </c>
    </row>
    <row r="142" spans="2:53" x14ac:dyDescent="0.25">
      <c r="B142" s="332">
        <v>2024</v>
      </c>
      <c r="C142" s="332">
        <v>891780111</v>
      </c>
      <c r="D142" s="333" t="s">
        <v>64</v>
      </c>
      <c r="E142" s="334" t="s">
        <v>3497</v>
      </c>
      <c r="F142" s="334" t="s">
        <v>3496</v>
      </c>
      <c r="G142" s="359">
        <v>2022000100019</v>
      </c>
      <c r="H142" s="336" t="s">
        <v>73</v>
      </c>
      <c r="I142" s="335" t="s">
        <v>65</v>
      </c>
      <c r="J142" s="334" t="s">
        <v>3495</v>
      </c>
      <c r="K142" s="337">
        <v>7897725</v>
      </c>
      <c r="L142" s="332" t="s">
        <v>68</v>
      </c>
      <c r="M142" s="334" t="s">
        <v>3494</v>
      </c>
      <c r="N142" s="338">
        <v>19594169</v>
      </c>
      <c r="O142" s="339">
        <v>172</v>
      </c>
      <c r="P142" s="340">
        <v>45329</v>
      </c>
      <c r="Q142" s="339">
        <v>129204526</v>
      </c>
      <c r="R142" s="340">
        <v>45343</v>
      </c>
      <c r="S142" s="335">
        <v>7897725</v>
      </c>
      <c r="T142" s="336" t="s">
        <v>67</v>
      </c>
      <c r="U142" s="338">
        <v>85468582</v>
      </c>
      <c r="V142" s="334" t="s">
        <v>3468</v>
      </c>
      <c r="W142" s="341">
        <v>45342</v>
      </c>
      <c r="X142" s="341">
        <v>45343</v>
      </c>
      <c r="Y142" s="342" t="s">
        <v>75</v>
      </c>
      <c r="Z142" s="341">
        <v>45473</v>
      </c>
      <c r="AA142" s="334">
        <f t="shared" si="20"/>
        <v>130</v>
      </c>
      <c r="AB142" s="335">
        <v>0</v>
      </c>
      <c r="AC142" s="335">
        <v>0</v>
      </c>
      <c r="AD142" s="335">
        <v>0</v>
      </c>
      <c r="AE142" s="343" t="s">
        <v>75</v>
      </c>
      <c r="AF142" s="334">
        <f t="shared" si="21"/>
        <v>0</v>
      </c>
      <c r="AG142" s="335">
        <v>0</v>
      </c>
      <c r="AH142" s="335">
        <v>0</v>
      </c>
      <c r="AI142" s="343" t="s">
        <v>75</v>
      </c>
      <c r="AJ142" s="335">
        <v>0</v>
      </c>
      <c r="AK142" s="336" t="s">
        <v>75</v>
      </c>
      <c r="AL142" s="336" t="s">
        <v>75</v>
      </c>
      <c r="AM142" s="334">
        <f t="shared" si="22"/>
        <v>0</v>
      </c>
      <c r="AN142" s="334">
        <f>+K142+AC142-AH142</f>
        <v>7897725</v>
      </c>
      <c r="AO142" s="336" t="s">
        <v>85</v>
      </c>
      <c r="AP142" s="335">
        <v>0</v>
      </c>
      <c r="AQ142" s="336" t="s">
        <v>85</v>
      </c>
      <c r="AR142" s="335">
        <v>0</v>
      </c>
      <c r="AS142" s="343" t="s">
        <v>75</v>
      </c>
      <c r="AT142" s="312">
        <v>0</v>
      </c>
      <c r="AU142" s="310">
        <f t="shared" si="23"/>
        <v>7897725</v>
      </c>
      <c r="AV142" s="311">
        <f t="shared" si="24"/>
        <v>0</v>
      </c>
      <c r="AW142" s="345" t="s">
        <v>75</v>
      </c>
      <c r="AX142" s="336" t="s">
        <v>86</v>
      </c>
      <c r="AY142" s="334" t="s">
        <v>3493</v>
      </c>
      <c r="AZ142" s="332" t="s">
        <v>67</v>
      </c>
      <c r="BA142" s="332" t="s">
        <v>67</v>
      </c>
    </row>
    <row r="143" spans="2:53" x14ac:dyDescent="0.25">
      <c r="B143" s="332">
        <v>2024</v>
      </c>
      <c r="C143" s="332">
        <v>891780111</v>
      </c>
      <c r="D143" s="333" t="s">
        <v>64</v>
      </c>
      <c r="E143" s="334" t="s">
        <v>3492</v>
      </c>
      <c r="F143" s="334" t="s">
        <v>3491</v>
      </c>
      <c r="G143" s="359">
        <v>2022000100019</v>
      </c>
      <c r="H143" s="336" t="s">
        <v>73</v>
      </c>
      <c r="I143" s="335" t="s">
        <v>65</v>
      </c>
      <c r="J143" s="334" t="s">
        <v>3490</v>
      </c>
      <c r="K143" s="337">
        <v>7897725</v>
      </c>
      <c r="L143" s="332" t="s">
        <v>68</v>
      </c>
      <c r="M143" s="334" t="s">
        <v>3489</v>
      </c>
      <c r="N143" s="338">
        <v>17958170</v>
      </c>
      <c r="O143" s="339">
        <v>172</v>
      </c>
      <c r="P143" s="340">
        <v>45329</v>
      </c>
      <c r="Q143" s="339">
        <v>129204526</v>
      </c>
      <c r="R143" s="340">
        <v>45345</v>
      </c>
      <c r="S143" s="335">
        <v>7897725</v>
      </c>
      <c r="T143" s="336" t="s">
        <v>67</v>
      </c>
      <c r="U143" s="338">
        <v>85468582</v>
      </c>
      <c r="V143" s="334" t="s">
        <v>3468</v>
      </c>
      <c r="W143" s="341">
        <v>45345</v>
      </c>
      <c r="X143" s="341">
        <v>45345</v>
      </c>
      <c r="Y143" s="342" t="s">
        <v>75</v>
      </c>
      <c r="Z143" s="341">
        <v>45473</v>
      </c>
      <c r="AA143" s="334">
        <f t="shared" si="20"/>
        <v>128</v>
      </c>
      <c r="AB143" s="335">
        <v>0</v>
      </c>
      <c r="AC143" s="335">
        <v>0</v>
      </c>
      <c r="AD143" s="335">
        <v>0</v>
      </c>
      <c r="AE143" s="343" t="s">
        <v>75</v>
      </c>
      <c r="AF143" s="334">
        <f t="shared" si="21"/>
        <v>0</v>
      </c>
      <c r="AG143" s="335">
        <v>0</v>
      </c>
      <c r="AH143" s="335">
        <v>0</v>
      </c>
      <c r="AI143" s="343" t="s">
        <v>75</v>
      </c>
      <c r="AJ143" s="335">
        <v>0</v>
      </c>
      <c r="AK143" s="336" t="s">
        <v>75</v>
      </c>
      <c r="AL143" s="336" t="s">
        <v>75</v>
      </c>
      <c r="AM143" s="334">
        <f t="shared" si="22"/>
        <v>0</v>
      </c>
      <c r="AN143" s="334">
        <f>+K143+AC143-AH143</f>
        <v>7897725</v>
      </c>
      <c r="AO143" s="336" t="s">
        <v>85</v>
      </c>
      <c r="AP143" s="335">
        <v>0</v>
      </c>
      <c r="AQ143" s="336" t="s">
        <v>85</v>
      </c>
      <c r="AR143" s="335">
        <v>0</v>
      </c>
      <c r="AS143" s="343" t="s">
        <v>75</v>
      </c>
      <c r="AT143" s="312">
        <v>0</v>
      </c>
      <c r="AU143" s="310">
        <f t="shared" si="23"/>
        <v>7897725</v>
      </c>
      <c r="AV143" s="311">
        <f t="shared" si="24"/>
        <v>0</v>
      </c>
      <c r="AW143" s="345" t="s">
        <v>75</v>
      </c>
      <c r="AX143" s="336" t="s">
        <v>86</v>
      </c>
      <c r="AY143" s="334" t="s">
        <v>3488</v>
      </c>
      <c r="AZ143" s="332" t="s">
        <v>67</v>
      </c>
      <c r="BA143" s="332" t="s">
        <v>67</v>
      </c>
    </row>
    <row r="144" spans="2:53" x14ac:dyDescent="0.25">
      <c r="B144" s="332">
        <v>2024</v>
      </c>
      <c r="C144" s="332">
        <v>891780111</v>
      </c>
      <c r="D144" s="333" t="s">
        <v>64</v>
      </c>
      <c r="E144" s="334" t="s">
        <v>3487</v>
      </c>
      <c r="F144" s="334" t="s">
        <v>3486</v>
      </c>
      <c r="G144" s="359">
        <v>2022000100019</v>
      </c>
      <c r="H144" s="336" t="s">
        <v>73</v>
      </c>
      <c r="I144" s="335" t="s">
        <v>65</v>
      </c>
      <c r="J144" s="334" t="s">
        <v>3485</v>
      </c>
      <c r="K144" s="337">
        <v>7897725</v>
      </c>
      <c r="L144" s="332" t="s">
        <v>68</v>
      </c>
      <c r="M144" s="334" t="s">
        <v>3484</v>
      </c>
      <c r="N144" s="338">
        <v>85050226</v>
      </c>
      <c r="O144" s="339">
        <v>172</v>
      </c>
      <c r="P144" s="340">
        <v>45329</v>
      </c>
      <c r="Q144" s="339">
        <v>129204526</v>
      </c>
      <c r="R144" s="340">
        <v>45345</v>
      </c>
      <c r="S144" s="335">
        <v>7897725</v>
      </c>
      <c r="T144" s="336" t="s">
        <v>67</v>
      </c>
      <c r="U144" s="338">
        <v>85468582</v>
      </c>
      <c r="V144" s="334" t="s">
        <v>3468</v>
      </c>
      <c r="W144" s="341">
        <v>45345</v>
      </c>
      <c r="X144" s="341">
        <v>45345</v>
      </c>
      <c r="Y144" s="342" t="s">
        <v>75</v>
      </c>
      <c r="Z144" s="341">
        <v>45473</v>
      </c>
      <c r="AA144" s="334">
        <f t="shared" si="20"/>
        <v>128</v>
      </c>
      <c r="AB144" s="335">
        <v>0</v>
      </c>
      <c r="AC144" s="335">
        <v>0</v>
      </c>
      <c r="AD144" s="335">
        <v>0</v>
      </c>
      <c r="AE144" s="343" t="s">
        <v>75</v>
      </c>
      <c r="AF144" s="334">
        <f t="shared" si="21"/>
        <v>0</v>
      </c>
      <c r="AG144" s="335">
        <v>0</v>
      </c>
      <c r="AH144" s="335">
        <v>0</v>
      </c>
      <c r="AI144" s="343" t="s">
        <v>75</v>
      </c>
      <c r="AJ144" s="335">
        <v>0</v>
      </c>
      <c r="AK144" s="336" t="s">
        <v>75</v>
      </c>
      <c r="AL144" s="336" t="s">
        <v>75</v>
      </c>
      <c r="AM144" s="334">
        <f t="shared" si="22"/>
        <v>0</v>
      </c>
      <c r="AN144" s="334">
        <f>+K144+AC144-AH144</f>
        <v>7897725</v>
      </c>
      <c r="AO144" s="336" t="s">
        <v>85</v>
      </c>
      <c r="AP144" s="335">
        <v>0</v>
      </c>
      <c r="AQ144" s="336" t="s">
        <v>85</v>
      </c>
      <c r="AR144" s="335">
        <v>0</v>
      </c>
      <c r="AS144" s="343" t="s">
        <v>75</v>
      </c>
      <c r="AT144" s="312">
        <v>0</v>
      </c>
      <c r="AU144" s="310">
        <f t="shared" si="23"/>
        <v>7897725</v>
      </c>
      <c r="AV144" s="311">
        <f t="shared" si="24"/>
        <v>0</v>
      </c>
      <c r="AW144" s="345" t="s">
        <v>75</v>
      </c>
      <c r="AX144" s="336" t="s">
        <v>86</v>
      </c>
      <c r="AY144" s="334" t="s">
        <v>3483</v>
      </c>
      <c r="AZ144" s="332" t="s">
        <v>67</v>
      </c>
      <c r="BA144" s="332" t="s">
        <v>67</v>
      </c>
    </row>
    <row r="145" spans="2:53" x14ac:dyDescent="0.25">
      <c r="B145" s="332">
        <v>2024</v>
      </c>
      <c r="C145" s="332">
        <v>891780111</v>
      </c>
      <c r="D145" s="333" t="s">
        <v>64</v>
      </c>
      <c r="E145" s="334" t="s">
        <v>3482</v>
      </c>
      <c r="F145" s="334" t="s">
        <v>3481</v>
      </c>
      <c r="G145" s="359">
        <v>2022000100019</v>
      </c>
      <c r="H145" s="336" t="s">
        <v>73</v>
      </c>
      <c r="I145" s="335" t="s">
        <v>65</v>
      </c>
      <c r="J145" s="334" t="s">
        <v>3480</v>
      </c>
      <c r="K145" s="337">
        <v>7897725</v>
      </c>
      <c r="L145" s="332" t="s">
        <v>68</v>
      </c>
      <c r="M145" s="334" t="s">
        <v>3479</v>
      </c>
      <c r="N145" s="338">
        <v>5166144</v>
      </c>
      <c r="O145" s="339">
        <v>172</v>
      </c>
      <c r="P145" s="340">
        <v>45329</v>
      </c>
      <c r="Q145" s="339">
        <v>129204526</v>
      </c>
      <c r="R145" s="340">
        <v>45348</v>
      </c>
      <c r="S145" s="335">
        <v>7897725</v>
      </c>
      <c r="T145" s="336" t="s">
        <v>67</v>
      </c>
      <c r="U145" s="338">
        <v>85468582</v>
      </c>
      <c r="V145" s="334" t="s">
        <v>3468</v>
      </c>
      <c r="W145" s="341">
        <v>45345</v>
      </c>
      <c r="X145" s="341">
        <v>45348</v>
      </c>
      <c r="Y145" s="342" t="s">
        <v>75</v>
      </c>
      <c r="Z145" s="341">
        <v>45473</v>
      </c>
      <c r="AA145" s="334">
        <f t="shared" si="20"/>
        <v>125</v>
      </c>
      <c r="AB145" s="335">
        <v>0</v>
      </c>
      <c r="AC145" s="335">
        <v>0</v>
      </c>
      <c r="AD145" s="335">
        <v>0</v>
      </c>
      <c r="AE145" s="343" t="s">
        <v>75</v>
      </c>
      <c r="AF145" s="334">
        <f t="shared" si="21"/>
        <v>0</v>
      </c>
      <c r="AG145" s="335">
        <v>0</v>
      </c>
      <c r="AH145" s="335">
        <v>0</v>
      </c>
      <c r="AI145" s="343" t="s">
        <v>75</v>
      </c>
      <c r="AJ145" s="335">
        <v>0</v>
      </c>
      <c r="AK145" s="336" t="s">
        <v>75</v>
      </c>
      <c r="AL145" s="336" t="s">
        <v>75</v>
      </c>
      <c r="AM145" s="334">
        <f t="shared" si="22"/>
        <v>0</v>
      </c>
      <c r="AN145" s="334">
        <f>+K145+AC145-AH145</f>
        <v>7897725</v>
      </c>
      <c r="AO145" s="336" t="s">
        <v>85</v>
      </c>
      <c r="AP145" s="335">
        <v>0</v>
      </c>
      <c r="AQ145" s="336" t="s">
        <v>85</v>
      </c>
      <c r="AR145" s="335">
        <v>0</v>
      </c>
      <c r="AS145" s="343" t="s">
        <v>75</v>
      </c>
      <c r="AT145" s="312">
        <v>0</v>
      </c>
      <c r="AU145" s="310">
        <f t="shared" si="23"/>
        <v>7897725</v>
      </c>
      <c r="AV145" s="311">
        <f t="shared" si="24"/>
        <v>0</v>
      </c>
      <c r="AW145" s="345" t="s">
        <v>75</v>
      </c>
      <c r="AX145" s="336" t="s">
        <v>86</v>
      </c>
      <c r="AY145" s="334" t="s">
        <v>3478</v>
      </c>
      <c r="AZ145" s="332" t="s">
        <v>67</v>
      </c>
      <c r="BA145" s="332" t="s">
        <v>67</v>
      </c>
    </row>
    <row r="146" spans="2:53" x14ac:dyDescent="0.25">
      <c r="B146" s="332">
        <v>2024</v>
      </c>
      <c r="C146" s="332">
        <v>891780111</v>
      </c>
      <c r="D146" s="333" t="s">
        <v>64</v>
      </c>
      <c r="E146" s="334" t="s">
        <v>3477</v>
      </c>
      <c r="F146" s="334" t="s">
        <v>3476</v>
      </c>
      <c r="G146" s="359">
        <v>2022000100019</v>
      </c>
      <c r="H146" s="336" t="s">
        <v>73</v>
      </c>
      <c r="I146" s="335" t="s">
        <v>65</v>
      </c>
      <c r="J146" s="334" t="s">
        <v>3475</v>
      </c>
      <c r="K146" s="337">
        <v>7897725</v>
      </c>
      <c r="L146" s="332" t="s">
        <v>68</v>
      </c>
      <c r="M146" s="334" t="s">
        <v>3474</v>
      </c>
      <c r="N146" s="338">
        <v>1082409369</v>
      </c>
      <c r="O146" s="339">
        <v>172</v>
      </c>
      <c r="P146" s="340">
        <v>45329</v>
      </c>
      <c r="Q146" s="339">
        <v>129204526</v>
      </c>
      <c r="R146" s="340">
        <v>45349</v>
      </c>
      <c r="S146" s="335">
        <v>7897725</v>
      </c>
      <c r="T146" s="336" t="s">
        <v>67</v>
      </c>
      <c r="U146" s="338">
        <v>85468582</v>
      </c>
      <c r="V146" s="334" t="s">
        <v>3468</v>
      </c>
      <c r="W146" s="341">
        <v>45349</v>
      </c>
      <c r="X146" s="341">
        <v>45349</v>
      </c>
      <c r="Y146" s="342" t="s">
        <v>75</v>
      </c>
      <c r="Z146" s="341">
        <v>45473</v>
      </c>
      <c r="AA146" s="334">
        <f t="shared" si="20"/>
        <v>124</v>
      </c>
      <c r="AB146" s="335">
        <v>0</v>
      </c>
      <c r="AC146" s="335">
        <v>0</v>
      </c>
      <c r="AD146" s="335">
        <v>0</v>
      </c>
      <c r="AE146" s="343" t="s">
        <v>75</v>
      </c>
      <c r="AF146" s="334">
        <f t="shared" si="21"/>
        <v>0</v>
      </c>
      <c r="AG146" s="335">
        <v>0</v>
      </c>
      <c r="AH146" s="335">
        <v>0</v>
      </c>
      <c r="AI146" s="343" t="s">
        <v>75</v>
      </c>
      <c r="AJ146" s="335">
        <v>0</v>
      </c>
      <c r="AK146" s="336" t="s">
        <v>75</v>
      </c>
      <c r="AL146" s="336" t="s">
        <v>75</v>
      </c>
      <c r="AM146" s="334">
        <f t="shared" si="22"/>
        <v>0</v>
      </c>
      <c r="AN146" s="334">
        <f>+K146+AC146-AH146</f>
        <v>7897725</v>
      </c>
      <c r="AO146" s="336" t="s">
        <v>85</v>
      </c>
      <c r="AP146" s="335">
        <v>0</v>
      </c>
      <c r="AQ146" s="336" t="s">
        <v>85</v>
      </c>
      <c r="AR146" s="335">
        <v>0</v>
      </c>
      <c r="AS146" s="343" t="s">
        <v>75</v>
      </c>
      <c r="AT146" s="312">
        <v>0</v>
      </c>
      <c r="AU146" s="310">
        <f t="shared" si="23"/>
        <v>7897725</v>
      </c>
      <c r="AV146" s="311">
        <f t="shared" si="24"/>
        <v>0</v>
      </c>
      <c r="AW146" s="345" t="s">
        <v>75</v>
      </c>
      <c r="AX146" s="336" t="s">
        <v>86</v>
      </c>
      <c r="AY146" s="334" t="s">
        <v>3473</v>
      </c>
      <c r="AZ146" s="332" t="s">
        <v>67</v>
      </c>
      <c r="BA146" s="332" t="s">
        <v>67</v>
      </c>
    </row>
    <row r="147" spans="2:53" x14ac:dyDescent="0.25">
      <c r="B147" s="332">
        <v>2024</v>
      </c>
      <c r="C147" s="332">
        <v>891780111</v>
      </c>
      <c r="D147" s="333" t="s">
        <v>64</v>
      </c>
      <c r="E147" s="334" t="s">
        <v>3472</v>
      </c>
      <c r="F147" s="334" t="s">
        <v>3471</v>
      </c>
      <c r="G147" s="359">
        <v>2022000100019</v>
      </c>
      <c r="H147" s="336" t="s">
        <v>73</v>
      </c>
      <c r="I147" s="335" t="s">
        <v>65</v>
      </c>
      <c r="J147" s="334" t="s">
        <v>3470</v>
      </c>
      <c r="K147" s="337">
        <v>7897725</v>
      </c>
      <c r="L147" s="332" t="s">
        <v>68</v>
      </c>
      <c r="M147" s="334" t="s">
        <v>3469</v>
      </c>
      <c r="N147" s="338">
        <v>1124005920</v>
      </c>
      <c r="O147" s="339">
        <v>172</v>
      </c>
      <c r="P147" s="340">
        <v>45329</v>
      </c>
      <c r="Q147" s="339">
        <v>129204526</v>
      </c>
      <c r="R147" s="340">
        <v>45350</v>
      </c>
      <c r="S147" s="335">
        <v>7897725</v>
      </c>
      <c r="T147" s="336" t="s">
        <v>67</v>
      </c>
      <c r="U147" s="338">
        <v>85468582</v>
      </c>
      <c r="V147" s="334" t="s">
        <v>3468</v>
      </c>
      <c r="W147" s="341">
        <v>45350</v>
      </c>
      <c r="X147" s="341">
        <v>45350</v>
      </c>
      <c r="Y147" s="342" t="s">
        <v>75</v>
      </c>
      <c r="Z147" s="341">
        <v>45473</v>
      </c>
      <c r="AA147" s="334">
        <f t="shared" si="20"/>
        <v>123</v>
      </c>
      <c r="AB147" s="335">
        <v>0</v>
      </c>
      <c r="AC147" s="335">
        <v>0</v>
      </c>
      <c r="AD147" s="335">
        <v>0</v>
      </c>
      <c r="AE147" s="343" t="s">
        <v>75</v>
      </c>
      <c r="AF147" s="334">
        <f t="shared" si="21"/>
        <v>0</v>
      </c>
      <c r="AG147" s="335">
        <v>0</v>
      </c>
      <c r="AH147" s="335">
        <v>0</v>
      </c>
      <c r="AI147" s="343" t="s">
        <v>75</v>
      </c>
      <c r="AJ147" s="335">
        <v>0</v>
      </c>
      <c r="AK147" s="336" t="s">
        <v>75</v>
      </c>
      <c r="AL147" s="336" t="s">
        <v>75</v>
      </c>
      <c r="AM147" s="334">
        <f t="shared" si="22"/>
        <v>0</v>
      </c>
      <c r="AN147" s="334">
        <f>+K147+AC147-AH147</f>
        <v>7897725</v>
      </c>
      <c r="AO147" s="336" t="s">
        <v>85</v>
      </c>
      <c r="AP147" s="335">
        <v>0</v>
      </c>
      <c r="AQ147" s="336" t="s">
        <v>85</v>
      </c>
      <c r="AR147" s="335">
        <v>0</v>
      </c>
      <c r="AS147" s="343" t="s">
        <v>75</v>
      </c>
      <c r="AT147" s="312">
        <v>0</v>
      </c>
      <c r="AU147" s="310">
        <f t="shared" si="23"/>
        <v>7897725</v>
      </c>
      <c r="AV147" s="311">
        <f t="shared" si="24"/>
        <v>0</v>
      </c>
      <c r="AW147" s="345" t="s">
        <v>75</v>
      </c>
      <c r="AX147" s="336" t="s">
        <v>86</v>
      </c>
      <c r="AY147" s="334" t="s">
        <v>3467</v>
      </c>
      <c r="AZ147" s="332" t="s">
        <v>67</v>
      </c>
      <c r="BA147" s="332" t="s">
        <v>67</v>
      </c>
    </row>
    <row r="148" spans="2:53" ht="15.75" thickBot="1" x14ac:dyDescent="0.3">
      <c r="B148" s="366">
        <v>2024</v>
      </c>
      <c r="C148" s="366">
        <v>891780111</v>
      </c>
      <c r="D148" s="367" t="s">
        <v>64</v>
      </c>
      <c r="E148" s="368" t="s">
        <v>3466</v>
      </c>
      <c r="F148" s="368" t="s">
        <v>3465</v>
      </c>
      <c r="G148" s="369">
        <v>2021000100084</v>
      </c>
      <c r="H148" s="370" t="s">
        <v>73</v>
      </c>
      <c r="I148" s="371" t="s">
        <v>65</v>
      </c>
      <c r="J148" s="368" t="s">
        <v>3464</v>
      </c>
      <c r="K148" s="372">
        <v>22550699</v>
      </c>
      <c r="L148" s="366" t="s">
        <v>68</v>
      </c>
      <c r="M148" s="368" t="s">
        <v>3463</v>
      </c>
      <c r="N148" s="373">
        <v>1083006847</v>
      </c>
      <c r="O148" s="374">
        <v>81</v>
      </c>
      <c r="P148" s="375">
        <v>45335</v>
      </c>
      <c r="Q148" s="374">
        <v>617161150</v>
      </c>
      <c r="R148" s="375">
        <v>45390</v>
      </c>
      <c r="S148" s="371">
        <v>22550699</v>
      </c>
      <c r="T148" s="370" t="s">
        <v>67</v>
      </c>
      <c r="U148" s="373">
        <v>51913961</v>
      </c>
      <c r="V148" s="368" t="s">
        <v>3462</v>
      </c>
      <c r="W148" s="376">
        <v>45390</v>
      </c>
      <c r="X148" s="376">
        <v>45390</v>
      </c>
      <c r="Y148" s="377" t="s">
        <v>75</v>
      </c>
      <c r="Z148" s="376">
        <v>45808</v>
      </c>
      <c r="AA148" s="368">
        <f t="shared" si="20"/>
        <v>418</v>
      </c>
      <c r="AB148" s="371">
        <v>0</v>
      </c>
      <c r="AC148" s="371">
        <v>0</v>
      </c>
      <c r="AD148" s="371">
        <v>0</v>
      </c>
      <c r="AE148" s="378" t="s">
        <v>75</v>
      </c>
      <c r="AF148" s="368">
        <f t="shared" si="21"/>
        <v>0</v>
      </c>
      <c r="AG148" s="371">
        <v>0</v>
      </c>
      <c r="AH148" s="371">
        <v>0</v>
      </c>
      <c r="AI148" s="378" t="s">
        <v>75</v>
      </c>
      <c r="AJ148" s="371">
        <v>0</v>
      </c>
      <c r="AK148" s="370" t="s">
        <v>75</v>
      </c>
      <c r="AL148" s="370" t="s">
        <v>75</v>
      </c>
      <c r="AM148" s="368">
        <f t="shared" si="22"/>
        <v>0</v>
      </c>
      <c r="AN148" s="368">
        <f>+K148+AC148-AH148</f>
        <v>22550699</v>
      </c>
      <c r="AO148" s="370" t="s">
        <v>85</v>
      </c>
      <c r="AP148" s="371">
        <v>0</v>
      </c>
      <c r="AQ148" s="370" t="s">
        <v>85</v>
      </c>
      <c r="AR148" s="371">
        <v>0</v>
      </c>
      <c r="AS148" s="378" t="s">
        <v>75</v>
      </c>
      <c r="AT148" s="314">
        <v>0</v>
      </c>
      <c r="AU148" s="315">
        <f t="shared" si="23"/>
        <v>22550699</v>
      </c>
      <c r="AV148" s="316">
        <f t="shared" si="24"/>
        <v>0</v>
      </c>
      <c r="AW148" s="379" t="s">
        <v>75</v>
      </c>
      <c r="AX148" s="370" t="s">
        <v>86</v>
      </c>
      <c r="AY148" s="368" t="s">
        <v>3461</v>
      </c>
      <c r="AZ148" s="366" t="s">
        <v>67</v>
      </c>
      <c r="BA148" s="366" t="s">
        <v>67</v>
      </c>
    </row>
    <row r="149" spans="2:53" s="23" customFormat="1" ht="15.75" thickBot="1" x14ac:dyDescent="0.3">
      <c r="B149" s="519" t="s">
        <v>69</v>
      </c>
      <c r="C149" s="520"/>
      <c r="D149" s="521"/>
      <c r="E149" s="32">
        <f>+SUBTOTAL(3,E8:E148)</f>
        <v>141</v>
      </c>
      <c r="F149" s="256"/>
      <c r="G149" s="255"/>
      <c r="H149" s="255"/>
      <c r="I149" s="255"/>
      <c r="J149" s="255"/>
      <c r="K149" s="306">
        <f>SUM(K8:K148)</f>
        <v>19048580061.330002</v>
      </c>
      <c r="L149" s="557"/>
      <c r="M149" s="558"/>
      <c r="N149" s="558"/>
      <c r="O149" s="558"/>
      <c r="P149" s="558"/>
      <c r="Q149" s="558"/>
      <c r="R149" s="558"/>
      <c r="S149" s="558"/>
      <c r="T149" s="558"/>
      <c r="U149" s="558"/>
      <c r="V149" s="558"/>
      <c r="W149" s="558"/>
      <c r="X149" s="558"/>
      <c r="Y149" s="558"/>
      <c r="Z149" s="558"/>
      <c r="AA149" s="559"/>
      <c r="AB149" s="36">
        <f>SUM(AB8:AB148)</f>
        <v>5</v>
      </c>
      <c r="AC149" s="37">
        <f>SUM(AC8:AC148)</f>
        <v>1004837700</v>
      </c>
      <c r="AD149" s="254">
        <f>SUM(AD8:AD148)</f>
        <v>18</v>
      </c>
      <c r="AE149" s="253"/>
      <c r="AF149" s="37">
        <f>SUM(AF8:AF148)</f>
        <v>563</v>
      </c>
      <c r="AG149" s="37">
        <f>SUM(AG8:AG148)</f>
        <v>2</v>
      </c>
      <c r="AH149" s="39">
        <f>SUM(AH8:AH148)</f>
        <v>16000000</v>
      </c>
      <c r="AI149" s="253"/>
      <c r="AJ149" s="40">
        <f>SUM(AJ8:AJ148)</f>
        <v>2</v>
      </c>
      <c r="AK149" s="557"/>
      <c r="AL149" s="558"/>
      <c r="AM149" s="559"/>
      <c r="AN149" s="36">
        <f>SUM(AN8:AN148)</f>
        <v>20037417761.330002</v>
      </c>
      <c r="AO149" s="253"/>
      <c r="AP149" s="41">
        <f>SUM(AP8:AP148)</f>
        <v>7453481815</v>
      </c>
      <c r="AQ149" s="253"/>
      <c r="AR149" s="37">
        <f>SUM(AR8:AR148)</f>
        <v>4743341278.8400002</v>
      </c>
      <c r="AS149" s="253"/>
      <c r="AT149" s="42">
        <f>SUM(AT8:AT148)</f>
        <v>8737590941.9200001</v>
      </c>
      <c r="AU149" s="43">
        <f>SUM(AU8:AU148)</f>
        <v>11299826819.41</v>
      </c>
      <c r="AV149" s="557"/>
      <c r="AW149" s="558"/>
      <c r="AX149" s="558"/>
      <c r="AY149" s="558"/>
      <c r="AZ149" s="558"/>
      <c r="BA149" s="558"/>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149:BA149"/>
    <mergeCell ref="AO6:AP6"/>
    <mergeCell ref="B149:D149"/>
    <mergeCell ref="L149:AA149"/>
    <mergeCell ref="AY6:BA6"/>
    <mergeCell ref="M6:N6"/>
    <mergeCell ref="O6:Q6"/>
    <mergeCell ref="R6:S6"/>
    <mergeCell ref="AK149:AM149"/>
    <mergeCell ref="T6:V6"/>
    <mergeCell ref="AV6:AX6"/>
    <mergeCell ref="AQ6:AU6"/>
  </mergeCells>
  <conditionalFormatting sqref="F5 E6">
    <cfRule type="containsText" dxfId="10"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P9 AA8:AA148 AF8:AF148 AU8:AV148 AM10:AO10 AM11:AP22 AM23:AO23 AN24:AO24 AM24:AM32 AN25:AP32 AM33:AP148">
    <cfRule type="expression" dxfId="9" priority="1">
      <formula>+_xlfn.ISFORMULA(AA8)</formula>
    </cfRule>
  </conditionalFormatting>
  <dataValidations count="10">
    <dataValidation type="list" allowBlank="1" showInputMessage="1" showErrorMessage="1" sqref="H8:H148" xr:uid="{0702C2A5-72D9-4820-8D3B-D816F8654FDD}">
      <formula1>"OTRO SECTOR"</formula1>
    </dataValidation>
    <dataValidation type="list" allowBlank="1" showInputMessage="1" showErrorMessage="1" sqref="BA8:BA148" xr:uid="{7299B4FF-1FDF-4CCF-8E6C-D62CC1F07AC6}">
      <formula1>"SI,NA por TIPO Contrato"</formula1>
    </dataValidation>
    <dataValidation type="list" allowBlank="1" showInputMessage="1" showErrorMessage="1" sqref="AZ8:AZ148" xr:uid="{C999323E-82E4-4B22-A9EA-DF4DDEFC5E8D}">
      <formula1>"SI,NO HA INICIADO"</formula1>
    </dataValidation>
    <dataValidation type="list" allowBlank="1" showInputMessage="1" showErrorMessage="1" sqref="AX8:AX148" xr:uid="{63DA7620-CE4C-4F8A-896E-61CFBC4FF58E}">
      <formula1>"Por iniciar,En ejecucion,Suspendido,Terminado,Liquidado"</formula1>
    </dataValidation>
    <dataValidation type="list" allowBlank="1" showInputMessage="1" showErrorMessage="1" sqref="AO8:AO148 AQ8:AQ148 T8:T148" xr:uid="{301B71B2-D3E4-4E77-88BC-DCB7485E0C66}">
      <formula1>"SI,NO"</formula1>
    </dataValidation>
    <dataValidation type="list" allowBlank="1" showInputMessage="1" showErrorMessage="1" sqref="L19:L21" xr:uid="{23C06AA6-A058-462F-A2D2-ACCB356047BB}">
      <formula1>"DIRECTA,CONVOCATORIA"</formula1>
    </dataValidation>
    <dataValidation type="list" allowBlank="1" showInputMessage="1" showErrorMessage="1" sqref="L8:L18 L22:L14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41" r:id="rId1" xr:uid="{25DE7D55-7919-456A-B8E5-6E5C47E147FD}"/>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B606-B004-49DF-9596-3EDC861C983C}">
  <dimension ref="A1:BT723"/>
  <sheetViews>
    <sheetView showGridLines="0" zoomScaleNormal="100" workbookViewId="0">
      <selection activeCell="BE7" sqref="BE7"/>
    </sheetView>
  </sheetViews>
  <sheetFormatPr baseColWidth="10" defaultRowHeight="15" x14ac:dyDescent="0.25"/>
  <cols>
    <col min="1" max="1" width="2.5703125" customWidth="1"/>
    <col min="2" max="2" width="9.28515625" customWidth="1"/>
    <col min="3" max="3" width="13.5703125" customWidth="1"/>
    <col min="4" max="4" width="25.140625" customWidth="1"/>
    <col min="5" max="5" width="21.140625" style="31" customWidth="1"/>
    <col min="6" max="6" width="18.28515625" customWidth="1"/>
    <col min="7" max="7" width="17.42578125" style="460" customWidth="1"/>
    <col min="8" max="8" width="16.5703125" customWidth="1"/>
    <col min="9" max="9" width="18" customWidth="1"/>
    <col min="10" max="10" width="18.42578125" customWidth="1"/>
    <col min="11" max="11" width="17.140625" customWidth="1"/>
    <col min="12" max="12" width="15.5703125" customWidth="1"/>
    <col min="13" max="13" width="19.140625" customWidth="1"/>
    <col min="14" max="14" width="16.42578125" customWidth="1"/>
    <col min="15" max="15" width="12.28515625" customWidth="1"/>
    <col min="16" max="16" width="15.5703125" style="457" customWidth="1"/>
    <col min="17" max="17" width="18.28515625" customWidth="1"/>
    <col min="18" max="18" width="16.85546875" style="457" customWidth="1"/>
    <col min="19" max="20" width="14.140625" customWidth="1"/>
    <col min="21" max="21" width="14.42578125" customWidth="1"/>
    <col min="22" max="22" width="17.140625" customWidth="1"/>
    <col min="23" max="23" width="16.7109375" style="457" customWidth="1"/>
    <col min="24" max="24" width="16.42578125" style="457" customWidth="1"/>
    <col min="25" max="25" width="14.7109375" customWidth="1"/>
    <col min="26" max="26" width="15.5703125" style="457" customWidth="1"/>
    <col min="27" max="27" width="11.7109375" customWidth="1"/>
    <col min="28" max="28" width="11.42578125" customWidth="1"/>
    <col min="29" max="29" width="15.140625" style="458" customWidth="1"/>
    <col min="30" max="30" width="14" customWidth="1"/>
    <col min="31" max="31" width="17.5703125" style="459" customWidth="1"/>
    <col min="32" max="32" width="13.5703125" customWidth="1"/>
    <col min="33" max="33" width="16.5703125" customWidth="1"/>
    <col min="34" max="34" width="14.28515625" style="458" customWidth="1"/>
    <col min="35" max="35" width="16.42578125" style="457" customWidth="1"/>
    <col min="36" max="36" width="14.42578125" customWidth="1"/>
    <col min="37" max="38" width="15" customWidth="1"/>
    <col min="39" max="39" width="16.7109375" customWidth="1"/>
    <col min="40" max="42" width="14.85546875" customWidth="1"/>
    <col min="43" max="43" width="14.7109375" customWidth="1"/>
    <col min="44" max="45" width="14.28515625" customWidth="1"/>
    <col min="46" max="46" width="17" style="458" customWidth="1"/>
    <col min="47" max="47" width="15.85546875" style="458" customWidth="1"/>
    <col min="48" max="48" width="13.28515625" customWidth="1"/>
    <col min="49" max="49" width="14.42578125" style="457" customWidth="1"/>
    <col min="50" max="50" width="14.85546875" customWidth="1"/>
    <col min="51" max="51" width="17.28515625" customWidth="1"/>
    <col min="52" max="53" width="11.42578125" customWidth="1"/>
  </cols>
  <sheetData>
    <row r="1" spans="1:72" ht="7.5" customHeight="1" x14ac:dyDescent="0.25">
      <c r="V1" s="1"/>
    </row>
    <row r="2" spans="1:72" ht="11.25" customHeight="1" thickBot="1" x14ac:dyDescent="0.3">
      <c r="H2" s="501"/>
      <c r="N2" t="s">
        <v>8635</v>
      </c>
      <c r="V2" s="1"/>
    </row>
    <row r="3" spans="1:72" ht="21" customHeight="1" thickBot="1" x14ac:dyDescent="0.3">
      <c r="B3" s="532"/>
      <c r="C3" s="533"/>
      <c r="D3" s="563" t="s">
        <v>71</v>
      </c>
      <c r="E3" s="564"/>
      <c r="F3" s="564"/>
      <c r="G3" s="565"/>
      <c r="H3" s="544" t="s">
        <v>0</v>
      </c>
      <c r="I3" s="545"/>
      <c r="J3" s="4" t="s">
        <v>76</v>
      </c>
      <c r="K3" s="9"/>
      <c r="L3" s="5"/>
      <c r="M3" s="5"/>
      <c r="N3" s="5"/>
      <c r="O3" s="5"/>
      <c r="P3" s="493"/>
      <c r="Q3" s="5"/>
      <c r="R3" s="493"/>
      <c r="S3" s="5"/>
      <c r="T3" s="5"/>
      <c r="U3" s="5"/>
      <c r="V3" s="6"/>
      <c r="W3" s="495"/>
      <c r="X3" s="493"/>
      <c r="Y3" s="6"/>
      <c r="Z3" s="493"/>
      <c r="AA3" s="6"/>
      <c r="AB3" s="5"/>
      <c r="AC3" s="499"/>
      <c r="AD3" s="5"/>
      <c r="AE3" s="500"/>
      <c r="AF3" s="5"/>
      <c r="AG3" s="6"/>
      <c r="AH3" s="494"/>
      <c r="AI3" s="495"/>
      <c r="AJ3" s="5"/>
      <c r="AK3" s="6"/>
      <c r="AL3" s="5"/>
      <c r="AM3" s="6"/>
      <c r="AN3" s="5"/>
      <c r="AO3" s="5"/>
      <c r="AP3" s="5"/>
      <c r="AQ3" s="5"/>
      <c r="AR3" s="5"/>
      <c r="AS3" s="5"/>
      <c r="AT3" s="499"/>
      <c r="AU3" s="494"/>
      <c r="AV3" s="6"/>
      <c r="AW3" s="493"/>
      <c r="AX3" s="6"/>
      <c r="AY3" s="5"/>
      <c r="AZ3" s="6"/>
      <c r="BA3" s="5"/>
    </row>
    <row r="4" spans="1:72" ht="28.5" customHeight="1" thickBot="1" x14ac:dyDescent="0.3">
      <c r="B4" s="534"/>
      <c r="C4" s="535"/>
      <c r="D4" s="566"/>
      <c r="E4" s="555"/>
      <c r="F4" s="555"/>
      <c r="G4" s="556"/>
      <c r="H4" s="546"/>
      <c r="I4" s="547"/>
      <c r="J4" s="3">
        <v>3000</v>
      </c>
      <c r="K4" s="4" t="s">
        <v>1</v>
      </c>
      <c r="L4" s="5"/>
      <c r="M4" s="5"/>
      <c r="N4" s="5"/>
      <c r="O4" s="5"/>
      <c r="P4" s="493"/>
      <c r="Q4" s="5"/>
      <c r="R4" s="493"/>
      <c r="S4" s="5"/>
      <c r="T4" s="5"/>
      <c r="U4" s="5"/>
      <c r="V4" s="6"/>
      <c r="W4" s="495"/>
      <c r="X4" s="493"/>
      <c r="Y4" s="6"/>
      <c r="Z4" s="493"/>
      <c r="AA4" s="6"/>
      <c r="AB4" s="5"/>
      <c r="AC4" s="499"/>
      <c r="AD4" s="5"/>
      <c r="AE4" s="500"/>
      <c r="AF4" s="5"/>
      <c r="AG4" s="6"/>
      <c r="AH4" s="494"/>
      <c r="AI4" s="495"/>
      <c r="AJ4" s="5"/>
      <c r="AK4" s="6"/>
      <c r="AL4" s="5"/>
      <c r="AM4" s="6"/>
      <c r="AN4" s="5"/>
      <c r="AO4" s="5"/>
      <c r="AP4" s="5"/>
      <c r="AQ4" s="5"/>
      <c r="AR4" s="5"/>
      <c r="AS4" s="5"/>
      <c r="AT4" s="499"/>
      <c r="AU4" s="494"/>
      <c r="AV4" s="6"/>
      <c r="AW4" s="493"/>
      <c r="AX4" s="6"/>
      <c r="AY4" s="5"/>
      <c r="AZ4" s="6"/>
      <c r="BA4" s="5"/>
    </row>
    <row r="5" spans="1:72" ht="23.25" customHeight="1" thickBot="1" x14ac:dyDescent="0.3">
      <c r="B5" s="534"/>
      <c r="C5" s="535"/>
      <c r="D5" s="7" t="s">
        <v>2</v>
      </c>
      <c r="E5" s="498"/>
      <c r="F5" s="550" t="s">
        <v>132</v>
      </c>
      <c r="G5" s="550"/>
      <c r="H5" s="548"/>
      <c r="I5" s="549"/>
      <c r="J5" s="497">
        <f>+K6*J4</f>
        <v>3900000000</v>
      </c>
      <c r="K5" s="496" t="s">
        <v>3</v>
      </c>
      <c r="L5" s="5"/>
      <c r="M5" s="5"/>
      <c r="N5" s="5"/>
      <c r="O5" s="5"/>
      <c r="P5" s="493"/>
      <c r="Q5" s="5"/>
      <c r="R5" s="493"/>
      <c r="S5" s="5"/>
      <c r="T5" s="5"/>
      <c r="U5" s="5"/>
      <c r="V5" s="6"/>
      <c r="W5" s="495"/>
      <c r="X5" s="495"/>
      <c r="Y5" s="6"/>
      <c r="Z5" s="495"/>
      <c r="AA5" s="6"/>
      <c r="AB5" s="525" t="s">
        <v>4</v>
      </c>
      <c r="AC5" s="526"/>
      <c r="AD5" s="526"/>
      <c r="AE5" s="526"/>
      <c r="AF5" s="526"/>
      <c r="AG5" s="526"/>
      <c r="AH5" s="560"/>
      <c r="AI5" s="561"/>
      <c r="AJ5" s="526"/>
      <c r="AK5" s="526"/>
      <c r="AL5" s="526"/>
      <c r="AM5" s="527"/>
      <c r="AN5" s="5"/>
      <c r="AO5" s="5"/>
      <c r="AP5" s="5"/>
      <c r="AQ5" s="5"/>
      <c r="AR5" s="5"/>
      <c r="AS5" s="5"/>
      <c r="AT5" s="494"/>
      <c r="AU5" s="494"/>
      <c r="AV5" s="5"/>
      <c r="AW5" s="493"/>
      <c r="AX5" s="5"/>
      <c r="AY5" s="5"/>
      <c r="AZ5" s="5"/>
      <c r="BA5" s="5"/>
    </row>
    <row r="6" spans="1:72" ht="33.75" customHeight="1" thickBot="1" x14ac:dyDescent="0.3">
      <c r="B6" s="536"/>
      <c r="C6" s="537"/>
      <c r="D6" s="13" t="s">
        <v>5</v>
      </c>
      <c r="E6" s="567" t="s">
        <v>8634</v>
      </c>
      <c r="F6" s="568"/>
      <c r="G6" s="569"/>
      <c r="H6" s="25" t="s">
        <v>77</v>
      </c>
      <c r="I6" s="26"/>
      <c r="J6" s="27"/>
      <c r="K6" s="492">
        <v>1300000</v>
      </c>
      <c r="L6" s="5"/>
      <c r="M6" s="516" t="s">
        <v>6</v>
      </c>
      <c r="N6" s="517"/>
      <c r="O6" s="516" t="s">
        <v>7</v>
      </c>
      <c r="P6" s="517"/>
      <c r="Q6" s="518"/>
      <c r="R6" s="576" t="s">
        <v>8</v>
      </c>
      <c r="S6" s="577"/>
      <c r="T6" s="516" t="s">
        <v>9</v>
      </c>
      <c r="U6" s="517"/>
      <c r="V6" s="517"/>
      <c r="W6" s="525" t="s">
        <v>10</v>
      </c>
      <c r="X6" s="526"/>
      <c r="Y6" s="526"/>
      <c r="Z6" s="526"/>
      <c r="AA6" s="527"/>
      <c r="AB6" s="525" t="s">
        <v>11</v>
      </c>
      <c r="AC6" s="526"/>
      <c r="AD6" s="526"/>
      <c r="AE6" s="526"/>
      <c r="AF6" s="527"/>
      <c r="AG6" s="516" t="s">
        <v>12</v>
      </c>
      <c r="AH6" s="560"/>
      <c r="AI6" s="562"/>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477" customFormat="1" ht="90.75" thickBot="1" x14ac:dyDescent="0.3">
      <c r="A7" s="491"/>
      <c r="B7" s="479" t="s">
        <v>16</v>
      </c>
      <c r="C7" s="480" t="s">
        <v>17</v>
      </c>
      <c r="D7" s="490" t="s">
        <v>18</v>
      </c>
      <c r="E7" s="489" t="s">
        <v>19</v>
      </c>
      <c r="F7" s="489" t="s">
        <v>20</v>
      </c>
      <c r="G7" s="488" t="s">
        <v>21</v>
      </c>
      <c r="H7" s="479" t="s">
        <v>22</v>
      </c>
      <c r="I7" s="479" t="s">
        <v>72</v>
      </c>
      <c r="J7" s="479" t="s">
        <v>23</v>
      </c>
      <c r="K7" s="479" t="s">
        <v>24</v>
      </c>
      <c r="L7" s="479" t="s">
        <v>25</v>
      </c>
      <c r="M7" s="479" t="s">
        <v>26</v>
      </c>
      <c r="N7" s="480" t="s">
        <v>27</v>
      </c>
      <c r="O7" s="480" t="s">
        <v>28</v>
      </c>
      <c r="P7" s="481" t="s">
        <v>29</v>
      </c>
      <c r="Q7" s="479" t="s">
        <v>30</v>
      </c>
      <c r="R7" s="481" t="s">
        <v>31</v>
      </c>
      <c r="S7" s="479" t="s">
        <v>32</v>
      </c>
      <c r="T7" s="479" t="s">
        <v>33</v>
      </c>
      <c r="U7" s="480" t="s">
        <v>34</v>
      </c>
      <c r="V7" s="479" t="s">
        <v>35</v>
      </c>
      <c r="W7" s="481" t="s">
        <v>70</v>
      </c>
      <c r="X7" s="481" t="s">
        <v>36</v>
      </c>
      <c r="Y7" s="479" t="s">
        <v>37</v>
      </c>
      <c r="Z7" s="487" t="s">
        <v>38</v>
      </c>
      <c r="AA7" s="485" t="s">
        <v>39</v>
      </c>
      <c r="AB7" s="479" t="s">
        <v>40</v>
      </c>
      <c r="AC7" s="484" t="s">
        <v>41</v>
      </c>
      <c r="AD7" s="479" t="s">
        <v>42</v>
      </c>
      <c r="AE7" s="487" t="s">
        <v>43</v>
      </c>
      <c r="AF7" s="485" t="s">
        <v>44</v>
      </c>
      <c r="AG7" s="479" t="s">
        <v>45</v>
      </c>
      <c r="AH7" s="484" t="s">
        <v>46</v>
      </c>
      <c r="AI7" s="487" t="s">
        <v>47</v>
      </c>
      <c r="AJ7" s="479" t="s">
        <v>48</v>
      </c>
      <c r="AK7" s="486" t="s">
        <v>49</v>
      </c>
      <c r="AL7" s="486" t="s">
        <v>50</v>
      </c>
      <c r="AM7" s="485" t="s">
        <v>51</v>
      </c>
      <c r="AN7" s="485" t="s">
        <v>52</v>
      </c>
      <c r="AO7" s="479" t="s">
        <v>79</v>
      </c>
      <c r="AP7" s="479" t="s">
        <v>80</v>
      </c>
      <c r="AQ7" s="479" t="s">
        <v>53</v>
      </c>
      <c r="AR7" s="479" t="s">
        <v>54</v>
      </c>
      <c r="AS7" s="479" t="s">
        <v>55</v>
      </c>
      <c r="AT7" s="484" t="s">
        <v>56</v>
      </c>
      <c r="AU7" s="483" t="s">
        <v>57</v>
      </c>
      <c r="AV7" s="482" t="s">
        <v>58</v>
      </c>
      <c r="AW7" s="481" t="s">
        <v>59</v>
      </c>
      <c r="AX7" s="479" t="s">
        <v>60</v>
      </c>
      <c r="AY7" s="480" t="s">
        <v>61</v>
      </c>
      <c r="AZ7" s="480" t="s">
        <v>62</v>
      </c>
      <c r="BA7" s="480" t="s">
        <v>63</v>
      </c>
      <c r="BB7" s="478"/>
      <c r="BC7" s="478"/>
      <c r="BD7" s="478"/>
      <c r="BE7" s="478"/>
      <c r="BF7" s="478"/>
      <c r="BG7" s="478"/>
      <c r="BH7" s="478"/>
      <c r="BI7" s="478"/>
      <c r="BJ7" s="478"/>
      <c r="BK7" s="478"/>
      <c r="BL7" s="478"/>
      <c r="BM7" s="478"/>
      <c r="BN7" s="478"/>
      <c r="BO7" s="478"/>
      <c r="BP7" s="478"/>
      <c r="BQ7" s="478"/>
      <c r="BR7" s="478"/>
      <c r="BS7" s="478"/>
      <c r="BT7" s="478"/>
    </row>
    <row r="8" spans="1:72" x14ac:dyDescent="0.25">
      <c r="B8" s="44">
        <v>2024</v>
      </c>
      <c r="C8" s="44">
        <v>891780111</v>
      </c>
      <c r="D8" s="46" t="s">
        <v>64</v>
      </c>
      <c r="E8" s="49" t="s">
        <v>8633</v>
      </c>
      <c r="F8" s="47" t="s">
        <v>8632</v>
      </c>
      <c r="G8" s="502">
        <v>0</v>
      </c>
      <c r="H8" s="49" t="s">
        <v>73</v>
      </c>
      <c r="I8" s="46" t="s">
        <v>65</v>
      </c>
      <c r="J8" s="50" t="s">
        <v>8631</v>
      </c>
      <c r="K8" s="47">
        <v>21560000</v>
      </c>
      <c r="L8" s="44" t="s">
        <v>68</v>
      </c>
      <c r="M8" s="50" t="s">
        <v>8630</v>
      </c>
      <c r="N8" s="52">
        <v>57291189</v>
      </c>
      <c r="O8" s="55">
        <v>13</v>
      </c>
      <c r="P8" s="289">
        <v>45302</v>
      </c>
      <c r="Q8" s="47">
        <v>4518689382</v>
      </c>
      <c r="R8" s="289">
        <v>45306</v>
      </c>
      <c r="S8" s="47">
        <v>21560000</v>
      </c>
      <c r="T8" s="49" t="s">
        <v>66</v>
      </c>
      <c r="U8" s="55">
        <v>26671578</v>
      </c>
      <c r="V8" s="50" t="s">
        <v>7685</v>
      </c>
      <c r="W8" s="503">
        <v>45306</v>
      </c>
      <c r="X8" s="503">
        <v>45306</v>
      </c>
      <c r="Y8" s="58" t="s">
        <v>75</v>
      </c>
      <c r="Z8" s="503">
        <v>45457</v>
      </c>
      <c r="AA8" s="115">
        <f t="shared" ref="AA8:AA71" si="0">+IF(Y8="1800-01-01",Z8-X8,Z8-Y8)</f>
        <v>151</v>
      </c>
      <c r="AB8" s="115">
        <v>2</v>
      </c>
      <c r="AC8" s="515">
        <v>2240000</v>
      </c>
      <c r="AD8" s="115">
        <v>1</v>
      </c>
      <c r="AE8" s="504">
        <v>45473</v>
      </c>
      <c r="AF8" s="115">
        <f t="shared" ref="AF8:AF71" si="1">+IF(AE8="1800-01-01",0,AE8-Z8)</f>
        <v>16</v>
      </c>
      <c r="AG8" s="47">
        <v>0</v>
      </c>
      <c r="AH8" s="47">
        <v>0</v>
      </c>
      <c r="AI8" s="289" t="s">
        <v>75</v>
      </c>
      <c r="AJ8" s="49">
        <v>0</v>
      </c>
      <c r="AK8" s="56" t="s">
        <v>75</v>
      </c>
      <c r="AL8" s="56" t="s">
        <v>75</v>
      </c>
      <c r="AM8" s="115">
        <f t="shared" ref="AM8:AM71" si="2">+IF(AK8="1800-01-01",0,AL8-AK8)</f>
        <v>0</v>
      </c>
      <c r="AN8" s="115">
        <f>+K8+AC8-AH8</f>
        <v>23800000</v>
      </c>
      <c r="AO8" s="49" t="s">
        <v>67</v>
      </c>
      <c r="AP8" s="47">
        <v>21560000</v>
      </c>
      <c r="AQ8" s="49" t="s">
        <v>85</v>
      </c>
      <c r="AR8" s="47">
        <v>0</v>
      </c>
      <c r="AS8" s="63" t="s">
        <v>75</v>
      </c>
      <c r="AT8" s="505">
        <v>23800000</v>
      </c>
      <c r="AU8" s="441">
        <f t="shared" ref="AU8:AU71" si="3">AN8-AT8</f>
        <v>0</v>
      </c>
      <c r="AV8" s="117">
        <f t="shared" ref="AV8:AV71" si="4">+IFERROR(AT8/AN8,"_")</f>
        <v>1</v>
      </c>
      <c r="AW8" s="289" t="s">
        <v>75</v>
      </c>
      <c r="AX8" s="49" t="s">
        <v>131</v>
      </c>
      <c r="AY8" s="50" t="s">
        <v>8629</v>
      </c>
      <c r="AZ8" s="44" t="s">
        <v>67</v>
      </c>
      <c r="BA8" s="44" t="s">
        <v>67</v>
      </c>
    </row>
    <row r="9" spans="1:72" x14ac:dyDescent="0.25">
      <c r="B9" s="67">
        <v>2024</v>
      </c>
      <c r="C9" s="67">
        <v>891780111</v>
      </c>
      <c r="D9" s="69" t="s">
        <v>64</v>
      </c>
      <c r="E9" s="72" t="s">
        <v>8628</v>
      </c>
      <c r="F9" s="70" t="s">
        <v>8627</v>
      </c>
      <c r="G9" s="418">
        <v>0</v>
      </c>
      <c r="H9" s="72" t="s">
        <v>73</v>
      </c>
      <c r="I9" s="69" t="s">
        <v>65</v>
      </c>
      <c r="J9" s="70" t="s">
        <v>8626</v>
      </c>
      <c r="K9" s="70">
        <v>18993000</v>
      </c>
      <c r="L9" s="67" t="s">
        <v>68</v>
      </c>
      <c r="M9" s="70" t="s">
        <v>8625</v>
      </c>
      <c r="N9" s="70">
        <v>1098731749</v>
      </c>
      <c r="O9" s="154">
        <v>13</v>
      </c>
      <c r="P9" s="294">
        <v>45302</v>
      </c>
      <c r="Q9" s="70">
        <v>4518689382</v>
      </c>
      <c r="R9" s="291">
        <v>45306</v>
      </c>
      <c r="S9" s="70">
        <v>18993000</v>
      </c>
      <c r="T9" s="72" t="s">
        <v>66</v>
      </c>
      <c r="U9" s="70">
        <v>93400727</v>
      </c>
      <c r="V9" s="70" t="s">
        <v>5703</v>
      </c>
      <c r="W9" s="291">
        <v>45306</v>
      </c>
      <c r="X9" s="291">
        <v>45306</v>
      </c>
      <c r="Y9" s="81" t="s">
        <v>75</v>
      </c>
      <c r="Z9" s="291">
        <v>45457</v>
      </c>
      <c r="AA9" s="136">
        <f t="shared" si="0"/>
        <v>151</v>
      </c>
      <c r="AB9" s="136">
        <v>2</v>
      </c>
      <c r="AC9" s="506">
        <v>1974000</v>
      </c>
      <c r="AD9" s="136">
        <v>1</v>
      </c>
      <c r="AE9" s="507">
        <v>45473</v>
      </c>
      <c r="AF9" s="136">
        <f t="shared" si="1"/>
        <v>16</v>
      </c>
      <c r="AG9" s="70">
        <v>0</v>
      </c>
      <c r="AH9" s="70">
        <v>0</v>
      </c>
      <c r="AI9" s="294" t="s">
        <v>75</v>
      </c>
      <c r="AJ9" s="72">
        <v>0</v>
      </c>
      <c r="AK9" s="79" t="s">
        <v>75</v>
      </c>
      <c r="AL9" s="79" t="s">
        <v>75</v>
      </c>
      <c r="AM9" s="136">
        <f t="shared" si="2"/>
        <v>0</v>
      </c>
      <c r="AN9" s="136">
        <f>+K9+AC9-AH9</f>
        <v>20967000</v>
      </c>
      <c r="AO9" s="72" t="s">
        <v>67</v>
      </c>
      <c r="AP9" s="70">
        <v>18993000</v>
      </c>
      <c r="AQ9" s="72" t="s">
        <v>85</v>
      </c>
      <c r="AR9" s="70">
        <v>0</v>
      </c>
      <c r="AS9" s="86" t="s">
        <v>75</v>
      </c>
      <c r="AT9" s="508">
        <v>20967000</v>
      </c>
      <c r="AU9" s="436">
        <f t="shared" si="3"/>
        <v>0</v>
      </c>
      <c r="AV9" s="140">
        <f t="shared" si="4"/>
        <v>1</v>
      </c>
      <c r="AW9" s="294" t="s">
        <v>75</v>
      </c>
      <c r="AX9" s="72" t="s">
        <v>131</v>
      </c>
      <c r="AY9" s="70" t="s">
        <v>8624</v>
      </c>
      <c r="AZ9" s="67" t="s">
        <v>67</v>
      </c>
      <c r="BA9" s="67" t="s">
        <v>67</v>
      </c>
    </row>
    <row r="10" spans="1:72" x14ac:dyDescent="0.25">
      <c r="B10" s="67">
        <v>2024</v>
      </c>
      <c r="C10" s="67">
        <v>891780111</v>
      </c>
      <c r="D10" s="69" t="s">
        <v>64</v>
      </c>
      <c r="E10" s="72" t="s">
        <v>8623</v>
      </c>
      <c r="F10" s="70" t="s">
        <v>8622</v>
      </c>
      <c r="G10" s="418">
        <v>0</v>
      </c>
      <c r="H10" s="72" t="s">
        <v>73</v>
      </c>
      <c r="I10" s="69" t="s">
        <v>65</v>
      </c>
      <c r="J10" s="70" t="s">
        <v>8621</v>
      </c>
      <c r="K10" s="70">
        <v>16940000</v>
      </c>
      <c r="L10" s="67" t="s">
        <v>68</v>
      </c>
      <c r="M10" s="70" t="s">
        <v>8620</v>
      </c>
      <c r="N10" s="70">
        <v>1045726836</v>
      </c>
      <c r="O10" s="154">
        <v>13</v>
      </c>
      <c r="P10" s="294">
        <v>45302</v>
      </c>
      <c r="Q10" s="70">
        <v>4518689382</v>
      </c>
      <c r="R10" s="291">
        <v>45306</v>
      </c>
      <c r="S10" s="70">
        <v>16940000</v>
      </c>
      <c r="T10" s="72" t="s">
        <v>66</v>
      </c>
      <c r="U10" s="70">
        <v>12621405</v>
      </c>
      <c r="V10" s="70" t="s">
        <v>6807</v>
      </c>
      <c r="W10" s="291">
        <v>45306</v>
      </c>
      <c r="X10" s="291">
        <v>45306</v>
      </c>
      <c r="Y10" s="81" t="s">
        <v>75</v>
      </c>
      <c r="Z10" s="291">
        <v>45457</v>
      </c>
      <c r="AA10" s="136">
        <f t="shared" si="0"/>
        <v>151</v>
      </c>
      <c r="AB10" s="136">
        <v>2</v>
      </c>
      <c r="AC10" s="506">
        <v>1760000</v>
      </c>
      <c r="AD10" s="136">
        <v>1</v>
      </c>
      <c r="AE10" s="507">
        <v>45473</v>
      </c>
      <c r="AF10" s="136">
        <f t="shared" si="1"/>
        <v>16</v>
      </c>
      <c r="AG10" s="70">
        <v>0</v>
      </c>
      <c r="AH10" s="70">
        <v>0</v>
      </c>
      <c r="AI10" s="294" t="s">
        <v>75</v>
      </c>
      <c r="AJ10" s="72">
        <v>0</v>
      </c>
      <c r="AK10" s="79" t="s">
        <v>75</v>
      </c>
      <c r="AL10" s="79" t="s">
        <v>75</v>
      </c>
      <c r="AM10" s="136">
        <f t="shared" si="2"/>
        <v>0</v>
      </c>
      <c r="AN10" s="136">
        <f>+K10+AC10-AH10</f>
        <v>18700000</v>
      </c>
      <c r="AO10" s="72" t="s">
        <v>67</v>
      </c>
      <c r="AP10" s="70">
        <v>16940000</v>
      </c>
      <c r="AQ10" s="72" t="s">
        <v>85</v>
      </c>
      <c r="AR10" s="70">
        <v>0</v>
      </c>
      <c r="AS10" s="86" t="s">
        <v>75</v>
      </c>
      <c r="AT10" s="508">
        <v>18700000</v>
      </c>
      <c r="AU10" s="436">
        <f t="shared" si="3"/>
        <v>0</v>
      </c>
      <c r="AV10" s="140">
        <f t="shared" si="4"/>
        <v>1</v>
      </c>
      <c r="AW10" s="294" t="s">
        <v>75</v>
      </c>
      <c r="AX10" s="72" t="s">
        <v>131</v>
      </c>
      <c r="AY10" s="70" t="s">
        <v>8619</v>
      </c>
      <c r="AZ10" s="67" t="s">
        <v>67</v>
      </c>
      <c r="BA10" s="67" t="s">
        <v>67</v>
      </c>
    </row>
    <row r="11" spans="1:72" x14ac:dyDescent="0.25">
      <c r="B11" s="67">
        <v>2024</v>
      </c>
      <c r="C11" s="67">
        <v>891780111</v>
      </c>
      <c r="D11" s="69" t="s">
        <v>64</v>
      </c>
      <c r="E11" s="72" t="s">
        <v>8618</v>
      </c>
      <c r="F11" s="70" t="s">
        <v>8617</v>
      </c>
      <c r="G11" s="418">
        <v>0</v>
      </c>
      <c r="H11" s="72" t="s">
        <v>73</v>
      </c>
      <c r="I11" s="69" t="s">
        <v>65</v>
      </c>
      <c r="J11" s="70" t="s">
        <v>8616</v>
      </c>
      <c r="K11" s="70">
        <v>16940000</v>
      </c>
      <c r="L11" s="67" t="s">
        <v>68</v>
      </c>
      <c r="M11" s="70" t="s">
        <v>8615</v>
      </c>
      <c r="N11" s="70">
        <v>1082931831</v>
      </c>
      <c r="O11" s="154">
        <v>13</v>
      </c>
      <c r="P11" s="294">
        <v>45302</v>
      </c>
      <c r="Q11" s="70">
        <v>4518689382</v>
      </c>
      <c r="R11" s="291">
        <v>45306</v>
      </c>
      <c r="S11" s="70">
        <v>16940000</v>
      </c>
      <c r="T11" s="72" t="s">
        <v>66</v>
      </c>
      <c r="U11" s="70">
        <v>93400727</v>
      </c>
      <c r="V11" s="70" t="s">
        <v>5703</v>
      </c>
      <c r="W11" s="291">
        <v>45306</v>
      </c>
      <c r="X11" s="291">
        <v>45306</v>
      </c>
      <c r="Y11" s="81" t="s">
        <v>75</v>
      </c>
      <c r="Z11" s="291">
        <v>45457</v>
      </c>
      <c r="AA11" s="136">
        <f t="shared" si="0"/>
        <v>151</v>
      </c>
      <c r="AB11" s="136">
        <v>2</v>
      </c>
      <c r="AC11" s="506">
        <v>1760000</v>
      </c>
      <c r="AD11" s="136">
        <v>1</v>
      </c>
      <c r="AE11" s="507">
        <v>45473</v>
      </c>
      <c r="AF11" s="136">
        <f t="shared" si="1"/>
        <v>16</v>
      </c>
      <c r="AG11" s="70">
        <v>0</v>
      </c>
      <c r="AH11" s="70">
        <v>0</v>
      </c>
      <c r="AI11" s="294" t="s">
        <v>75</v>
      </c>
      <c r="AJ11" s="72">
        <v>0</v>
      </c>
      <c r="AK11" s="79" t="s">
        <v>75</v>
      </c>
      <c r="AL11" s="79" t="s">
        <v>75</v>
      </c>
      <c r="AM11" s="136">
        <f t="shared" si="2"/>
        <v>0</v>
      </c>
      <c r="AN11" s="136">
        <f>+K11+AC11-AH11</f>
        <v>18700000</v>
      </c>
      <c r="AO11" s="72" t="s">
        <v>67</v>
      </c>
      <c r="AP11" s="70">
        <v>16940000</v>
      </c>
      <c r="AQ11" s="72" t="s">
        <v>85</v>
      </c>
      <c r="AR11" s="70">
        <v>0</v>
      </c>
      <c r="AS11" s="86" t="s">
        <v>75</v>
      </c>
      <c r="AT11" s="508">
        <v>18700000</v>
      </c>
      <c r="AU11" s="436">
        <f t="shared" si="3"/>
        <v>0</v>
      </c>
      <c r="AV11" s="140">
        <f t="shared" si="4"/>
        <v>1</v>
      </c>
      <c r="AW11" s="294" t="s">
        <v>75</v>
      </c>
      <c r="AX11" s="72" t="s">
        <v>131</v>
      </c>
      <c r="AY11" s="70" t="s">
        <v>8614</v>
      </c>
      <c r="AZ11" s="67" t="s">
        <v>67</v>
      </c>
      <c r="BA11" s="67" t="s">
        <v>67</v>
      </c>
    </row>
    <row r="12" spans="1:72" x14ac:dyDescent="0.25">
      <c r="B12" s="67">
        <v>2024</v>
      </c>
      <c r="C12" s="67">
        <v>891780111</v>
      </c>
      <c r="D12" s="69" t="s">
        <v>64</v>
      </c>
      <c r="E12" s="72" t="s">
        <v>8613</v>
      </c>
      <c r="F12" s="70" t="s">
        <v>8612</v>
      </c>
      <c r="G12" s="418">
        <v>0</v>
      </c>
      <c r="H12" s="72" t="s">
        <v>73</v>
      </c>
      <c r="I12" s="69" t="s">
        <v>65</v>
      </c>
      <c r="J12" s="70" t="s">
        <v>8611</v>
      </c>
      <c r="K12" s="70">
        <v>15400000</v>
      </c>
      <c r="L12" s="67" t="s">
        <v>68</v>
      </c>
      <c r="M12" s="70" t="s">
        <v>8610</v>
      </c>
      <c r="N12" s="70">
        <v>1083038004</v>
      </c>
      <c r="O12" s="154">
        <v>13</v>
      </c>
      <c r="P12" s="294">
        <v>45302</v>
      </c>
      <c r="Q12" s="70">
        <v>4518689382</v>
      </c>
      <c r="R12" s="291">
        <v>45306</v>
      </c>
      <c r="S12" s="70">
        <v>15400000</v>
      </c>
      <c r="T12" s="72" t="s">
        <v>66</v>
      </c>
      <c r="U12" s="70">
        <v>93400727</v>
      </c>
      <c r="V12" s="70" t="s">
        <v>5703</v>
      </c>
      <c r="W12" s="291">
        <v>45306</v>
      </c>
      <c r="X12" s="291">
        <v>45306</v>
      </c>
      <c r="Y12" s="81" t="s">
        <v>75</v>
      </c>
      <c r="Z12" s="291">
        <v>45457</v>
      </c>
      <c r="AA12" s="136">
        <f t="shared" si="0"/>
        <v>151</v>
      </c>
      <c r="AB12" s="136">
        <v>2</v>
      </c>
      <c r="AC12" s="506">
        <v>1600000</v>
      </c>
      <c r="AD12" s="136">
        <v>1</v>
      </c>
      <c r="AE12" s="507">
        <v>45473</v>
      </c>
      <c r="AF12" s="136">
        <f t="shared" si="1"/>
        <v>16</v>
      </c>
      <c r="AG12" s="70">
        <v>0</v>
      </c>
      <c r="AH12" s="70">
        <v>0</v>
      </c>
      <c r="AI12" s="294" t="s">
        <v>75</v>
      </c>
      <c r="AJ12" s="72">
        <v>0</v>
      </c>
      <c r="AK12" s="79" t="s">
        <v>75</v>
      </c>
      <c r="AL12" s="79" t="s">
        <v>75</v>
      </c>
      <c r="AM12" s="136">
        <f t="shared" si="2"/>
        <v>0</v>
      </c>
      <c r="AN12" s="136">
        <f>+K12+AC12-AH12</f>
        <v>17000000</v>
      </c>
      <c r="AO12" s="72" t="s">
        <v>67</v>
      </c>
      <c r="AP12" s="70">
        <v>15400000</v>
      </c>
      <c r="AQ12" s="72" t="s">
        <v>85</v>
      </c>
      <c r="AR12" s="70">
        <v>0</v>
      </c>
      <c r="AS12" s="86" t="s">
        <v>75</v>
      </c>
      <c r="AT12" s="508">
        <v>17000000</v>
      </c>
      <c r="AU12" s="436">
        <f t="shared" si="3"/>
        <v>0</v>
      </c>
      <c r="AV12" s="140">
        <f t="shared" si="4"/>
        <v>1</v>
      </c>
      <c r="AW12" s="294" t="s">
        <v>75</v>
      </c>
      <c r="AX12" s="72" t="s">
        <v>131</v>
      </c>
      <c r="AY12" s="70" t="s">
        <v>8609</v>
      </c>
      <c r="AZ12" s="67" t="s">
        <v>67</v>
      </c>
      <c r="BA12" s="67" t="s">
        <v>67</v>
      </c>
    </row>
    <row r="13" spans="1:72" x14ac:dyDescent="0.25">
      <c r="B13" s="67">
        <v>2024</v>
      </c>
      <c r="C13" s="67">
        <v>891780111</v>
      </c>
      <c r="D13" s="69" t="s">
        <v>64</v>
      </c>
      <c r="E13" s="72" t="s">
        <v>8608</v>
      </c>
      <c r="F13" s="70" t="s">
        <v>8607</v>
      </c>
      <c r="G13" s="418">
        <v>0</v>
      </c>
      <c r="H13" s="72" t="s">
        <v>73</v>
      </c>
      <c r="I13" s="69" t="s">
        <v>65</v>
      </c>
      <c r="J13" s="70" t="s">
        <v>8606</v>
      </c>
      <c r="K13" s="70">
        <v>18993000</v>
      </c>
      <c r="L13" s="67" t="s">
        <v>68</v>
      </c>
      <c r="M13" s="70" t="s">
        <v>8605</v>
      </c>
      <c r="N13" s="70">
        <v>1083019267</v>
      </c>
      <c r="O13" s="154">
        <v>13</v>
      </c>
      <c r="P13" s="294">
        <v>45302</v>
      </c>
      <c r="Q13" s="70">
        <v>4518689382</v>
      </c>
      <c r="R13" s="291">
        <v>45306</v>
      </c>
      <c r="S13" s="70">
        <v>18993000</v>
      </c>
      <c r="T13" s="72" t="s">
        <v>66</v>
      </c>
      <c r="U13" s="70">
        <v>12621405</v>
      </c>
      <c r="V13" s="70" t="s">
        <v>6807</v>
      </c>
      <c r="W13" s="291">
        <v>45306</v>
      </c>
      <c r="X13" s="291">
        <v>45306</v>
      </c>
      <c r="Y13" s="81" t="s">
        <v>75</v>
      </c>
      <c r="Z13" s="291">
        <v>45457</v>
      </c>
      <c r="AA13" s="136">
        <f t="shared" si="0"/>
        <v>151</v>
      </c>
      <c r="AB13" s="136">
        <v>2</v>
      </c>
      <c r="AC13" s="506">
        <v>1974000</v>
      </c>
      <c r="AD13" s="136">
        <v>1</v>
      </c>
      <c r="AE13" s="507">
        <v>45473</v>
      </c>
      <c r="AF13" s="136">
        <f t="shared" si="1"/>
        <v>16</v>
      </c>
      <c r="AG13" s="70">
        <v>0</v>
      </c>
      <c r="AH13" s="70">
        <v>0</v>
      </c>
      <c r="AI13" s="294" t="s">
        <v>75</v>
      </c>
      <c r="AJ13" s="72">
        <v>0</v>
      </c>
      <c r="AK13" s="79" t="s">
        <v>75</v>
      </c>
      <c r="AL13" s="79" t="s">
        <v>75</v>
      </c>
      <c r="AM13" s="136">
        <f t="shared" si="2"/>
        <v>0</v>
      </c>
      <c r="AN13" s="136">
        <f>+K13+AC13-AH13</f>
        <v>20967000</v>
      </c>
      <c r="AO13" s="72" t="s">
        <v>67</v>
      </c>
      <c r="AP13" s="70">
        <v>18993000</v>
      </c>
      <c r="AQ13" s="72" t="s">
        <v>85</v>
      </c>
      <c r="AR13" s="70">
        <v>0</v>
      </c>
      <c r="AS13" s="86" t="s">
        <v>75</v>
      </c>
      <c r="AT13" s="508">
        <v>20967000</v>
      </c>
      <c r="AU13" s="436">
        <f t="shared" si="3"/>
        <v>0</v>
      </c>
      <c r="AV13" s="140">
        <f t="shared" si="4"/>
        <v>1</v>
      </c>
      <c r="AW13" s="294" t="s">
        <v>75</v>
      </c>
      <c r="AX13" s="72" t="s">
        <v>131</v>
      </c>
      <c r="AY13" s="70" t="s">
        <v>8604</v>
      </c>
      <c r="AZ13" s="67" t="s">
        <v>67</v>
      </c>
      <c r="BA13" s="67" t="s">
        <v>67</v>
      </c>
    </row>
    <row r="14" spans="1:72" x14ac:dyDescent="0.25">
      <c r="B14" s="67">
        <v>2024</v>
      </c>
      <c r="C14" s="67">
        <v>891780111</v>
      </c>
      <c r="D14" s="69" t="s">
        <v>64</v>
      </c>
      <c r="E14" s="72" t="s">
        <v>8603</v>
      </c>
      <c r="F14" s="70" t="s">
        <v>8602</v>
      </c>
      <c r="G14" s="418">
        <v>0</v>
      </c>
      <c r="H14" s="72" t="s">
        <v>73</v>
      </c>
      <c r="I14" s="69" t="s">
        <v>65</v>
      </c>
      <c r="J14" s="70" t="s">
        <v>8601</v>
      </c>
      <c r="K14" s="70">
        <v>28233000</v>
      </c>
      <c r="L14" s="67" t="s">
        <v>68</v>
      </c>
      <c r="M14" s="70" t="s">
        <v>8600</v>
      </c>
      <c r="N14" s="70">
        <v>1082841776</v>
      </c>
      <c r="O14" s="154">
        <v>13</v>
      </c>
      <c r="P14" s="294">
        <v>45302</v>
      </c>
      <c r="Q14" s="70">
        <v>4518689382</v>
      </c>
      <c r="R14" s="291">
        <v>45306</v>
      </c>
      <c r="S14" s="70">
        <v>28233000</v>
      </c>
      <c r="T14" s="72" t="s">
        <v>66</v>
      </c>
      <c r="U14" s="70">
        <v>12621405</v>
      </c>
      <c r="V14" s="70" t="s">
        <v>6807</v>
      </c>
      <c r="W14" s="291">
        <v>45306</v>
      </c>
      <c r="X14" s="291">
        <v>45306</v>
      </c>
      <c r="Y14" s="81" t="s">
        <v>75</v>
      </c>
      <c r="Z14" s="291">
        <v>45457</v>
      </c>
      <c r="AA14" s="136">
        <f t="shared" si="0"/>
        <v>151</v>
      </c>
      <c r="AB14" s="136">
        <v>0</v>
      </c>
      <c r="AC14" s="506">
        <v>0</v>
      </c>
      <c r="AD14" s="136">
        <v>0</v>
      </c>
      <c r="AE14" s="294" t="s">
        <v>75</v>
      </c>
      <c r="AF14" s="136">
        <f t="shared" si="1"/>
        <v>0</v>
      </c>
      <c r="AG14" s="70">
        <v>1</v>
      </c>
      <c r="AH14" s="70">
        <v>24566000</v>
      </c>
      <c r="AI14" s="294">
        <v>45322</v>
      </c>
      <c r="AJ14" s="72">
        <v>0</v>
      </c>
      <c r="AK14" s="79" t="s">
        <v>75</v>
      </c>
      <c r="AL14" s="79" t="s">
        <v>75</v>
      </c>
      <c r="AM14" s="136">
        <f t="shared" si="2"/>
        <v>0</v>
      </c>
      <c r="AN14" s="136">
        <f>+K14+AC14-AH14</f>
        <v>3667000</v>
      </c>
      <c r="AO14" s="72" t="s">
        <v>67</v>
      </c>
      <c r="AP14" s="70">
        <v>28233000</v>
      </c>
      <c r="AQ14" s="72" t="s">
        <v>85</v>
      </c>
      <c r="AR14" s="70">
        <v>0</v>
      </c>
      <c r="AS14" s="86" t="s">
        <v>75</v>
      </c>
      <c r="AT14" s="508">
        <v>3667000</v>
      </c>
      <c r="AU14" s="436">
        <f t="shared" si="3"/>
        <v>0</v>
      </c>
      <c r="AV14" s="140">
        <f t="shared" si="4"/>
        <v>1</v>
      </c>
      <c r="AW14" s="294" t="s">
        <v>75</v>
      </c>
      <c r="AX14" s="72" t="s">
        <v>3276</v>
      </c>
      <c r="AY14" s="70" t="s">
        <v>8599</v>
      </c>
      <c r="AZ14" s="67" t="s">
        <v>67</v>
      </c>
      <c r="BA14" s="67" t="s">
        <v>67</v>
      </c>
    </row>
    <row r="15" spans="1:72" x14ac:dyDescent="0.25">
      <c r="B15" s="67">
        <v>2024</v>
      </c>
      <c r="C15" s="67">
        <v>891780111</v>
      </c>
      <c r="D15" s="69" t="s">
        <v>64</v>
      </c>
      <c r="E15" s="72" t="s">
        <v>8598</v>
      </c>
      <c r="F15" s="70" t="s">
        <v>8597</v>
      </c>
      <c r="G15" s="418">
        <v>0</v>
      </c>
      <c r="H15" s="72" t="s">
        <v>73</v>
      </c>
      <c r="I15" s="69" t="s">
        <v>65</v>
      </c>
      <c r="J15" s="70" t="s">
        <v>8596</v>
      </c>
      <c r="K15" s="70">
        <v>18480000</v>
      </c>
      <c r="L15" s="67" t="s">
        <v>68</v>
      </c>
      <c r="M15" s="70" t="s">
        <v>8595</v>
      </c>
      <c r="N15" s="70">
        <v>1020757081</v>
      </c>
      <c r="O15" s="154">
        <v>13</v>
      </c>
      <c r="P15" s="294">
        <v>45302</v>
      </c>
      <c r="Q15" s="70">
        <v>4518689382</v>
      </c>
      <c r="R15" s="291">
        <v>45306</v>
      </c>
      <c r="S15" s="70">
        <v>18480000</v>
      </c>
      <c r="T15" s="72" t="s">
        <v>66</v>
      </c>
      <c r="U15" s="70">
        <v>85455983</v>
      </c>
      <c r="V15" s="70" t="s">
        <v>3667</v>
      </c>
      <c r="W15" s="291">
        <v>45306</v>
      </c>
      <c r="X15" s="291">
        <v>45306</v>
      </c>
      <c r="Y15" s="81" t="s">
        <v>75</v>
      </c>
      <c r="Z15" s="291">
        <v>45457</v>
      </c>
      <c r="AA15" s="136">
        <f t="shared" si="0"/>
        <v>151</v>
      </c>
      <c r="AB15" s="136">
        <v>2</v>
      </c>
      <c r="AC15" s="506">
        <v>1920000</v>
      </c>
      <c r="AD15" s="136">
        <v>1</v>
      </c>
      <c r="AE15" s="507">
        <v>45473</v>
      </c>
      <c r="AF15" s="136">
        <f t="shared" si="1"/>
        <v>16</v>
      </c>
      <c r="AG15" s="70">
        <v>0</v>
      </c>
      <c r="AH15" s="70">
        <v>0</v>
      </c>
      <c r="AI15" s="294" t="s">
        <v>75</v>
      </c>
      <c r="AJ15" s="72">
        <v>0</v>
      </c>
      <c r="AK15" s="79" t="s">
        <v>75</v>
      </c>
      <c r="AL15" s="79" t="s">
        <v>75</v>
      </c>
      <c r="AM15" s="136">
        <f t="shared" si="2"/>
        <v>0</v>
      </c>
      <c r="AN15" s="136">
        <f>+K15+AC15-AH15</f>
        <v>20400000</v>
      </c>
      <c r="AO15" s="72" t="s">
        <v>67</v>
      </c>
      <c r="AP15" s="70">
        <v>18480000</v>
      </c>
      <c r="AQ15" s="72" t="s">
        <v>85</v>
      </c>
      <c r="AR15" s="70">
        <v>0</v>
      </c>
      <c r="AS15" s="86" t="s">
        <v>75</v>
      </c>
      <c r="AT15" s="508">
        <v>20400000</v>
      </c>
      <c r="AU15" s="436">
        <f t="shared" si="3"/>
        <v>0</v>
      </c>
      <c r="AV15" s="140">
        <f t="shared" si="4"/>
        <v>1</v>
      </c>
      <c r="AW15" s="294" t="s">
        <v>75</v>
      </c>
      <c r="AX15" s="72" t="s">
        <v>131</v>
      </c>
      <c r="AY15" s="70" t="s">
        <v>8594</v>
      </c>
      <c r="AZ15" s="67" t="s">
        <v>67</v>
      </c>
      <c r="BA15" s="67" t="s">
        <v>67</v>
      </c>
    </row>
    <row r="16" spans="1:72" x14ac:dyDescent="0.25">
      <c r="B16" s="67">
        <v>2024</v>
      </c>
      <c r="C16" s="67">
        <v>891780111</v>
      </c>
      <c r="D16" s="69" t="s">
        <v>64</v>
      </c>
      <c r="E16" s="72" t="s">
        <v>8593</v>
      </c>
      <c r="F16" s="70" t="s">
        <v>8592</v>
      </c>
      <c r="G16" s="418">
        <v>0</v>
      </c>
      <c r="H16" s="72" t="s">
        <v>73</v>
      </c>
      <c r="I16" s="69" t="s">
        <v>65</v>
      </c>
      <c r="J16" s="70" t="s">
        <v>8591</v>
      </c>
      <c r="K16" s="70">
        <v>23920000</v>
      </c>
      <c r="L16" s="67" t="s">
        <v>68</v>
      </c>
      <c r="M16" s="70" t="s">
        <v>3317</v>
      </c>
      <c r="N16" s="70">
        <v>7634885</v>
      </c>
      <c r="O16" s="154">
        <v>13</v>
      </c>
      <c r="P16" s="294">
        <v>45302</v>
      </c>
      <c r="Q16" s="70">
        <v>4518689382</v>
      </c>
      <c r="R16" s="291">
        <v>45306</v>
      </c>
      <c r="S16" s="70">
        <v>23920000</v>
      </c>
      <c r="T16" s="72" t="s">
        <v>66</v>
      </c>
      <c r="U16" s="70">
        <v>84452087</v>
      </c>
      <c r="V16" s="70" t="s">
        <v>5691</v>
      </c>
      <c r="W16" s="291">
        <v>45306</v>
      </c>
      <c r="X16" s="291">
        <v>45306</v>
      </c>
      <c r="Y16" s="81" t="s">
        <v>75</v>
      </c>
      <c r="Z16" s="291">
        <v>45457</v>
      </c>
      <c r="AA16" s="136">
        <f t="shared" si="0"/>
        <v>151</v>
      </c>
      <c r="AB16" s="136">
        <v>0</v>
      </c>
      <c r="AC16" s="506">
        <v>0</v>
      </c>
      <c r="AD16" s="136">
        <v>0</v>
      </c>
      <c r="AE16" s="294" t="s">
        <v>75</v>
      </c>
      <c r="AF16" s="136">
        <f t="shared" si="1"/>
        <v>0</v>
      </c>
      <c r="AG16" s="70">
        <v>1</v>
      </c>
      <c r="AH16" s="70">
        <v>21773000</v>
      </c>
      <c r="AI16" s="294">
        <v>45313</v>
      </c>
      <c r="AJ16" s="72">
        <v>0</v>
      </c>
      <c r="AK16" s="79" t="s">
        <v>75</v>
      </c>
      <c r="AL16" s="79" t="s">
        <v>75</v>
      </c>
      <c r="AM16" s="136">
        <f t="shared" si="2"/>
        <v>0</v>
      </c>
      <c r="AN16" s="136">
        <f>+K16+AC16-AH16</f>
        <v>2147000</v>
      </c>
      <c r="AO16" s="72" t="s">
        <v>67</v>
      </c>
      <c r="AP16" s="70">
        <v>23920000</v>
      </c>
      <c r="AQ16" s="72" t="s">
        <v>85</v>
      </c>
      <c r="AR16" s="70">
        <v>0</v>
      </c>
      <c r="AS16" s="86" t="s">
        <v>75</v>
      </c>
      <c r="AT16" s="508">
        <v>2147000</v>
      </c>
      <c r="AU16" s="436">
        <f t="shared" si="3"/>
        <v>0</v>
      </c>
      <c r="AV16" s="140">
        <f t="shared" si="4"/>
        <v>1</v>
      </c>
      <c r="AW16" s="294" t="s">
        <v>75</v>
      </c>
      <c r="AX16" s="72" t="s">
        <v>3276</v>
      </c>
      <c r="AY16" s="70" t="s">
        <v>8590</v>
      </c>
      <c r="AZ16" s="67" t="s">
        <v>67</v>
      </c>
      <c r="BA16" s="67" t="s">
        <v>67</v>
      </c>
    </row>
    <row r="17" spans="2:53" x14ac:dyDescent="0.25">
      <c r="B17" s="67">
        <v>2024</v>
      </c>
      <c r="C17" s="67">
        <v>891780111</v>
      </c>
      <c r="D17" s="69" t="s">
        <v>64</v>
      </c>
      <c r="E17" s="72" t="s">
        <v>8589</v>
      </c>
      <c r="F17" s="70" t="s">
        <v>8588</v>
      </c>
      <c r="G17" s="418">
        <v>0</v>
      </c>
      <c r="H17" s="72" t="s">
        <v>73</v>
      </c>
      <c r="I17" s="69" t="s">
        <v>65</v>
      </c>
      <c r="J17" s="70" t="s">
        <v>8587</v>
      </c>
      <c r="K17" s="70">
        <v>41067000</v>
      </c>
      <c r="L17" s="67" t="s">
        <v>68</v>
      </c>
      <c r="M17" s="70" t="s">
        <v>8586</v>
      </c>
      <c r="N17" s="70">
        <v>85468614</v>
      </c>
      <c r="O17" s="154">
        <v>13</v>
      </c>
      <c r="P17" s="294">
        <v>45302</v>
      </c>
      <c r="Q17" s="70">
        <v>4518689382</v>
      </c>
      <c r="R17" s="291">
        <v>45306</v>
      </c>
      <c r="S17" s="70">
        <v>41067000</v>
      </c>
      <c r="T17" s="72" t="s">
        <v>66</v>
      </c>
      <c r="U17" s="70">
        <v>85455983</v>
      </c>
      <c r="V17" s="70" t="s">
        <v>3667</v>
      </c>
      <c r="W17" s="291">
        <v>45306</v>
      </c>
      <c r="X17" s="291">
        <v>45306</v>
      </c>
      <c r="Y17" s="81" t="s">
        <v>75</v>
      </c>
      <c r="Z17" s="291">
        <v>45457</v>
      </c>
      <c r="AA17" s="136">
        <f t="shared" si="0"/>
        <v>151</v>
      </c>
      <c r="AB17" s="136">
        <v>2</v>
      </c>
      <c r="AC17" s="506">
        <v>4266000</v>
      </c>
      <c r="AD17" s="136">
        <v>1</v>
      </c>
      <c r="AE17" s="507">
        <v>45473</v>
      </c>
      <c r="AF17" s="136">
        <f t="shared" si="1"/>
        <v>16</v>
      </c>
      <c r="AG17" s="70">
        <v>0</v>
      </c>
      <c r="AH17" s="70">
        <v>0</v>
      </c>
      <c r="AI17" s="294" t="s">
        <v>75</v>
      </c>
      <c r="AJ17" s="72">
        <v>0</v>
      </c>
      <c r="AK17" s="79" t="s">
        <v>75</v>
      </c>
      <c r="AL17" s="79" t="s">
        <v>75</v>
      </c>
      <c r="AM17" s="136">
        <f t="shared" si="2"/>
        <v>0</v>
      </c>
      <c r="AN17" s="136">
        <f>+K17+AC17-AH17</f>
        <v>45333000</v>
      </c>
      <c r="AO17" s="72" t="s">
        <v>67</v>
      </c>
      <c r="AP17" s="70">
        <v>41067000</v>
      </c>
      <c r="AQ17" s="72" t="s">
        <v>85</v>
      </c>
      <c r="AR17" s="70">
        <v>0</v>
      </c>
      <c r="AS17" s="86" t="s">
        <v>75</v>
      </c>
      <c r="AT17" s="508">
        <v>45333000</v>
      </c>
      <c r="AU17" s="436">
        <f t="shared" si="3"/>
        <v>0</v>
      </c>
      <c r="AV17" s="140">
        <f t="shared" si="4"/>
        <v>1</v>
      </c>
      <c r="AW17" s="294" t="s">
        <v>75</v>
      </c>
      <c r="AX17" s="72" t="s">
        <v>131</v>
      </c>
      <c r="AY17" s="70" t="s">
        <v>8585</v>
      </c>
      <c r="AZ17" s="67" t="s">
        <v>67</v>
      </c>
      <c r="BA17" s="67" t="s">
        <v>67</v>
      </c>
    </row>
    <row r="18" spans="2:53" x14ac:dyDescent="0.25">
      <c r="B18" s="67">
        <v>2024</v>
      </c>
      <c r="C18" s="67">
        <v>891780111</v>
      </c>
      <c r="D18" s="69" t="s">
        <v>64</v>
      </c>
      <c r="E18" s="72" t="s">
        <v>8584</v>
      </c>
      <c r="F18" s="70" t="s">
        <v>8583</v>
      </c>
      <c r="G18" s="418">
        <v>0</v>
      </c>
      <c r="H18" s="72" t="s">
        <v>73</v>
      </c>
      <c r="I18" s="69" t="s">
        <v>65</v>
      </c>
      <c r="J18" s="70" t="s">
        <v>8582</v>
      </c>
      <c r="K18" s="70">
        <v>16940000</v>
      </c>
      <c r="L18" s="67" t="s">
        <v>68</v>
      </c>
      <c r="M18" s="70" t="s">
        <v>8581</v>
      </c>
      <c r="N18" s="70">
        <v>1143139441</v>
      </c>
      <c r="O18" s="154">
        <v>13</v>
      </c>
      <c r="P18" s="294">
        <v>45302</v>
      </c>
      <c r="Q18" s="70">
        <v>4518689382</v>
      </c>
      <c r="R18" s="291">
        <v>45306</v>
      </c>
      <c r="S18" s="70">
        <v>16940000</v>
      </c>
      <c r="T18" s="72" t="s">
        <v>66</v>
      </c>
      <c r="U18" s="70">
        <v>84452087</v>
      </c>
      <c r="V18" s="70" t="s">
        <v>5691</v>
      </c>
      <c r="W18" s="291">
        <v>45306</v>
      </c>
      <c r="X18" s="291">
        <v>45306</v>
      </c>
      <c r="Y18" s="81" t="s">
        <v>75</v>
      </c>
      <c r="Z18" s="291">
        <v>45457</v>
      </c>
      <c r="AA18" s="136">
        <f t="shared" si="0"/>
        <v>151</v>
      </c>
      <c r="AB18" s="136">
        <v>2</v>
      </c>
      <c r="AC18" s="506">
        <v>1760000</v>
      </c>
      <c r="AD18" s="136">
        <v>1</v>
      </c>
      <c r="AE18" s="507">
        <v>45473</v>
      </c>
      <c r="AF18" s="136">
        <f t="shared" si="1"/>
        <v>16</v>
      </c>
      <c r="AG18" s="70">
        <v>0</v>
      </c>
      <c r="AH18" s="70">
        <v>0</v>
      </c>
      <c r="AI18" s="294" t="s">
        <v>75</v>
      </c>
      <c r="AJ18" s="72">
        <v>0</v>
      </c>
      <c r="AK18" s="79" t="s">
        <v>75</v>
      </c>
      <c r="AL18" s="79" t="s">
        <v>75</v>
      </c>
      <c r="AM18" s="136">
        <f t="shared" si="2"/>
        <v>0</v>
      </c>
      <c r="AN18" s="136">
        <f>+K18+AC18-AH18</f>
        <v>18700000</v>
      </c>
      <c r="AO18" s="72" t="s">
        <v>67</v>
      </c>
      <c r="AP18" s="70">
        <v>16940000</v>
      </c>
      <c r="AQ18" s="72" t="s">
        <v>85</v>
      </c>
      <c r="AR18" s="70">
        <v>0</v>
      </c>
      <c r="AS18" s="86" t="s">
        <v>75</v>
      </c>
      <c r="AT18" s="508">
        <v>18700000</v>
      </c>
      <c r="AU18" s="436">
        <f t="shared" si="3"/>
        <v>0</v>
      </c>
      <c r="AV18" s="140">
        <f t="shared" si="4"/>
        <v>1</v>
      </c>
      <c r="AW18" s="294" t="s">
        <v>75</v>
      </c>
      <c r="AX18" s="72" t="s">
        <v>131</v>
      </c>
      <c r="AY18" s="70" t="s">
        <v>8580</v>
      </c>
      <c r="AZ18" s="67" t="s">
        <v>67</v>
      </c>
      <c r="BA18" s="67" t="s">
        <v>67</v>
      </c>
    </row>
    <row r="19" spans="2:53" x14ac:dyDescent="0.25">
      <c r="B19" s="67">
        <v>2024</v>
      </c>
      <c r="C19" s="67">
        <v>891780111</v>
      </c>
      <c r="D19" s="69" t="s">
        <v>64</v>
      </c>
      <c r="E19" s="72" t="s">
        <v>8579</v>
      </c>
      <c r="F19" s="70" t="s">
        <v>8578</v>
      </c>
      <c r="G19" s="418">
        <v>0</v>
      </c>
      <c r="H19" s="72" t="s">
        <v>73</v>
      </c>
      <c r="I19" s="69" t="s">
        <v>65</v>
      </c>
      <c r="J19" s="70" t="s">
        <v>8577</v>
      </c>
      <c r="K19" s="70">
        <v>22500000</v>
      </c>
      <c r="L19" s="67" t="s">
        <v>68</v>
      </c>
      <c r="M19" s="70" t="s">
        <v>8576</v>
      </c>
      <c r="N19" s="70">
        <v>1082924263</v>
      </c>
      <c r="O19" s="154">
        <v>13</v>
      </c>
      <c r="P19" s="294">
        <v>45302</v>
      </c>
      <c r="Q19" s="70">
        <v>4518689382</v>
      </c>
      <c r="R19" s="291">
        <v>45306</v>
      </c>
      <c r="S19" s="70">
        <v>22500000</v>
      </c>
      <c r="T19" s="72" t="s">
        <v>66</v>
      </c>
      <c r="U19" s="70">
        <v>12621405</v>
      </c>
      <c r="V19" s="70" t="s">
        <v>6807</v>
      </c>
      <c r="W19" s="291">
        <v>45306</v>
      </c>
      <c r="X19" s="291">
        <v>45306</v>
      </c>
      <c r="Y19" s="81" t="s">
        <v>75</v>
      </c>
      <c r="Z19" s="291">
        <v>45457</v>
      </c>
      <c r="AA19" s="136">
        <f t="shared" si="0"/>
        <v>151</v>
      </c>
      <c r="AB19" s="136">
        <v>2</v>
      </c>
      <c r="AC19" s="506">
        <v>2400000</v>
      </c>
      <c r="AD19" s="136">
        <v>1</v>
      </c>
      <c r="AE19" s="507">
        <v>45473</v>
      </c>
      <c r="AF19" s="136">
        <f t="shared" si="1"/>
        <v>16</v>
      </c>
      <c r="AG19" s="70">
        <v>0</v>
      </c>
      <c r="AH19" s="70">
        <v>0</v>
      </c>
      <c r="AI19" s="294" t="s">
        <v>75</v>
      </c>
      <c r="AJ19" s="72">
        <v>0</v>
      </c>
      <c r="AK19" s="79" t="s">
        <v>75</v>
      </c>
      <c r="AL19" s="79" t="s">
        <v>75</v>
      </c>
      <c r="AM19" s="136">
        <f t="shared" si="2"/>
        <v>0</v>
      </c>
      <c r="AN19" s="136">
        <f>+K19+AC19-AH19</f>
        <v>24900000</v>
      </c>
      <c r="AO19" s="72" t="s">
        <v>67</v>
      </c>
      <c r="AP19" s="70">
        <v>22500000</v>
      </c>
      <c r="AQ19" s="72" t="s">
        <v>85</v>
      </c>
      <c r="AR19" s="70">
        <v>0</v>
      </c>
      <c r="AS19" s="86" t="s">
        <v>75</v>
      </c>
      <c r="AT19" s="508">
        <v>24900000</v>
      </c>
      <c r="AU19" s="436">
        <f t="shared" si="3"/>
        <v>0</v>
      </c>
      <c r="AV19" s="140">
        <f t="shared" si="4"/>
        <v>1</v>
      </c>
      <c r="AW19" s="294" t="s">
        <v>75</v>
      </c>
      <c r="AX19" s="72" t="s">
        <v>131</v>
      </c>
      <c r="AY19" s="70" t="s">
        <v>8575</v>
      </c>
      <c r="AZ19" s="67" t="s">
        <v>67</v>
      </c>
      <c r="BA19" s="67" t="s">
        <v>67</v>
      </c>
    </row>
    <row r="20" spans="2:53" x14ac:dyDescent="0.25">
      <c r="B20" s="67">
        <v>2024</v>
      </c>
      <c r="C20" s="67">
        <v>891780111</v>
      </c>
      <c r="D20" s="69" t="s">
        <v>64</v>
      </c>
      <c r="E20" s="72" t="s">
        <v>8574</v>
      </c>
      <c r="F20" s="70" t="s">
        <v>8573</v>
      </c>
      <c r="G20" s="418">
        <v>0</v>
      </c>
      <c r="H20" s="72" t="s">
        <v>73</v>
      </c>
      <c r="I20" s="69" t="s">
        <v>65</v>
      </c>
      <c r="J20" s="70" t="s">
        <v>8572</v>
      </c>
      <c r="K20" s="70">
        <v>21560000</v>
      </c>
      <c r="L20" s="67" t="s">
        <v>68</v>
      </c>
      <c r="M20" s="70" t="s">
        <v>8571</v>
      </c>
      <c r="N20" s="70">
        <v>1082920567</v>
      </c>
      <c r="O20" s="154">
        <v>13</v>
      </c>
      <c r="P20" s="294">
        <v>45302</v>
      </c>
      <c r="Q20" s="70">
        <v>4518689382</v>
      </c>
      <c r="R20" s="291">
        <v>45306</v>
      </c>
      <c r="S20" s="70">
        <v>21560000</v>
      </c>
      <c r="T20" s="72" t="s">
        <v>66</v>
      </c>
      <c r="U20" s="70">
        <v>93400727</v>
      </c>
      <c r="V20" s="70" t="s">
        <v>5703</v>
      </c>
      <c r="W20" s="291">
        <v>45306</v>
      </c>
      <c r="X20" s="291">
        <v>45306</v>
      </c>
      <c r="Y20" s="81" t="s">
        <v>75</v>
      </c>
      <c r="Z20" s="291">
        <v>45457</v>
      </c>
      <c r="AA20" s="136">
        <f t="shared" si="0"/>
        <v>151</v>
      </c>
      <c r="AB20" s="136">
        <v>2</v>
      </c>
      <c r="AC20" s="506">
        <v>2240000</v>
      </c>
      <c r="AD20" s="136">
        <v>1</v>
      </c>
      <c r="AE20" s="507">
        <v>45473</v>
      </c>
      <c r="AF20" s="136">
        <f t="shared" si="1"/>
        <v>16</v>
      </c>
      <c r="AG20" s="70">
        <v>0</v>
      </c>
      <c r="AH20" s="70">
        <v>0</v>
      </c>
      <c r="AI20" s="294" t="s">
        <v>75</v>
      </c>
      <c r="AJ20" s="72">
        <v>0</v>
      </c>
      <c r="AK20" s="79" t="s">
        <v>75</v>
      </c>
      <c r="AL20" s="79" t="s">
        <v>75</v>
      </c>
      <c r="AM20" s="136">
        <f t="shared" si="2"/>
        <v>0</v>
      </c>
      <c r="AN20" s="136">
        <f>+K20+AC20-AH20</f>
        <v>23800000</v>
      </c>
      <c r="AO20" s="72" t="s">
        <v>67</v>
      </c>
      <c r="AP20" s="70">
        <v>21560000</v>
      </c>
      <c r="AQ20" s="72" t="s">
        <v>85</v>
      </c>
      <c r="AR20" s="70">
        <v>0</v>
      </c>
      <c r="AS20" s="86" t="s">
        <v>75</v>
      </c>
      <c r="AT20" s="508">
        <v>23800000</v>
      </c>
      <c r="AU20" s="436">
        <f t="shared" si="3"/>
        <v>0</v>
      </c>
      <c r="AV20" s="140">
        <f t="shared" si="4"/>
        <v>1</v>
      </c>
      <c r="AW20" s="294" t="s">
        <v>75</v>
      </c>
      <c r="AX20" s="72" t="s">
        <v>131</v>
      </c>
      <c r="AY20" s="70" t="s">
        <v>8570</v>
      </c>
      <c r="AZ20" s="67" t="s">
        <v>67</v>
      </c>
      <c r="BA20" s="67" t="s">
        <v>67</v>
      </c>
    </row>
    <row r="21" spans="2:53" x14ac:dyDescent="0.25">
      <c r="B21" s="67">
        <v>2024</v>
      </c>
      <c r="C21" s="67">
        <v>891780111</v>
      </c>
      <c r="D21" s="69" t="s">
        <v>64</v>
      </c>
      <c r="E21" s="72" t="s">
        <v>8569</v>
      </c>
      <c r="F21" s="70" t="s">
        <v>8568</v>
      </c>
      <c r="G21" s="418">
        <v>0</v>
      </c>
      <c r="H21" s="72" t="s">
        <v>73</v>
      </c>
      <c r="I21" s="69" t="s">
        <v>65</v>
      </c>
      <c r="J21" s="70" t="s">
        <v>8567</v>
      </c>
      <c r="K21" s="70">
        <v>18040000</v>
      </c>
      <c r="L21" s="67" t="s">
        <v>68</v>
      </c>
      <c r="M21" s="70" t="s">
        <v>8566</v>
      </c>
      <c r="N21" s="70">
        <v>1004369176</v>
      </c>
      <c r="O21" s="154">
        <v>13</v>
      </c>
      <c r="P21" s="294">
        <v>45302</v>
      </c>
      <c r="Q21" s="70">
        <v>4518689382</v>
      </c>
      <c r="R21" s="291">
        <v>45306</v>
      </c>
      <c r="S21" s="70">
        <v>18040000</v>
      </c>
      <c r="T21" s="72" t="s">
        <v>66</v>
      </c>
      <c r="U21" s="70">
        <v>85449357</v>
      </c>
      <c r="V21" s="70" t="s">
        <v>6456</v>
      </c>
      <c r="W21" s="291">
        <v>45306</v>
      </c>
      <c r="X21" s="291">
        <v>45306</v>
      </c>
      <c r="Y21" s="81" t="s">
        <v>75</v>
      </c>
      <c r="Z21" s="291">
        <v>45457</v>
      </c>
      <c r="AA21" s="136">
        <f t="shared" si="0"/>
        <v>151</v>
      </c>
      <c r="AB21" s="136">
        <v>2</v>
      </c>
      <c r="AC21" s="506">
        <v>1760000</v>
      </c>
      <c r="AD21" s="136">
        <v>1</v>
      </c>
      <c r="AE21" s="507">
        <v>45473</v>
      </c>
      <c r="AF21" s="136">
        <f t="shared" si="1"/>
        <v>16</v>
      </c>
      <c r="AG21" s="70">
        <v>0</v>
      </c>
      <c r="AH21" s="70">
        <v>0</v>
      </c>
      <c r="AI21" s="294" t="s">
        <v>75</v>
      </c>
      <c r="AJ21" s="72">
        <v>0</v>
      </c>
      <c r="AK21" s="79" t="s">
        <v>75</v>
      </c>
      <c r="AL21" s="79" t="s">
        <v>75</v>
      </c>
      <c r="AM21" s="136">
        <f t="shared" si="2"/>
        <v>0</v>
      </c>
      <c r="AN21" s="136">
        <f>+K21+AC21-AH21</f>
        <v>19800000</v>
      </c>
      <c r="AO21" s="72" t="s">
        <v>67</v>
      </c>
      <c r="AP21" s="70">
        <v>18040000</v>
      </c>
      <c r="AQ21" s="72" t="s">
        <v>85</v>
      </c>
      <c r="AR21" s="70">
        <v>0</v>
      </c>
      <c r="AS21" s="86" t="s">
        <v>75</v>
      </c>
      <c r="AT21" s="508">
        <v>19800000</v>
      </c>
      <c r="AU21" s="436">
        <f t="shared" si="3"/>
        <v>0</v>
      </c>
      <c r="AV21" s="140">
        <f t="shared" si="4"/>
        <v>1</v>
      </c>
      <c r="AW21" s="294" t="s">
        <v>75</v>
      </c>
      <c r="AX21" s="72" t="s">
        <v>131</v>
      </c>
      <c r="AY21" s="70" t="s">
        <v>8565</v>
      </c>
      <c r="AZ21" s="67" t="s">
        <v>67</v>
      </c>
      <c r="BA21" s="67" t="s">
        <v>67</v>
      </c>
    </row>
    <row r="22" spans="2:53" x14ac:dyDescent="0.25">
      <c r="B22" s="67">
        <v>2024</v>
      </c>
      <c r="C22" s="67">
        <v>891780111</v>
      </c>
      <c r="D22" s="69" t="s">
        <v>64</v>
      </c>
      <c r="E22" s="72" t="s">
        <v>8564</v>
      </c>
      <c r="F22" s="70" t="s">
        <v>8563</v>
      </c>
      <c r="G22" s="418">
        <v>0</v>
      </c>
      <c r="H22" s="72" t="s">
        <v>73</v>
      </c>
      <c r="I22" s="69" t="s">
        <v>65</v>
      </c>
      <c r="J22" s="70" t="s">
        <v>8506</v>
      </c>
      <c r="K22" s="70">
        <v>2900000</v>
      </c>
      <c r="L22" s="67" t="s">
        <v>68</v>
      </c>
      <c r="M22" s="70" t="s">
        <v>8562</v>
      </c>
      <c r="N22" s="70">
        <v>1082886955</v>
      </c>
      <c r="O22" s="154">
        <v>13</v>
      </c>
      <c r="P22" s="294">
        <v>45302</v>
      </c>
      <c r="Q22" s="70">
        <v>4518689382</v>
      </c>
      <c r="R22" s="291">
        <v>45306</v>
      </c>
      <c r="S22" s="70">
        <v>2900000</v>
      </c>
      <c r="T22" s="72" t="s">
        <v>66</v>
      </c>
      <c r="U22" s="70">
        <v>41947381</v>
      </c>
      <c r="V22" s="70" t="s">
        <v>5670</v>
      </c>
      <c r="W22" s="291">
        <v>45306</v>
      </c>
      <c r="X22" s="291">
        <v>45306</v>
      </c>
      <c r="Y22" s="81" t="s">
        <v>75</v>
      </c>
      <c r="Z22" s="291">
        <v>45318</v>
      </c>
      <c r="AA22" s="136">
        <f t="shared" si="0"/>
        <v>12</v>
      </c>
      <c r="AB22" s="136">
        <v>0</v>
      </c>
      <c r="AC22" s="506">
        <v>0</v>
      </c>
      <c r="AD22" s="136">
        <v>0</v>
      </c>
      <c r="AE22" s="294" t="s">
        <v>75</v>
      </c>
      <c r="AF22" s="136">
        <f t="shared" si="1"/>
        <v>0</v>
      </c>
      <c r="AG22" s="70">
        <v>0</v>
      </c>
      <c r="AH22" s="70">
        <v>0</v>
      </c>
      <c r="AI22" s="294" t="s">
        <v>75</v>
      </c>
      <c r="AJ22" s="72">
        <v>0</v>
      </c>
      <c r="AK22" s="79" t="s">
        <v>75</v>
      </c>
      <c r="AL22" s="79" t="s">
        <v>75</v>
      </c>
      <c r="AM22" s="136">
        <f t="shared" si="2"/>
        <v>0</v>
      </c>
      <c r="AN22" s="136">
        <f>+K22+AC22-AH22</f>
        <v>2900000</v>
      </c>
      <c r="AO22" s="72" t="s">
        <v>67</v>
      </c>
      <c r="AP22" s="70">
        <v>2900000</v>
      </c>
      <c r="AQ22" s="72" t="s">
        <v>85</v>
      </c>
      <c r="AR22" s="70">
        <v>0</v>
      </c>
      <c r="AS22" s="86" t="s">
        <v>75</v>
      </c>
      <c r="AT22" s="508">
        <v>2900000</v>
      </c>
      <c r="AU22" s="436">
        <f t="shared" si="3"/>
        <v>0</v>
      </c>
      <c r="AV22" s="140">
        <f t="shared" si="4"/>
        <v>1</v>
      </c>
      <c r="AW22" s="294" t="s">
        <v>75</v>
      </c>
      <c r="AX22" s="72" t="s">
        <v>131</v>
      </c>
      <c r="AY22" s="70" t="s">
        <v>8561</v>
      </c>
      <c r="AZ22" s="67" t="s">
        <v>67</v>
      </c>
      <c r="BA22" s="67" t="s">
        <v>67</v>
      </c>
    </row>
    <row r="23" spans="2:53" x14ac:dyDescent="0.25">
      <c r="B23" s="67">
        <v>2024</v>
      </c>
      <c r="C23" s="67">
        <v>891780111</v>
      </c>
      <c r="D23" s="69" t="s">
        <v>64</v>
      </c>
      <c r="E23" s="72" t="s">
        <v>8560</v>
      </c>
      <c r="F23" s="70" t="s">
        <v>8559</v>
      </c>
      <c r="G23" s="418">
        <v>0</v>
      </c>
      <c r="H23" s="72" t="s">
        <v>73</v>
      </c>
      <c r="I23" s="69" t="s">
        <v>65</v>
      </c>
      <c r="J23" s="70" t="s">
        <v>8542</v>
      </c>
      <c r="K23" s="70">
        <v>3900000</v>
      </c>
      <c r="L23" s="67" t="s">
        <v>68</v>
      </c>
      <c r="M23" s="70" t="s">
        <v>8558</v>
      </c>
      <c r="N23" s="70">
        <v>1082926063</v>
      </c>
      <c r="O23" s="154">
        <v>13</v>
      </c>
      <c r="P23" s="294">
        <v>45302</v>
      </c>
      <c r="Q23" s="70">
        <v>4518689382</v>
      </c>
      <c r="R23" s="291">
        <v>45306</v>
      </c>
      <c r="S23" s="70">
        <v>3900000</v>
      </c>
      <c r="T23" s="72" t="s">
        <v>66</v>
      </c>
      <c r="U23" s="70">
        <v>41947381</v>
      </c>
      <c r="V23" s="70" t="s">
        <v>5670</v>
      </c>
      <c r="W23" s="291">
        <v>45306</v>
      </c>
      <c r="X23" s="291">
        <v>45306</v>
      </c>
      <c r="Y23" s="81" t="s">
        <v>75</v>
      </c>
      <c r="Z23" s="291">
        <v>45324</v>
      </c>
      <c r="AA23" s="136">
        <f t="shared" si="0"/>
        <v>18</v>
      </c>
      <c r="AB23" s="136">
        <v>0</v>
      </c>
      <c r="AC23" s="506">
        <v>0</v>
      </c>
      <c r="AD23" s="136">
        <v>0</v>
      </c>
      <c r="AE23" s="294" t="s">
        <v>75</v>
      </c>
      <c r="AF23" s="136">
        <f t="shared" si="1"/>
        <v>0</v>
      </c>
      <c r="AG23" s="70">
        <v>0</v>
      </c>
      <c r="AH23" s="70">
        <v>0</v>
      </c>
      <c r="AI23" s="294" t="s">
        <v>75</v>
      </c>
      <c r="AJ23" s="72">
        <v>0</v>
      </c>
      <c r="AK23" s="79" t="s">
        <v>75</v>
      </c>
      <c r="AL23" s="79" t="s">
        <v>75</v>
      </c>
      <c r="AM23" s="136">
        <f t="shared" si="2"/>
        <v>0</v>
      </c>
      <c r="AN23" s="136">
        <f>+K23+AC23-AH23</f>
        <v>3900000</v>
      </c>
      <c r="AO23" s="72" t="s">
        <v>67</v>
      </c>
      <c r="AP23" s="70">
        <v>3900000</v>
      </c>
      <c r="AQ23" s="72" t="s">
        <v>85</v>
      </c>
      <c r="AR23" s="70">
        <v>0</v>
      </c>
      <c r="AS23" s="86" t="s">
        <v>75</v>
      </c>
      <c r="AT23" s="508">
        <v>3900000</v>
      </c>
      <c r="AU23" s="436">
        <f t="shared" si="3"/>
        <v>0</v>
      </c>
      <c r="AV23" s="140">
        <f t="shared" si="4"/>
        <v>1</v>
      </c>
      <c r="AW23" s="294" t="s">
        <v>75</v>
      </c>
      <c r="AX23" s="72" t="s">
        <v>131</v>
      </c>
      <c r="AY23" s="70" t="s">
        <v>8557</v>
      </c>
      <c r="AZ23" s="67" t="s">
        <v>67</v>
      </c>
      <c r="BA23" s="67" t="s">
        <v>67</v>
      </c>
    </row>
    <row r="24" spans="2:53" x14ac:dyDescent="0.25">
      <c r="B24" s="67">
        <v>2024</v>
      </c>
      <c r="C24" s="67">
        <v>891780111</v>
      </c>
      <c r="D24" s="69" t="s">
        <v>64</v>
      </c>
      <c r="E24" s="72" t="s">
        <v>8556</v>
      </c>
      <c r="F24" s="70" t="s">
        <v>8555</v>
      </c>
      <c r="G24" s="418">
        <v>0</v>
      </c>
      <c r="H24" s="72" t="s">
        <v>73</v>
      </c>
      <c r="I24" s="69" t="s">
        <v>65</v>
      </c>
      <c r="J24" s="70" t="s">
        <v>8506</v>
      </c>
      <c r="K24" s="70">
        <v>3900000</v>
      </c>
      <c r="L24" s="67" t="s">
        <v>68</v>
      </c>
      <c r="M24" s="70" t="s">
        <v>6149</v>
      </c>
      <c r="N24" s="70">
        <v>85155135</v>
      </c>
      <c r="O24" s="154">
        <v>13</v>
      </c>
      <c r="P24" s="294">
        <v>45302</v>
      </c>
      <c r="Q24" s="70">
        <v>4518689382</v>
      </c>
      <c r="R24" s="291">
        <v>45306</v>
      </c>
      <c r="S24" s="70">
        <v>3900000</v>
      </c>
      <c r="T24" s="72" t="s">
        <v>66</v>
      </c>
      <c r="U24" s="70">
        <v>41947381</v>
      </c>
      <c r="V24" s="70" t="s">
        <v>5670</v>
      </c>
      <c r="W24" s="291">
        <v>45306</v>
      </c>
      <c r="X24" s="291">
        <v>45306</v>
      </c>
      <c r="Y24" s="81" t="s">
        <v>75</v>
      </c>
      <c r="Z24" s="291">
        <v>45324</v>
      </c>
      <c r="AA24" s="136">
        <f t="shared" si="0"/>
        <v>18</v>
      </c>
      <c r="AB24" s="136">
        <v>0</v>
      </c>
      <c r="AC24" s="506">
        <v>0</v>
      </c>
      <c r="AD24" s="136">
        <v>0</v>
      </c>
      <c r="AE24" s="294" t="s">
        <v>75</v>
      </c>
      <c r="AF24" s="136">
        <f t="shared" si="1"/>
        <v>0</v>
      </c>
      <c r="AG24" s="70">
        <v>0</v>
      </c>
      <c r="AH24" s="70">
        <v>0</v>
      </c>
      <c r="AI24" s="294" t="s">
        <v>75</v>
      </c>
      <c r="AJ24" s="72">
        <v>0</v>
      </c>
      <c r="AK24" s="79" t="s">
        <v>75</v>
      </c>
      <c r="AL24" s="79" t="s">
        <v>75</v>
      </c>
      <c r="AM24" s="136">
        <f t="shared" si="2"/>
        <v>0</v>
      </c>
      <c r="AN24" s="136">
        <f>+K24+AC24-AH24</f>
        <v>3900000</v>
      </c>
      <c r="AO24" s="72" t="s">
        <v>67</v>
      </c>
      <c r="AP24" s="70">
        <v>3900000</v>
      </c>
      <c r="AQ24" s="72" t="s">
        <v>85</v>
      </c>
      <c r="AR24" s="70">
        <v>0</v>
      </c>
      <c r="AS24" s="86" t="s">
        <v>75</v>
      </c>
      <c r="AT24" s="508">
        <v>3900000</v>
      </c>
      <c r="AU24" s="436">
        <f t="shared" si="3"/>
        <v>0</v>
      </c>
      <c r="AV24" s="140">
        <f t="shared" si="4"/>
        <v>1</v>
      </c>
      <c r="AW24" s="294" t="s">
        <v>75</v>
      </c>
      <c r="AX24" s="72" t="s">
        <v>131</v>
      </c>
      <c r="AY24" s="70" t="s">
        <v>8554</v>
      </c>
      <c r="AZ24" s="67" t="s">
        <v>67</v>
      </c>
      <c r="BA24" s="67" t="s">
        <v>67</v>
      </c>
    </row>
    <row r="25" spans="2:53" x14ac:dyDescent="0.25">
      <c r="B25" s="67">
        <v>2024</v>
      </c>
      <c r="C25" s="67">
        <v>891780111</v>
      </c>
      <c r="D25" s="69" t="s">
        <v>64</v>
      </c>
      <c r="E25" s="72" t="s">
        <v>8553</v>
      </c>
      <c r="F25" s="70" t="s">
        <v>8552</v>
      </c>
      <c r="G25" s="418">
        <v>0</v>
      </c>
      <c r="H25" s="72" t="s">
        <v>73</v>
      </c>
      <c r="I25" s="69" t="s">
        <v>65</v>
      </c>
      <c r="J25" s="70" t="s">
        <v>8542</v>
      </c>
      <c r="K25" s="70">
        <v>3900000</v>
      </c>
      <c r="L25" s="67" t="s">
        <v>68</v>
      </c>
      <c r="M25" s="70" t="s">
        <v>8551</v>
      </c>
      <c r="N25" s="70">
        <v>1082984559</v>
      </c>
      <c r="O25" s="154">
        <v>13</v>
      </c>
      <c r="P25" s="294">
        <v>45302</v>
      </c>
      <c r="Q25" s="70">
        <v>4518689382</v>
      </c>
      <c r="R25" s="291">
        <v>45306</v>
      </c>
      <c r="S25" s="70">
        <v>3900000</v>
      </c>
      <c r="T25" s="72" t="s">
        <v>66</v>
      </c>
      <c r="U25" s="70">
        <v>41947381</v>
      </c>
      <c r="V25" s="70" t="s">
        <v>5670</v>
      </c>
      <c r="W25" s="291">
        <v>45306</v>
      </c>
      <c r="X25" s="291">
        <v>45306</v>
      </c>
      <c r="Y25" s="81" t="s">
        <v>75</v>
      </c>
      <c r="Z25" s="291">
        <v>45324</v>
      </c>
      <c r="AA25" s="136">
        <f t="shared" si="0"/>
        <v>18</v>
      </c>
      <c r="AB25" s="136">
        <v>2</v>
      </c>
      <c r="AC25" s="506">
        <v>1500000</v>
      </c>
      <c r="AD25" s="136">
        <v>1</v>
      </c>
      <c r="AE25" s="294">
        <v>45331</v>
      </c>
      <c r="AF25" s="136">
        <f t="shared" si="1"/>
        <v>7</v>
      </c>
      <c r="AG25" s="70">
        <v>0</v>
      </c>
      <c r="AH25" s="70">
        <v>0</v>
      </c>
      <c r="AI25" s="294" t="s">
        <v>75</v>
      </c>
      <c r="AJ25" s="72">
        <v>0</v>
      </c>
      <c r="AK25" s="79" t="s">
        <v>75</v>
      </c>
      <c r="AL25" s="79" t="s">
        <v>75</v>
      </c>
      <c r="AM25" s="136">
        <f t="shared" si="2"/>
        <v>0</v>
      </c>
      <c r="AN25" s="136">
        <f>+K25+AC25-AH25</f>
        <v>5400000</v>
      </c>
      <c r="AO25" s="72" t="s">
        <v>67</v>
      </c>
      <c r="AP25" s="70">
        <v>3900000</v>
      </c>
      <c r="AQ25" s="72" t="s">
        <v>85</v>
      </c>
      <c r="AR25" s="70">
        <v>0</v>
      </c>
      <c r="AS25" s="86" t="s">
        <v>75</v>
      </c>
      <c r="AT25" s="508">
        <v>5400000</v>
      </c>
      <c r="AU25" s="436">
        <f t="shared" si="3"/>
        <v>0</v>
      </c>
      <c r="AV25" s="140">
        <f t="shared" si="4"/>
        <v>1</v>
      </c>
      <c r="AW25" s="294" t="s">
        <v>75</v>
      </c>
      <c r="AX25" s="72" t="s">
        <v>131</v>
      </c>
      <c r="AY25" s="70" t="s">
        <v>8550</v>
      </c>
      <c r="AZ25" s="67" t="s">
        <v>67</v>
      </c>
      <c r="BA25" s="67" t="s">
        <v>67</v>
      </c>
    </row>
    <row r="26" spans="2:53" x14ac:dyDescent="0.25">
      <c r="B26" s="67">
        <v>2024</v>
      </c>
      <c r="C26" s="67">
        <v>891780111</v>
      </c>
      <c r="D26" s="69" t="s">
        <v>64</v>
      </c>
      <c r="E26" s="72" t="s">
        <v>8549</v>
      </c>
      <c r="F26" s="70" t="s">
        <v>8548</v>
      </c>
      <c r="G26" s="418">
        <v>0</v>
      </c>
      <c r="H26" s="72" t="s">
        <v>73</v>
      </c>
      <c r="I26" s="69" t="s">
        <v>65</v>
      </c>
      <c r="J26" s="70" t="s">
        <v>8547</v>
      </c>
      <c r="K26" s="70">
        <v>3900000</v>
      </c>
      <c r="L26" s="67" t="s">
        <v>68</v>
      </c>
      <c r="M26" s="70" t="s">
        <v>8546</v>
      </c>
      <c r="N26" s="70">
        <v>1103111491</v>
      </c>
      <c r="O26" s="154">
        <v>13</v>
      </c>
      <c r="P26" s="294">
        <v>45302</v>
      </c>
      <c r="Q26" s="70">
        <v>4518689382</v>
      </c>
      <c r="R26" s="291">
        <v>45306</v>
      </c>
      <c r="S26" s="70">
        <v>3900000</v>
      </c>
      <c r="T26" s="72" t="s">
        <v>66</v>
      </c>
      <c r="U26" s="70">
        <v>41947381</v>
      </c>
      <c r="V26" s="70" t="s">
        <v>5670</v>
      </c>
      <c r="W26" s="291">
        <v>45306</v>
      </c>
      <c r="X26" s="291">
        <v>45306</v>
      </c>
      <c r="Y26" s="81" t="s">
        <v>75</v>
      </c>
      <c r="Z26" s="291">
        <v>45324</v>
      </c>
      <c r="AA26" s="136">
        <f t="shared" si="0"/>
        <v>18</v>
      </c>
      <c r="AB26" s="136">
        <v>2</v>
      </c>
      <c r="AC26" s="506">
        <v>1500000</v>
      </c>
      <c r="AD26" s="136">
        <v>1</v>
      </c>
      <c r="AE26" s="294">
        <v>45331</v>
      </c>
      <c r="AF26" s="136">
        <f t="shared" si="1"/>
        <v>7</v>
      </c>
      <c r="AG26" s="70">
        <v>0</v>
      </c>
      <c r="AH26" s="70">
        <v>0</v>
      </c>
      <c r="AI26" s="294" t="s">
        <v>75</v>
      </c>
      <c r="AJ26" s="72">
        <v>0</v>
      </c>
      <c r="AK26" s="79" t="s">
        <v>75</v>
      </c>
      <c r="AL26" s="79" t="s">
        <v>75</v>
      </c>
      <c r="AM26" s="136">
        <f t="shared" si="2"/>
        <v>0</v>
      </c>
      <c r="AN26" s="136">
        <f>+K26+AC26-AH26</f>
        <v>5400000</v>
      </c>
      <c r="AO26" s="72" t="s">
        <v>67</v>
      </c>
      <c r="AP26" s="70">
        <v>3900000</v>
      </c>
      <c r="AQ26" s="72" t="s">
        <v>85</v>
      </c>
      <c r="AR26" s="70">
        <v>0</v>
      </c>
      <c r="AS26" s="86" t="s">
        <v>75</v>
      </c>
      <c r="AT26" s="508">
        <v>5400000</v>
      </c>
      <c r="AU26" s="436">
        <f t="shared" si="3"/>
        <v>0</v>
      </c>
      <c r="AV26" s="140">
        <f t="shared" si="4"/>
        <v>1</v>
      </c>
      <c r="AW26" s="294" t="s">
        <v>75</v>
      </c>
      <c r="AX26" s="72" t="s">
        <v>131</v>
      </c>
      <c r="AY26" s="70" t="s">
        <v>8545</v>
      </c>
      <c r="AZ26" s="67" t="s">
        <v>67</v>
      </c>
      <c r="BA26" s="67" t="s">
        <v>67</v>
      </c>
    </row>
    <row r="27" spans="2:53" x14ac:dyDescent="0.25">
      <c r="B27" s="67">
        <v>2024</v>
      </c>
      <c r="C27" s="67">
        <v>891780111</v>
      </c>
      <c r="D27" s="69" t="s">
        <v>64</v>
      </c>
      <c r="E27" s="72" t="s">
        <v>8544</v>
      </c>
      <c r="F27" s="70" t="s">
        <v>8543</v>
      </c>
      <c r="G27" s="418">
        <v>0</v>
      </c>
      <c r="H27" s="72" t="s">
        <v>73</v>
      </c>
      <c r="I27" s="69" t="s">
        <v>65</v>
      </c>
      <c r="J27" s="70" t="s">
        <v>8542</v>
      </c>
      <c r="K27" s="70">
        <v>3900000</v>
      </c>
      <c r="L27" s="67" t="s">
        <v>68</v>
      </c>
      <c r="M27" s="70" t="s">
        <v>306</v>
      </c>
      <c r="N27" s="70">
        <v>1143379940</v>
      </c>
      <c r="O27" s="154">
        <v>13</v>
      </c>
      <c r="P27" s="294">
        <v>45302</v>
      </c>
      <c r="Q27" s="70">
        <v>4518689382</v>
      </c>
      <c r="R27" s="291">
        <v>45306</v>
      </c>
      <c r="S27" s="70">
        <v>3900000</v>
      </c>
      <c r="T27" s="72" t="s">
        <v>66</v>
      </c>
      <c r="U27" s="70">
        <v>41947381</v>
      </c>
      <c r="V27" s="70" t="s">
        <v>5670</v>
      </c>
      <c r="W27" s="291">
        <v>45306</v>
      </c>
      <c r="X27" s="291">
        <v>45306</v>
      </c>
      <c r="Y27" s="81" t="s">
        <v>75</v>
      </c>
      <c r="Z27" s="291">
        <v>45324</v>
      </c>
      <c r="AA27" s="136">
        <f t="shared" si="0"/>
        <v>18</v>
      </c>
      <c r="AB27" s="136">
        <v>2</v>
      </c>
      <c r="AC27" s="506">
        <v>1500000</v>
      </c>
      <c r="AD27" s="136">
        <v>1</v>
      </c>
      <c r="AE27" s="294">
        <v>45331</v>
      </c>
      <c r="AF27" s="136">
        <f t="shared" si="1"/>
        <v>7</v>
      </c>
      <c r="AG27" s="70">
        <v>0</v>
      </c>
      <c r="AH27" s="70">
        <v>0</v>
      </c>
      <c r="AI27" s="294" t="s">
        <v>75</v>
      </c>
      <c r="AJ27" s="72">
        <v>0</v>
      </c>
      <c r="AK27" s="79" t="s">
        <v>75</v>
      </c>
      <c r="AL27" s="79" t="s">
        <v>75</v>
      </c>
      <c r="AM27" s="136">
        <f t="shared" si="2"/>
        <v>0</v>
      </c>
      <c r="AN27" s="136">
        <f>+K27+AC27-AH27</f>
        <v>5400000</v>
      </c>
      <c r="AO27" s="72" t="s">
        <v>67</v>
      </c>
      <c r="AP27" s="70">
        <v>3900000</v>
      </c>
      <c r="AQ27" s="72" t="s">
        <v>85</v>
      </c>
      <c r="AR27" s="70">
        <v>0</v>
      </c>
      <c r="AS27" s="86" t="s">
        <v>75</v>
      </c>
      <c r="AT27" s="508">
        <v>5400000</v>
      </c>
      <c r="AU27" s="436">
        <f t="shared" si="3"/>
        <v>0</v>
      </c>
      <c r="AV27" s="140">
        <f t="shared" si="4"/>
        <v>1</v>
      </c>
      <c r="AW27" s="294" t="s">
        <v>75</v>
      </c>
      <c r="AX27" s="72" t="s">
        <v>131</v>
      </c>
      <c r="AY27" s="70" t="s">
        <v>8541</v>
      </c>
      <c r="AZ27" s="67" t="s">
        <v>67</v>
      </c>
      <c r="BA27" s="67" t="s">
        <v>67</v>
      </c>
    </row>
    <row r="28" spans="2:53" x14ac:dyDescent="0.25">
      <c r="B28" s="67">
        <v>2024</v>
      </c>
      <c r="C28" s="67">
        <v>891780111</v>
      </c>
      <c r="D28" s="69" t="s">
        <v>64</v>
      </c>
      <c r="E28" s="72" t="s">
        <v>8540</v>
      </c>
      <c r="F28" s="70" t="s">
        <v>8539</v>
      </c>
      <c r="G28" s="418">
        <v>0</v>
      </c>
      <c r="H28" s="72" t="s">
        <v>73</v>
      </c>
      <c r="I28" s="69" t="s">
        <v>65</v>
      </c>
      <c r="J28" s="70" t="s">
        <v>8506</v>
      </c>
      <c r="K28" s="70">
        <v>2900000</v>
      </c>
      <c r="L28" s="67" t="s">
        <v>68</v>
      </c>
      <c r="M28" s="70" t="s">
        <v>8538</v>
      </c>
      <c r="N28" s="70">
        <v>84457565</v>
      </c>
      <c r="O28" s="154">
        <v>13</v>
      </c>
      <c r="P28" s="294">
        <v>45302</v>
      </c>
      <c r="Q28" s="70">
        <v>4518689382</v>
      </c>
      <c r="R28" s="291">
        <v>45306</v>
      </c>
      <c r="S28" s="70">
        <v>2900000</v>
      </c>
      <c r="T28" s="72" t="s">
        <v>66</v>
      </c>
      <c r="U28" s="70">
        <v>41947381</v>
      </c>
      <c r="V28" s="70" t="s">
        <v>5670</v>
      </c>
      <c r="W28" s="291">
        <v>45306</v>
      </c>
      <c r="X28" s="291">
        <v>45306</v>
      </c>
      <c r="Y28" s="81" t="s">
        <v>75</v>
      </c>
      <c r="Z28" s="291">
        <v>45318</v>
      </c>
      <c r="AA28" s="136">
        <f t="shared" si="0"/>
        <v>12</v>
      </c>
      <c r="AB28" s="136">
        <v>0</v>
      </c>
      <c r="AC28" s="506">
        <v>0</v>
      </c>
      <c r="AD28" s="136">
        <v>0</v>
      </c>
      <c r="AE28" s="294" t="s">
        <v>75</v>
      </c>
      <c r="AF28" s="136">
        <f t="shared" si="1"/>
        <v>0</v>
      </c>
      <c r="AG28" s="70">
        <v>0</v>
      </c>
      <c r="AH28" s="70">
        <v>0</v>
      </c>
      <c r="AI28" s="294" t="s">
        <v>75</v>
      </c>
      <c r="AJ28" s="72">
        <v>0</v>
      </c>
      <c r="AK28" s="79" t="s">
        <v>75</v>
      </c>
      <c r="AL28" s="79" t="s">
        <v>75</v>
      </c>
      <c r="AM28" s="136">
        <f t="shared" si="2"/>
        <v>0</v>
      </c>
      <c r="AN28" s="136">
        <f>+K28+AC28-AH28</f>
        <v>2900000</v>
      </c>
      <c r="AO28" s="72" t="s">
        <v>67</v>
      </c>
      <c r="AP28" s="70">
        <v>2900000</v>
      </c>
      <c r="AQ28" s="72" t="s">
        <v>85</v>
      </c>
      <c r="AR28" s="70">
        <v>0</v>
      </c>
      <c r="AS28" s="86" t="s">
        <v>75</v>
      </c>
      <c r="AT28" s="508">
        <v>2900000</v>
      </c>
      <c r="AU28" s="436">
        <f t="shared" si="3"/>
        <v>0</v>
      </c>
      <c r="AV28" s="140">
        <f t="shared" si="4"/>
        <v>1</v>
      </c>
      <c r="AW28" s="294" t="s">
        <v>75</v>
      </c>
      <c r="AX28" s="72" t="s">
        <v>131</v>
      </c>
      <c r="AY28" s="70" t="s">
        <v>8537</v>
      </c>
      <c r="AZ28" s="67" t="s">
        <v>67</v>
      </c>
      <c r="BA28" s="67" t="s">
        <v>67</v>
      </c>
    </row>
    <row r="29" spans="2:53" x14ac:dyDescent="0.25">
      <c r="B29" s="67">
        <v>2024</v>
      </c>
      <c r="C29" s="67">
        <v>891780111</v>
      </c>
      <c r="D29" s="69" t="s">
        <v>64</v>
      </c>
      <c r="E29" s="72" t="s">
        <v>8536</v>
      </c>
      <c r="F29" s="70" t="s">
        <v>8535</v>
      </c>
      <c r="G29" s="418">
        <v>0</v>
      </c>
      <c r="H29" s="72" t="s">
        <v>73</v>
      </c>
      <c r="I29" s="69" t="s">
        <v>65</v>
      </c>
      <c r="J29" s="70" t="s">
        <v>8506</v>
      </c>
      <c r="K29" s="70">
        <v>2900000</v>
      </c>
      <c r="L29" s="67" t="s">
        <v>68</v>
      </c>
      <c r="M29" s="70" t="s">
        <v>8534</v>
      </c>
      <c r="N29" s="70">
        <v>79575432</v>
      </c>
      <c r="O29" s="154">
        <v>13</v>
      </c>
      <c r="P29" s="294">
        <v>45302</v>
      </c>
      <c r="Q29" s="70">
        <v>4518689382</v>
      </c>
      <c r="R29" s="291">
        <v>45306</v>
      </c>
      <c r="S29" s="70">
        <v>2900000</v>
      </c>
      <c r="T29" s="72" t="s">
        <v>66</v>
      </c>
      <c r="U29" s="70">
        <v>41947381</v>
      </c>
      <c r="V29" s="70" t="s">
        <v>5670</v>
      </c>
      <c r="W29" s="291">
        <v>45306</v>
      </c>
      <c r="X29" s="291">
        <v>45306</v>
      </c>
      <c r="Y29" s="81" t="s">
        <v>75</v>
      </c>
      <c r="Z29" s="291">
        <v>45318</v>
      </c>
      <c r="AA29" s="136">
        <f t="shared" si="0"/>
        <v>12</v>
      </c>
      <c r="AB29" s="136">
        <v>0</v>
      </c>
      <c r="AC29" s="506">
        <v>0</v>
      </c>
      <c r="AD29" s="136">
        <v>0</v>
      </c>
      <c r="AE29" s="294" t="s">
        <v>75</v>
      </c>
      <c r="AF29" s="136">
        <f t="shared" si="1"/>
        <v>0</v>
      </c>
      <c r="AG29" s="70">
        <v>0</v>
      </c>
      <c r="AH29" s="70">
        <v>0</v>
      </c>
      <c r="AI29" s="294" t="s">
        <v>75</v>
      </c>
      <c r="AJ29" s="72">
        <v>0</v>
      </c>
      <c r="AK29" s="79" t="s">
        <v>75</v>
      </c>
      <c r="AL29" s="79" t="s">
        <v>75</v>
      </c>
      <c r="AM29" s="136">
        <f t="shared" si="2"/>
        <v>0</v>
      </c>
      <c r="AN29" s="136">
        <f>+K29+AC29-AH29</f>
        <v>2900000</v>
      </c>
      <c r="AO29" s="72" t="s">
        <v>67</v>
      </c>
      <c r="AP29" s="70">
        <v>2900000</v>
      </c>
      <c r="AQ29" s="72" t="s">
        <v>85</v>
      </c>
      <c r="AR29" s="70">
        <v>0</v>
      </c>
      <c r="AS29" s="86" t="s">
        <v>75</v>
      </c>
      <c r="AT29" s="508">
        <v>2900000</v>
      </c>
      <c r="AU29" s="436">
        <f t="shared" si="3"/>
        <v>0</v>
      </c>
      <c r="AV29" s="140">
        <f t="shared" si="4"/>
        <v>1</v>
      </c>
      <c r="AW29" s="294" t="s">
        <v>75</v>
      </c>
      <c r="AX29" s="72" t="s">
        <v>131</v>
      </c>
      <c r="AY29" s="70" t="s">
        <v>8533</v>
      </c>
      <c r="AZ29" s="67" t="s">
        <v>67</v>
      </c>
      <c r="BA29" s="67" t="s">
        <v>67</v>
      </c>
    </row>
    <row r="30" spans="2:53" x14ac:dyDescent="0.25">
      <c r="B30" s="67">
        <v>2024</v>
      </c>
      <c r="C30" s="67">
        <v>891780111</v>
      </c>
      <c r="D30" s="69" t="s">
        <v>64</v>
      </c>
      <c r="E30" s="72" t="s">
        <v>8532</v>
      </c>
      <c r="F30" s="70" t="s">
        <v>8531</v>
      </c>
      <c r="G30" s="418">
        <v>0</v>
      </c>
      <c r="H30" s="72" t="s">
        <v>73</v>
      </c>
      <c r="I30" s="69" t="s">
        <v>65</v>
      </c>
      <c r="J30" s="70" t="s">
        <v>8506</v>
      </c>
      <c r="K30" s="70">
        <v>2900000</v>
      </c>
      <c r="L30" s="67" t="s">
        <v>68</v>
      </c>
      <c r="M30" s="70" t="s">
        <v>8530</v>
      </c>
      <c r="N30" s="70">
        <v>1082963429</v>
      </c>
      <c r="O30" s="154">
        <v>13</v>
      </c>
      <c r="P30" s="294">
        <v>45302</v>
      </c>
      <c r="Q30" s="70">
        <v>4518689382</v>
      </c>
      <c r="R30" s="291">
        <v>45306</v>
      </c>
      <c r="S30" s="70">
        <v>2900000</v>
      </c>
      <c r="T30" s="72" t="s">
        <v>66</v>
      </c>
      <c r="U30" s="70">
        <v>41947381</v>
      </c>
      <c r="V30" s="70" t="s">
        <v>5670</v>
      </c>
      <c r="W30" s="291">
        <v>45306</v>
      </c>
      <c r="X30" s="291">
        <v>45306</v>
      </c>
      <c r="Y30" s="81" t="s">
        <v>75</v>
      </c>
      <c r="Z30" s="291">
        <v>45318</v>
      </c>
      <c r="AA30" s="136">
        <f t="shared" si="0"/>
        <v>12</v>
      </c>
      <c r="AB30" s="136">
        <v>0</v>
      </c>
      <c r="AC30" s="506">
        <v>0</v>
      </c>
      <c r="AD30" s="136">
        <v>0</v>
      </c>
      <c r="AE30" s="294" t="s">
        <v>75</v>
      </c>
      <c r="AF30" s="136">
        <f t="shared" si="1"/>
        <v>0</v>
      </c>
      <c r="AG30" s="70">
        <v>0</v>
      </c>
      <c r="AH30" s="70">
        <v>0</v>
      </c>
      <c r="AI30" s="294" t="s">
        <v>75</v>
      </c>
      <c r="AJ30" s="72">
        <v>0</v>
      </c>
      <c r="AK30" s="79" t="s">
        <v>75</v>
      </c>
      <c r="AL30" s="79" t="s">
        <v>75</v>
      </c>
      <c r="AM30" s="136">
        <f t="shared" si="2"/>
        <v>0</v>
      </c>
      <c r="AN30" s="136">
        <f>+K30+AC30-AH30</f>
        <v>2900000</v>
      </c>
      <c r="AO30" s="72" t="s">
        <v>67</v>
      </c>
      <c r="AP30" s="70">
        <v>2900000</v>
      </c>
      <c r="AQ30" s="72" t="s">
        <v>85</v>
      </c>
      <c r="AR30" s="70">
        <v>0</v>
      </c>
      <c r="AS30" s="86" t="s">
        <v>75</v>
      </c>
      <c r="AT30" s="508">
        <v>2900000</v>
      </c>
      <c r="AU30" s="436">
        <f t="shared" si="3"/>
        <v>0</v>
      </c>
      <c r="AV30" s="140">
        <f t="shared" si="4"/>
        <v>1</v>
      </c>
      <c r="AW30" s="294" t="s">
        <v>75</v>
      </c>
      <c r="AX30" s="72" t="s">
        <v>131</v>
      </c>
      <c r="AY30" s="70" t="s">
        <v>8529</v>
      </c>
      <c r="AZ30" s="67" t="s">
        <v>67</v>
      </c>
      <c r="BA30" s="67" t="s">
        <v>67</v>
      </c>
    </row>
    <row r="31" spans="2:53" x14ac:dyDescent="0.25">
      <c r="B31" s="67">
        <v>2024</v>
      </c>
      <c r="C31" s="67">
        <v>891780111</v>
      </c>
      <c r="D31" s="69" t="s">
        <v>64</v>
      </c>
      <c r="E31" s="72" t="s">
        <v>8528</v>
      </c>
      <c r="F31" s="70" t="s">
        <v>8527</v>
      </c>
      <c r="G31" s="418">
        <v>0</v>
      </c>
      <c r="H31" s="72" t="s">
        <v>73</v>
      </c>
      <c r="I31" s="69" t="s">
        <v>65</v>
      </c>
      <c r="J31" s="70" t="s">
        <v>8493</v>
      </c>
      <c r="K31" s="70">
        <v>3900000</v>
      </c>
      <c r="L31" s="67" t="s">
        <v>68</v>
      </c>
      <c r="M31" s="70" t="s">
        <v>8526</v>
      </c>
      <c r="N31" s="70">
        <v>1083003580</v>
      </c>
      <c r="O31" s="154">
        <v>13</v>
      </c>
      <c r="P31" s="294">
        <v>45302</v>
      </c>
      <c r="Q31" s="70">
        <v>4518689382</v>
      </c>
      <c r="R31" s="291">
        <v>45306</v>
      </c>
      <c r="S31" s="70">
        <v>3900000</v>
      </c>
      <c r="T31" s="72" t="s">
        <v>66</v>
      </c>
      <c r="U31" s="70">
        <v>41947381</v>
      </c>
      <c r="V31" s="70" t="s">
        <v>5670</v>
      </c>
      <c r="W31" s="291">
        <v>45306</v>
      </c>
      <c r="X31" s="291">
        <v>45306</v>
      </c>
      <c r="Y31" s="81" t="s">
        <v>75</v>
      </c>
      <c r="Z31" s="291">
        <v>45322</v>
      </c>
      <c r="AA31" s="136">
        <f t="shared" si="0"/>
        <v>16</v>
      </c>
      <c r="AB31" s="136">
        <v>0</v>
      </c>
      <c r="AC31" s="506">
        <v>0</v>
      </c>
      <c r="AD31" s="136">
        <v>0</v>
      </c>
      <c r="AE31" s="294" t="s">
        <v>75</v>
      </c>
      <c r="AF31" s="136">
        <f t="shared" si="1"/>
        <v>0</v>
      </c>
      <c r="AG31" s="70">
        <v>0</v>
      </c>
      <c r="AH31" s="70">
        <v>0</v>
      </c>
      <c r="AI31" s="294" t="s">
        <v>75</v>
      </c>
      <c r="AJ31" s="72">
        <v>0</v>
      </c>
      <c r="AK31" s="79" t="s">
        <v>75</v>
      </c>
      <c r="AL31" s="79" t="s">
        <v>75</v>
      </c>
      <c r="AM31" s="136">
        <f t="shared" si="2"/>
        <v>0</v>
      </c>
      <c r="AN31" s="136">
        <f>+K31+AC31-AH31</f>
        <v>3900000</v>
      </c>
      <c r="AO31" s="72" t="s">
        <v>67</v>
      </c>
      <c r="AP31" s="70">
        <v>3900000</v>
      </c>
      <c r="AQ31" s="72" t="s">
        <v>85</v>
      </c>
      <c r="AR31" s="70">
        <v>0</v>
      </c>
      <c r="AS31" s="86" t="s">
        <v>75</v>
      </c>
      <c r="AT31" s="508">
        <v>3900000</v>
      </c>
      <c r="AU31" s="436">
        <f t="shared" si="3"/>
        <v>0</v>
      </c>
      <c r="AV31" s="140">
        <f t="shared" si="4"/>
        <v>1</v>
      </c>
      <c r="AW31" s="294" t="s">
        <v>75</v>
      </c>
      <c r="AX31" s="72" t="s">
        <v>131</v>
      </c>
      <c r="AY31" s="70" t="s">
        <v>8525</v>
      </c>
      <c r="AZ31" s="67" t="s">
        <v>67</v>
      </c>
      <c r="BA31" s="67" t="s">
        <v>67</v>
      </c>
    </row>
    <row r="32" spans="2:53" x14ac:dyDescent="0.25">
      <c r="B32" s="67">
        <v>2024</v>
      </c>
      <c r="C32" s="67">
        <v>891780111</v>
      </c>
      <c r="D32" s="69" t="s">
        <v>64</v>
      </c>
      <c r="E32" s="72" t="s">
        <v>8524</v>
      </c>
      <c r="F32" s="70" t="s">
        <v>8523</v>
      </c>
      <c r="G32" s="418">
        <v>0</v>
      </c>
      <c r="H32" s="72" t="s">
        <v>73</v>
      </c>
      <c r="I32" s="69" t="s">
        <v>65</v>
      </c>
      <c r="J32" s="70" t="s">
        <v>8506</v>
      </c>
      <c r="K32" s="70">
        <v>2900000</v>
      </c>
      <c r="L32" s="67" t="s">
        <v>68</v>
      </c>
      <c r="M32" s="70" t="s">
        <v>8522</v>
      </c>
      <c r="N32" s="70">
        <v>1083567101</v>
      </c>
      <c r="O32" s="154">
        <v>13</v>
      </c>
      <c r="P32" s="294">
        <v>45302</v>
      </c>
      <c r="Q32" s="70">
        <v>4518689382</v>
      </c>
      <c r="R32" s="291">
        <v>45306</v>
      </c>
      <c r="S32" s="70">
        <v>2900000</v>
      </c>
      <c r="T32" s="72" t="s">
        <v>66</v>
      </c>
      <c r="U32" s="70">
        <v>41947381</v>
      </c>
      <c r="V32" s="70" t="s">
        <v>5670</v>
      </c>
      <c r="W32" s="291">
        <v>45306</v>
      </c>
      <c r="X32" s="291">
        <v>45306</v>
      </c>
      <c r="Y32" s="81" t="s">
        <v>75</v>
      </c>
      <c r="Z32" s="291">
        <v>45318</v>
      </c>
      <c r="AA32" s="136">
        <f t="shared" si="0"/>
        <v>12</v>
      </c>
      <c r="AB32" s="136">
        <v>0</v>
      </c>
      <c r="AC32" s="506">
        <v>0</v>
      </c>
      <c r="AD32" s="136">
        <v>0</v>
      </c>
      <c r="AE32" s="294" t="s">
        <v>75</v>
      </c>
      <c r="AF32" s="136">
        <f t="shared" si="1"/>
        <v>0</v>
      </c>
      <c r="AG32" s="70">
        <v>0</v>
      </c>
      <c r="AH32" s="70">
        <v>0</v>
      </c>
      <c r="AI32" s="294" t="s">
        <v>75</v>
      </c>
      <c r="AJ32" s="72">
        <v>0</v>
      </c>
      <c r="AK32" s="79" t="s">
        <v>75</v>
      </c>
      <c r="AL32" s="79" t="s">
        <v>75</v>
      </c>
      <c r="AM32" s="136">
        <f t="shared" si="2"/>
        <v>0</v>
      </c>
      <c r="AN32" s="136">
        <f>+K32+AC32-AH32</f>
        <v>2900000</v>
      </c>
      <c r="AO32" s="72" t="s">
        <v>67</v>
      </c>
      <c r="AP32" s="70">
        <v>2900000</v>
      </c>
      <c r="AQ32" s="72" t="s">
        <v>85</v>
      </c>
      <c r="AR32" s="70">
        <v>0</v>
      </c>
      <c r="AS32" s="86" t="s">
        <v>75</v>
      </c>
      <c r="AT32" s="508">
        <v>2900000</v>
      </c>
      <c r="AU32" s="436">
        <f t="shared" si="3"/>
        <v>0</v>
      </c>
      <c r="AV32" s="140">
        <f t="shared" si="4"/>
        <v>1</v>
      </c>
      <c r="AW32" s="294" t="s">
        <v>75</v>
      </c>
      <c r="AX32" s="72" t="s">
        <v>131</v>
      </c>
      <c r="AY32" s="70" t="s">
        <v>8521</v>
      </c>
      <c r="AZ32" s="67" t="s">
        <v>67</v>
      </c>
      <c r="BA32" s="67" t="s">
        <v>67</v>
      </c>
    </row>
    <row r="33" spans="2:53" x14ac:dyDescent="0.25">
      <c r="B33" s="67">
        <v>2024</v>
      </c>
      <c r="C33" s="67">
        <v>891780111</v>
      </c>
      <c r="D33" s="69" t="s">
        <v>64</v>
      </c>
      <c r="E33" s="72" t="s">
        <v>8520</v>
      </c>
      <c r="F33" s="70" t="s">
        <v>8519</v>
      </c>
      <c r="G33" s="418">
        <v>0</v>
      </c>
      <c r="H33" s="72" t="s">
        <v>73</v>
      </c>
      <c r="I33" s="69" t="s">
        <v>65</v>
      </c>
      <c r="J33" s="70" t="s">
        <v>8506</v>
      </c>
      <c r="K33" s="70">
        <v>3900000</v>
      </c>
      <c r="L33" s="67" t="s">
        <v>68</v>
      </c>
      <c r="M33" s="70" t="s">
        <v>8518</v>
      </c>
      <c r="N33" s="70">
        <v>1082870484</v>
      </c>
      <c r="O33" s="154">
        <v>13</v>
      </c>
      <c r="P33" s="294">
        <v>45302</v>
      </c>
      <c r="Q33" s="70">
        <v>4518689382</v>
      </c>
      <c r="R33" s="291">
        <v>45306</v>
      </c>
      <c r="S33" s="70">
        <v>3900000</v>
      </c>
      <c r="T33" s="72" t="s">
        <v>66</v>
      </c>
      <c r="U33" s="70">
        <v>41947381</v>
      </c>
      <c r="V33" s="70" t="s">
        <v>5670</v>
      </c>
      <c r="W33" s="291">
        <v>45306</v>
      </c>
      <c r="X33" s="291">
        <v>45306</v>
      </c>
      <c r="Y33" s="81" t="s">
        <v>75</v>
      </c>
      <c r="Z33" s="291">
        <v>45322</v>
      </c>
      <c r="AA33" s="136">
        <f t="shared" si="0"/>
        <v>16</v>
      </c>
      <c r="AB33" s="136">
        <v>0</v>
      </c>
      <c r="AC33" s="506">
        <v>0</v>
      </c>
      <c r="AD33" s="136">
        <v>0</v>
      </c>
      <c r="AE33" s="294" t="s">
        <v>75</v>
      </c>
      <c r="AF33" s="136">
        <f t="shared" si="1"/>
        <v>0</v>
      </c>
      <c r="AG33" s="70">
        <v>0</v>
      </c>
      <c r="AH33" s="70">
        <v>0</v>
      </c>
      <c r="AI33" s="294" t="s">
        <v>75</v>
      </c>
      <c r="AJ33" s="72">
        <v>0</v>
      </c>
      <c r="AK33" s="79" t="s">
        <v>75</v>
      </c>
      <c r="AL33" s="79" t="s">
        <v>75</v>
      </c>
      <c r="AM33" s="136">
        <f t="shared" si="2"/>
        <v>0</v>
      </c>
      <c r="AN33" s="136">
        <f>+K33+AC33-AH33</f>
        <v>3900000</v>
      </c>
      <c r="AO33" s="72" t="s">
        <v>67</v>
      </c>
      <c r="AP33" s="70">
        <v>3900000</v>
      </c>
      <c r="AQ33" s="72" t="s">
        <v>85</v>
      </c>
      <c r="AR33" s="70">
        <v>0</v>
      </c>
      <c r="AS33" s="86" t="s">
        <v>75</v>
      </c>
      <c r="AT33" s="508">
        <v>3900000</v>
      </c>
      <c r="AU33" s="436">
        <f t="shared" si="3"/>
        <v>0</v>
      </c>
      <c r="AV33" s="140">
        <f t="shared" si="4"/>
        <v>1</v>
      </c>
      <c r="AW33" s="294" t="s">
        <v>75</v>
      </c>
      <c r="AX33" s="72" t="s">
        <v>131</v>
      </c>
      <c r="AY33" s="70" t="s">
        <v>8517</v>
      </c>
      <c r="AZ33" s="67" t="s">
        <v>67</v>
      </c>
      <c r="BA33" s="67" t="s">
        <v>67</v>
      </c>
    </row>
    <row r="34" spans="2:53" x14ac:dyDescent="0.25">
      <c r="B34" s="67">
        <v>2024</v>
      </c>
      <c r="C34" s="67">
        <v>891780111</v>
      </c>
      <c r="D34" s="69" t="s">
        <v>64</v>
      </c>
      <c r="E34" s="72" t="s">
        <v>8516</v>
      </c>
      <c r="F34" s="70" t="s">
        <v>8515</v>
      </c>
      <c r="G34" s="418">
        <v>0</v>
      </c>
      <c r="H34" s="72" t="s">
        <v>73</v>
      </c>
      <c r="I34" s="69" t="s">
        <v>65</v>
      </c>
      <c r="J34" s="70" t="s">
        <v>8506</v>
      </c>
      <c r="K34" s="70">
        <v>2900000</v>
      </c>
      <c r="L34" s="67" t="s">
        <v>68</v>
      </c>
      <c r="M34" s="70" t="s">
        <v>8514</v>
      </c>
      <c r="N34" s="70">
        <v>1065654840</v>
      </c>
      <c r="O34" s="154">
        <v>13</v>
      </c>
      <c r="P34" s="294">
        <v>45302</v>
      </c>
      <c r="Q34" s="70">
        <v>4518689382</v>
      </c>
      <c r="R34" s="291">
        <v>45306</v>
      </c>
      <c r="S34" s="70">
        <v>2900000</v>
      </c>
      <c r="T34" s="72" t="s">
        <v>66</v>
      </c>
      <c r="U34" s="70">
        <v>41947381</v>
      </c>
      <c r="V34" s="70" t="s">
        <v>5670</v>
      </c>
      <c r="W34" s="291">
        <v>45306</v>
      </c>
      <c r="X34" s="291">
        <v>45306</v>
      </c>
      <c r="Y34" s="81" t="s">
        <v>75</v>
      </c>
      <c r="Z34" s="291">
        <v>45318</v>
      </c>
      <c r="AA34" s="136">
        <f t="shared" si="0"/>
        <v>12</v>
      </c>
      <c r="AB34" s="136">
        <v>0</v>
      </c>
      <c r="AC34" s="506">
        <v>0</v>
      </c>
      <c r="AD34" s="136">
        <v>0</v>
      </c>
      <c r="AE34" s="294" t="s">
        <v>75</v>
      </c>
      <c r="AF34" s="136">
        <f t="shared" si="1"/>
        <v>0</v>
      </c>
      <c r="AG34" s="70">
        <v>0</v>
      </c>
      <c r="AH34" s="70">
        <v>0</v>
      </c>
      <c r="AI34" s="294" t="s">
        <v>75</v>
      </c>
      <c r="AJ34" s="72">
        <v>0</v>
      </c>
      <c r="AK34" s="79" t="s">
        <v>75</v>
      </c>
      <c r="AL34" s="79" t="s">
        <v>75</v>
      </c>
      <c r="AM34" s="136">
        <f t="shared" si="2"/>
        <v>0</v>
      </c>
      <c r="AN34" s="136">
        <f>+K34+AC34-AH34</f>
        <v>2900000</v>
      </c>
      <c r="AO34" s="72" t="s">
        <v>67</v>
      </c>
      <c r="AP34" s="70">
        <v>2900000</v>
      </c>
      <c r="AQ34" s="72" t="s">
        <v>85</v>
      </c>
      <c r="AR34" s="70">
        <v>0</v>
      </c>
      <c r="AS34" s="86" t="s">
        <v>75</v>
      </c>
      <c r="AT34" s="508">
        <v>2900000</v>
      </c>
      <c r="AU34" s="436">
        <f t="shared" si="3"/>
        <v>0</v>
      </c>
      <c r="AV34" s="140">
        <f t="shared" si="4"/>
        <v>1</v>
      </c>
      <c r="AW34" s="294" t="s">
        <v>75</v>
      </c>
      <c r="AX34" s="72" t="s">
        <v>131</v>
      </c>
      <c r="AY34" s="70" t="s">
        <v>8513</v>
      </c>
      <c r="AZ34" s="67" t="s">
        <v>67</v>
      </c>
      <c r="BA34" s="67" t="s">
        <v>67</v>
      </c>
    </row>
    <row r="35" spans="2:53" x14ac:dyDescent="0.25">
      <c r="B35" s="67">
        <v>2024</v>
      </c>
      <c r="C35" s="67">
        <v>891780111</v>
      </c>
      <c r="D35" s="69" t="s">
        <v>64</v>
      </c>
      <c r="E35" s="72" t="s">
        <v>8512</v>
      </c>
      <c r="F35" s="70" t="s">
        <v>8511</v>
      </c>
      <c r="G35" s="418">
        <v>0</v>
      </c>
      <c r="H35" s="72" t="s">
        <v>73</v>
      </c>
      <c r="I35" s="69" t="s">
        <v>65</v>
      </c>
      <c r="J35" s="70" t="s">
        <v>8506</v>
      </c>
      <c r="K35" s="70">
        <v>2900000</v>
      </c>
      <c r="L35" s="67" t="s">
        <v>68</v>
      </c>
      <c r="M35" s="70" t="s">
        <v>8510</v>
      </c>
      <c r="N35" s="70">
        <v>7601477</v>
      </c>
      <c r="O35" s="154">
        <v>13</v>
      </c>
      <c r="P35" s="294">
        <v>45302</v>
      </c>
      <c r="Q35" s="70">
        <v>4518689382</v>
      </c>
      <c r="R35" s="291">
        <v>45306</v>
      </c>
      <c r="S35" s="70">
        <v>2900000</v>
      </c>
      <c r="T35" s="72" t="s">
        <v>66</v>
      </c>
      <c r="U35" s="70">
        <v>41947381</v>
      </c>
      <c r="V35" s="70" t="s">
        <v>5670</v>
      </c>
      <c r="W35" s="291">
        <v>45306</v>
      </c>
      <c r="X35" s="291">
        <v>45306</v>
      </c>
      <c r="Y35" s="81" t="s">
        <v>75</v>
      </c>
      <c r="Z35" s="291">
        <v>45318</v>
      </c>
      <c r="AA35" s="136">
        <f t="shared" si="0"/>
        <v>12</v>
      </c>
      <c r="AB35" s="136">
        <v>0</v>
      </c>
      <c r="AC35" s="506">
        <v>0</v>
      </c>
      <c r="AD35" s="136">
        <v>0</v>
      </c>
      <c r="AE35" s="294" t="s">
        <v>75</v>
      </c>
      <c r="AF35" s="136">
        <f t="shared" si="1"/>
        <v>0</v>
      </c>
      <c r="AG35" s="70">
        <v>0</v>
      </c>
      <c r="AH35" s="70">
        <v>0</v>
      </c>
      <c r="AI35" s="294" t="s">
        <v>75</v>
      </c>
      <c r="AJ35" s="72">
        <v>0</v>
      </c>
      <c r="AK35" s="79" t="s">
        <v>75</v>
      </c>
      <c r="AL35" s="79" t="s">
        <v>75</v>
      </c>
      <c r="AM35" s="136">
        <f t="shared" si="2"/>
        <v>0</v>
      </c>
      <c r="AN35" s="136">
        <f>+K35+AC35-AH35</f>
        <v>2900000</v>
      </c>
      <c r="AO35" s="72" t="s">
        <v>67</v>
      </c>
      <c r="AP35" s="70">
        <v>2900000</v>
      </c>
      <c r="AQ35" s="72" t="s">
        <v>85</v>
      </c>
      <c r="AR35" s="70">
        <v>0</v>
      </c>
      <c r="AS35" s="86" t="s">
        <v>75</v>
      </c>
      <c r="AT35" s="508">
        <v>2900000</v>
      </c>
      <c r="AU35" s="436">
        <f t="shared" si="3"/>
        <v>0</v>
      </c>
      <c r="AV35" s="140">
        <f t="shared" si="4"/>
        <v>1</v>
      </c>
      <c r="AW35" s="294" t="s">
        <v>75</v>
      </c>
      <c r="AX35" s="72" t="s">
        <v>131</v>
      </c>
      <c r="AY35" s="70" t="s">
        <v>8509</v>
      </c>
      <c r="AZ35" s="67" t="s">
        <v>67</v>
      </c>
      <c r="BA35" s="67" t="s">
        <v>67</v>
      </c>
    </row>
    <row r="36" spans="2:53" x14ac:dyDescent="0.25">
      <c r="B36" s="67">
        <v>2024</v>
      </c>
      <c r="C36" s="67">
        <v>891780111</v>
      </c>
      <c r="D36" s="69" t="s">
        <v>64</v>
      </c>
      <c r="E36" s="72" t="s">
        <v>8508</v>
      </c>
      <c r="F36" s="70" t="s">
        <v>8507</v>
      </c>
      <c r="G36" s="418">
        <v>0</v>
      </c>
      <c r="H36" s="72" t="s">
        <v>73</v>
      </c>
      <c r="I36" s="69" t="s">
        <v>65</v>
      </c>
      <c r="J36" s="70" t="s">
        <v>8506</v>
      </c>
      <c r="K36" s="70">
        <v>2900000</v>
      </c>
      <c r="L36" s="67" t="s">
        <v>68</v>
      </c>
      <c r="M36" s="70" t="s">
        <v>8505</v>
      </c>
      <c r="N36" s="70">
        <v>1082947495</v>
      </c>
      <c r="O36" s="154">
        <v>13</v>
      </c>
      <c r="P36" s="294">
        <v>45302</v>
      </c>
      <c r="Q36" s="70">
        <v>4518689382</v>
      </c>
      <c r="R36" s="291">
        <v>45306</v>
      </c>
      <c r="S36" s="70">
        <v>2900000</v>
      </c>
      <c r="T36" s="72" t="s">
        <v>66</v>
      </c>
      <c r="U36" s="70">
        <v>41947381</v>
      </c>
      <c r="V36" s="70" t="s">
        <v>5670</v>
      </c>
      <c r="W36" s="291">
        <v>45306</v>
      </c>
      <c r="X36" s="291">
        <v>45306</v>
      </c>
      <c r="Y36" s="81" t="s">
        <v>75</v>
      </c>
      <c r="Z36" s="291">
        <v>45318</v>
      </c>
      <c r="AA36" s="136">
        <f t="shared" si="0"/>
        <v>12</v>
      </c>
      <c r="AB36" s="136">
        <v>0</v>
      </c>
      <c r="AC36" s="506">
        <v>0</v>
      </c>
      <c r="AD36" s="136">
        <v>0</v>
      </c>
      <c r="AE36" s="294" t="s">
        <v>75</v>
      </c>
      <c r="AF36" s="136">
        <f t="shared" si="1"/>
        <v>0</v>
      </c>
      <c r="AG36" s="70">
        <v>0</v>
      </c>
      <c r="AH36" s="70">
        <v>0</v>
      </c>
      <c r="AI36" s="294" t="s">
        <v>75</v>
      </c>
      <c r="AJ36" s="72">
        <v>0</v>
      </c>
      <c r="AK36" s="79" t="s">
        <v>75</v>
      </c>
      <c r="AL36" s="79" t="s">
        <v>75</v>
      </c>
      <c r="AM36" s="136">
        <f t="shared" si="2"/>
        <v>0</v>
      </c>
      <c r="AN36" s="136">
        <f>+K36+AC36-AH36</f>
        <v>2900000</v>
      </c>
      <c r="AO36" s="72" t="s">
        <v>67</v>
      </c>
      <c r="AP36" s="70">
        <v>2900000</v>
      </c>
      <c r="AQ36" s="72" t="s">
        <v>85</v>
      </c>
      <c r="AR36" s="70">
        <v>0</v>
      </c>
      <c r="AS36" s="86" t="s">
        <v>75</v>
      </c>
      <c r="AT36" s="508">
        <v>2900000</v>
      </c>
      <c r="AU36" s="436">
        <f t="shared" si="3"/>
        <v>0</v>
      </c>
      <c r="AV36" s="140">
        <f t="shared" si="4"/>
        <v>1</v>
      </c>
      <c r="AW36" s="294" t="s">
        <v>75</v>
      </c>
      <c r="AX36" s="72" t="s">
        <v>131</v>
      </c>
      <c r="AY36" s="70" t="s">
        <v>8504</v>
      </c>
      <c r="AZ36" s="67" t="s">
        <v>67</v>
      </c>
      <c r="BA36" s="67" t="s">
        <v>67</v>
      </c>
    </row>
    <row r="37" spans="2:53" x14ac:dyDescent="0.25">
      <c r="B37" s="67">
        <v>2024</v>
      </c>
      <c r="C37" s="67">
        <v>891780111</v>
      </c>
      <c r="D37" s="69" t="s">
        <v>64</v>
      </c>
      <c r="E37" s="72" t="s">
        <v>8503</v>
      </c>
      <c r="F37" s="70" t="s">
        <v>8502</v>
      </c>
      <c r="G37" s="418">
        <v>0</v>
      </c>
      <c r="H37" s="72" t="s">
        <v>73</v>
      </c>
      <c r="I37" s="69" t="s">
        <v>65</v>
      </c>
      <c r="J37" s="70" t="s">
        <v>8493</v>
      </c>
      <c r="K37" s="70">
        <v>3900000</v>
      </c>
      <c r="L37" s="67" t="s">
        <v>68</v>
      </c>
      <c r="M37" s="70" t="s">
        <v>8501</v>
      </c>
      <c r="N37" s="70">
        <v>1128127123</v>
      </c>
      <c r="O37" s="154">
        <v>13</v>
      </c>
      <c r="P37" s="294">
        <v>45302</v>
      </c>
      <c r="Q37" s="70">
        <v>4518689382</v>
      </c>
      <c r="R37" s="291">
        <v>45306</v>
      </c>
      <c r="S37" s="70">
        <v>3900000</v>
      </c>
      <c r="T37" s="72" t="s">
        <v>66</v>
      </c>
      <c r="U37" s="70">
        <v>41947381</v>
      </c>
      <c r="V37" s="70" t="s">
        <v>5670</v>
      </c>
      <c r="W37" s="291">
        <v>45306</v>
      </c>
      <c r="X37" s="291">
        <v>45306</v>
      </c>
      <c r="Y37" s="81" t="s">
        <v>75</v>
      </c>
      <c r="Z37" s="291">
        <v>45324</v>
      </c>
      <c r="AA37" s="136">
        <f t="shared" si="0"/>
        <v>18</v>
      </c>
      <c r="AB37" s="136">
        <v>2</v>
      </c>
      <c r="AC37" s="506">
        <v>1100000</v>
      </c>
      <c r="AD37" s="136">
        <v>1</v>
      </c>
      <c r="AE37" s="294">
        <v>45331</v>
      </c>
      <c r="AF37" s="136">
        <f t="shared" si="1"/>
        <v>7</v>
      </c>
      <c r="AG37" s="70">
        <v>0</v>
      </c>
      <c r="AH37" s="70">
        <v>0</v>
      </c>
      <c r="AI37" s="294" t="s">
        <v>75</v>
      </c>
      <c r="AJ37" s="72">
        <v>0</v>
      </c>
      <c r="AK37" s="79" t="s">
        <v>75</v>
      </c>
      <c r="AL37" s="79" t="s">
        <v>75</v>
      </c>
      <c r="AM37" s="136">
        <f t="shared" si="2"/>
        <v>0</v>
      </c>
      <c r="AN37" s="136">
        <f>+K37+AC37-AH37</f>
        <v>5000000</v>
      </c>
      <c r="AO37" s="72" t="s">
        <v>67</v>
      </c>
      <c r="AP37" s="70">
        <v>3900000</v>
      </c>
      <c r="AQ37" s="72" t="s">
        <v>85</v>
      </c>
      <c r="AR37" s="70">
        <v>0</v>
      </c>
      <c r="AS37" s="86" t="s">
        <v>75</v>
      </c>
      <c r="AT37" s="508">
        <v>3900000</v>
      </c>
      <c r="AU37" s="436">
        <f t="shared" si="3"/>
        <v>1100000</v>
      </c>
      <c r="AV37" s="140">
        <f t="shared" si="4"/>
        <v>0.78</v>
      </c>
      <c r="AW37" s="294" t="s">
        <v>75</v>
      </c>
      <c r="AX37" s="72" t="s">
        <v>86</v>
      </c>
      <c r="AY37" s="70" t="s">
        <v>8500</v>
      </c>
      <c r="AZ37" s="67" t="s">
        <v>67</v>
      </c>
      <c r="BA37" s="67" t="s">
        <v>67</v>
      </c>
    </row>
    <row r="38" spans="2:53" x14ac:dyDescent="0.25">
      <c r="B38" s="67">
        <v>2024</v>
      </c>
      <c r="C38" s="67">
        <v>891780111</v>
      </c>
      <c r="D38" s="69" t="s">
        <v>64</v>
      </c>
      <c r="E38" s="72" t="s">
        <v>8499</v>
      </c>
      <c r="F38" s="70" t="s">
        <v>8498</v>
      </c>
      <c r="G38" s="418">
        <v>0</v>
      </c>
      <c r="H38" s="72" t="s">
        <v>73</v>
      </c>
      <c r="I38" s="69" t="s">
        <v>65</v>
      </c>
      <c r="J38" s="70" t="s">
        <v>8493</v>
      </c>
      <c r="K38" s="70">
        <v>3900000</v>
      </c>
      <c r="L38" s="67" t="s">
        <v>68</v>
      </c>
      <c r="M38" s="70" t="s">
        <v>8497</v>
      </c>
      <c r="N38" s="70">
        <v>36669052</v>
      </c>
      <c r="O38" s="154">
        <v>13</v>
      </c>
      <c r="P38" s="294">
        <v>45302</v>
      </c>
      <c r="Q38" s="70">
        <v>4518689382</v>
      </c>
      <c r="R38" s="291">
        <v>45306</v>
      </c>
      <c r="S38" s="70">
        <v>3900000</v>
      </c>
      <c r="T38" s="72" t="s">
        <v>66</v>
      </c>
      <c r="U38" s="70">
        <v>41947381</v>
      </c>
      <c r="V38" s="70" t="s">
        <v>5670</v>
      </c>
      <c r="W38" s="291">
        <v>45306</v>
      </c>
      <c r="X38" s="291">
        <v>45306</v>
      </c>
      <c r="Y38" s="81" t="s">
        <v>75</v>
      </c>
      <c r="Z38" s="291">
        <v>45324</v>
      </c>
      <c r="AA38" s="136">
        <f t="shared" si="0"/>
        <v>18</v>
      </c>
      <c r="AB38" s="136">
        <v>0</v>
      </c>
      <c r="AC38" s="506">
        <v>0</v>
      </c>
      <c r="AD38" s="241">
        <v>0</v>
      </c>
      <c r="AE38" s="294" t="s">
        <v>75</v>
      </c>
      <c r="AF38" s="136">
        <f t="shared" si="1"/>
        <v>0</v>
      </c>
      <c r="AG38" s="70">
        <v>0</v>
      </c>
      <c r="AH38" s="70">
        <v>0</v>
      </c>
      <c r="AI38" s="294" t="s">
        <v>75</v>
      </c>
      <c r="AJ38" s="72">
        <v>0</v>
      </c>
      <c r="AK38" s="79" t="s">
        <v>75</v>
      </c>
      <c r="AL38" s="79" t="s">
        <v>75</v>
      </c>
      <c r="AM38" s="136">
        <f t="shared" si="2"/>
        <v>0</v>
      </c>
      <c r="AN38" s="136">
        <f>+K38+AC38-AH38</f>
        <v>3900000</v>
      </c>
      <c r="AO38" s="72" t="s">
        <v>67</v>
      </c>
      <c r="AP38" s="70">
        <v>3900000</v>
      </c>
      <c r="AQ38" s="72" t="s">
        <v>85</v>
      </c>
      <c r="AR38" s="70">
        <v>0</v>
      </c>
      <c r="AS38" s="86" t="s">
        <v>75</v>
      </c>
      <c r="AT38" s="508">
        <v>3900000</v>
      </c>
      <c r="AU38" s="436">
        <f t="shared" si="3"/>
        <v>0</v>
      </c>
      <c r="AV38" s="140">
        <f t="shared" si="4"/>
        <v>1</v>
      </c>
      <c r="AW38" s="294" t="s">
        <v>75</v>
      </c>
      <c r="AX38" s="72" t="s">
        <v>131</v>
      </c>
      <c r="AY38" s="70" t="s">
        <v>8496</v>
      </c>
      <c r="AZ38" s="67" t="s">
        <v>67</v>
      </c>
      <c r="BA38" s="67" t="s">
        <v>67</v>
      </c>
    </row>
    <row r="39" spans="2:53" x14ac:dyDescent="0.25">
      <c r="B39" s="67">
        <v>2024</v>
      </c>
      <c r="C39" s="67">
        <v>891780111</v>
      </c>
      <c r="D39" s="69" t="s">
        <v>64</v>
      </c>
      <c r="E39" s="72" t="s">
        <v>8495</v>
      </c>
      <c r="F39" s="70" t="s">
        <v>8494</v>
      </c>
      <c r="G39" s="418">
        <v>0</v>
      </c>
      <c r="H39" s="72" t="s">
        <v>73</v>
      </c>
      <c r="I39" s="69" t="s">
        <v>65</v>
      </c>
      <c r="J39" s="70" t="s">
        <v>8493</v>
      </c>
      <c r="K39" s="70">
        <v>3900000</v>
      </c>
      <c r="L39" s="67" t="s">
        <v>68</v>
      </c>
      <c r="M39" s="70" t="s">
        <v>5343</v>
      </c>
      <c r="N39" s="70">
        <v>1221974278</v>
      </c>
      <c r="O39" s="154">
        <v>13</v>
      </c>
      <c r="P39" s="294">
        <v>45302</v>
      </c>
      <c r="Q39" s="70">
        <v>4518689382</v>
      </c>
      <c r="R39" s="291">
        <v>45306</v>
      </c>
      <c r="S39" s="70">
        <v>3900000</v>
      </c>
      <c r="T39" s="72" t="s">
        <v>66</v>
      </c>
      <c r="U39" s="70">
        <v>41947381</v>
      </c>
      <c r="V39" s="70" t="s">
        <v>5670</v>
      </c>
      <c r="W39" s="291">
        <v>45306</v>
      </c>
      <c r="X39" s="291">
        <v>45306</v>
      </c>
      <c r="Y39" s="81" t="s">
        <v>75</v>
      </c>
      <c r="Z39" s="291">
        <v>45324</v>
      </c>
      <c r="AA39" s="136">
        <f t="shared" si="0"/>
        <v>18</v>
      </c>
      <c r="AB39" s="136">
        <v>2</v>
      </c>
      <c r="AC39" s="506">
        <v>1100000</v>
      </c>
      <c r="AD39" s="136">
        <v>1</v>
      </c>
      <c r="AE39" s="294">
        <v>45331</v>
      </c>
      <c r="AF39" s="136">
        <f t="shared" si="1"/>
        <v>7</v>
      </c>
      <c r="AG39" s="70">
        <v>0</v>
      </c>
      <c r="AH39" s="70">
        <v>0</v>
      </c>
      <c r="AI39" s="294" t="s">
        <v>75</v>
      </c>
      <c r="AJ39" s="72">
        <v>0</v>
      </c>
      <c r="AK39" s="79" t="s">
        <v>75</v>
      </c>
      <c r="AL39" s="79" t="s">
        <v>75</v>
      </c>
      <c r="AM39" s="136">
        <f t="shared" si="2"/>
        <v>0</v>
      </c>
      <c r="AN39" s="136">
        <f>+K39+AC39-AH39</f>
        <v>5000000</v>
      </c>
      <c r="AO39" s="72" t="s">
        <v>67</v>
      </c>
      <c r="AP39" s="70">
        <v>3900000</v>
      </c>
      <c r="AQ39" s="72" t="s">
        <v>85</v>
      </c>
      <c r="AR39" s="70">
        <v>0</v>
      </c>
      <c r="AS39" s="86" t="s">
        <v>75</v>
      </c>
      <c r="AT39" s="508">
        <v>5000000</v>
      </c>
      <c r="AU39" s="436">
        <f t="shared" si="3"/>
        <v>0</v>
      </c>
      <c r="AV39" s="140">
        <f t="shared" si="4"/>
        <v>1</v>
      </c>
      <c r="AW39" s="294" t="s">
        <v>75</v>
      </c>
      <c r="AX39" s="72" t="s">
        <v>131</v>
      </c>
      <c r="AY39" s="70" t="s">
        <v>8492</v>
      </c>
      <c r="AZ39" s="67" t="s">
        <v>67</v>
      </c>
      <c r="BA39" s="67" t="s">
        <v>67</v>
      </c>
    </row>
    <row r="40" spans="2:53" x14ac:dyDescent="0.25">
      <c r="B40" s="67">
        <v>2024</v>
      </c>
      <c r="C40" s="67">
        <v>891780111</v>
      </c>
      <c r="D40" s="69" t="s">
        <v>64</v>
      </c>
      <c r="E40" s="72" t="s">
        <v>8491</v>
      </c>
      <c r="F40" s="70" t="s">
        <v>8490</v>
      </c>
      <c r="G40" s="418">
        <v>0</v>
      </c>
      <c r="H40" s="72" t="s">
        <v>73</v>
      </c>
      <c r="I40" s="69" t="s">
        <v>65</v>
      </c>
      <c r="J40" s="70" t="s">
        <v>8489</v>
      </c>
      <c r="K40" s="70">
        <v>13667000</v>
      </c>
      <c r="L40" s="67" t="s">
        <v>68</v>
      </c>
      <c r="M40" s="70" t="s">
        <v>8488</v>
      </c>
      <c r="N40" s="70">
        <v>1082941024</v>
      </c>
      <c r="O40" s="154">
        <v>14</v>
      </c>
      <c r="P40" s="291">
        <v>45302</v>
      </c>
      <c r="Q40" s="70">
        <v>2126349000</v>
      </c>
      <c r="R40" s="291">
        <v>45306</v>
      </c>
      <c r="S40" s="70">
        <v>13667000</v>
      </c>
      <c r="T40" s="72" t="s">
        <v>66</v>
      </c>
      <c r="U40" s="70">
        <v>12621405</v>
      </c>
      <c r="V40" s="70" t="s">
        <v>6807</v>
      </c>
      <c r="W40" s="291">
        <v>45306</v>
      </c>
      <c r="X40" s="291">
        <v>45306</v>
      </c>
      <c r="Y40" s="81" t="s">
        <v>75</v>
      </c>
      <c r="Z40" s="291">
        <v>45457</v>
      </c>
      <c r="AA40" s="136">
        <f t="shared" si="0"/>
        <v>151</v>
      </c>
      <c r="AB40" s="136">
        <v>2</v>
      </c>
      <c r="AC40" s="506">
        <v>1333000</v>
      </c>
      <c r="AD40" s="136">
        <v>1</v>
      </c>
      <c r="AE40" s="507">
        <v>45473</v>
      </c>
      <c r="AF40" s="136">
        <f t="shared" si="1"/>
        <v>16</v>
      </c>
      <c r="AG40" s="70">
        <v>0</v>
      </c>
      <c r="AH40" s="70">
        <v>0</v>
      </c>
      <c r="AI40" s="294" t="s">
        <v>75</v>
      </c>
      <c r="AJ40" s="72">
        <v>0</v>
      </c>
      <c r="AK40" s="79" t="s">
        <v>75</v>
      </c>
      <c r="AL40" s="79" t="s">
        <v>75</v>
      </c>
      <c r="AM40" s="136">
        <f t="shared" si="2"/>
        <v>0</v>
      </c>
      <c r="AN40" s="136">
        <f>+K40+AC40-AH40</f>
        <v>15000000</v>
      </c>
      <c r="AO40" s="72" t="s">
        <v>67</v>
      </c>
      <c r="AP40" s="70">
        <v>13667000</v>
      </c>
      <c r="AQ40" s="72" t="s">
        <v>85</v>
      </c>
      <c r="AR40" s="70">
        <v>0</v>
      </c>
      <c r="AS40" s="86" t="s">
        <v>75</v>
      </c>
      <c r="AT40" s="508">
        <v>15000000</v>
      </c>
      <c r="AU40" s="436">
        <f t="shared" si="3"/>
        <v>0</v>
      </c>
      <c r="AV40" s="140">
        <f t="shared" si="4"/>
        <v>1</v>
      </c>
      <c r="AW40" s="294" t="s">
        <v>75</v>
      </c>
      <c r="AX40" s="72" t="s">
        <v>131</v>
      </c>
      <c r="AY40" s="70" t="s">
        <v>8487</v>
      </c>
      <c r="AZ40" s="67" t="s">
        <v>67</v>
      </c>
      <c r="BA40" s="67" t="s">
        <v>67</v>
      </c>
    </row>
    <row r="41" spans="2:53" x14ac:dyDescent="0.25">
      <c r="B41" s="67">
        <v>2024</v>
      </c>
      <c r="C41" s="67">
        <v>891780111</v>
      </c>
      <c r="D41" s="69" t="s">
        <v>64</v>
      </c>
      <c r="E41" s="72" t="s">
        <v>8486</v>
      </c>
      <c r="F41" s="70" t="s">
        <v>8485</v>
      </c>
      <c r="G41" s="418">
        <v>0</v>
      </c>
      <c r="H41" s="72" t="s">
        <v>73</v>
      </c>
      <c r="I41" s="69" t="s">
        <v>65</v>
      </c>
      <c r="J41" s="70" t="s">
        <v>8484</v>
      </c>
      <c r="K41" s="70">
        <v>28233000</v>
      </c>
      <c r="L41" s="67" t="s">
        <v>68</v>
      </c>
      <c r="M41" s="70" t="s">
        <v>8483</v>
      </c>
      <c r="N41" s="70">
        <v>84457585</v>
      </c>
      <c r="O41" s="154">
        <v>13</v>
      </c>
      <c r="P41" s="294">
        <v>45302</v>
      </c>
      <c r="Q41" s="70">
        <v>4518689382</v>
      </c>
      <c r="R41" s="291">
        <v>45306</v>
      </c>
      <c r="S41" s="70">
        <v>28233000</v>
      </c>
      <c r="T41" s="72" t="s">
        <v>66</v>
      </c>
      <c r="U41" s="70">
        <v>85455983</v>
      </c>
      <c r="V41" s="70" t="s">
        <v>3667</v>
      </c>
      <c r="W41" s="291">
        <v>45306</v>
      </c>
      <c r="X41" s="291">
        <v>45306</v>
      </c>
      <c r="Y41" s="81" t="s">
        <v>75</v>
      </c>
      <c r="Z41" s="291">
        <v>45457</v>
      </c>
      <c r="AA41" s="136">
        <f t="shared" si="0"/>
        <v>151</v>
      </c>
      <c r="AB41" s="136">
        <v>2</v>
      </c>
      <c r="AC41" s="506">
        <v>2934000</v>
      </c>
      <c r="AD41" s="136">
        <v>1</v>
      </c>
      <c r="AE41" s="507">
        <v>45473</v>
      </c>
      <c r="AF41" s="136">
        <f t="shared" si="1"/>
        <v>16</v>
      </c>
      <c r="AG41" s="70">
        <v>0</v>
      </c>
      <c r="AH41" s="70">
        <v>0</v>
      </c>
      <c r="AI41" s="294" t="s">
        <v>75</v>
      </c>
      <c r="AJ41" s="72">
        <v>0</v>
      </c>
      <c r="AK41" s="79" t="s">
        <v>75</v>
      </c>
      <c r="AL41" s="79" t="s">
        <v>75</v>
      </c>
      <c r="AM41" s="136">
        <f t="shared" si="2"/>
        <v>0</v>
      </c>
      <c r="AN41" s="136">
        <f>+K41+AC41-AH41</f>
        <v>31167000</v>
      </c>
      <c r="AO41" s="72" t="s">
        <v>67</v>
      </c>
      <c r="AP41" s="70">
        <v>28233000</v>
      </c>
      <c r="AQ41" s="72" t="s">
        <v>85</v>
      </c>
      <c r="AR41" s="70">
        <v>0</v>
      </c>
      <c r="AS41" s="86" t="s">
        <v>75</v>
      </c>
      <c r="AT41" s="508">
        <v>31167000</v>
      </c>
      <c r="AU41" s="436">
        <f t="shared" si="3"/>
        <v>0</v>
      </c>
      <c r="AV41" s="140">
        <f t="shared" si="4"/>
        <v>1</v>
      </c>
      <c r="AW41" s="294" t="s">
        <v>75</v>
      </c>
      <c r="AX41" s="72" t="s">
        <v>131</v>
      </c>
      <c r="AY41" s="70" t="s">
        <v>8482</v>
      </c>
      <c r="AZ41" s="67" t="s">
        <v>67</v>
      </c>
      <c r="BA41" s="67" t="s">
        <v>67</v>
      </c>
    </row>
    <row r="42" spans="2:53" x14ac:dyDescent="0.25">
      <c r="B42" s="67">
        <v>2024</v>
      </c>
      <c r="C42" s="67">
        <v>891780111</v>
      </c>
      <c r="D42" s="69" t="s">
        <v>64</v>
      </c>
      <c r="E42" s="72" t="s">
        <v>8481</v>
      </c>
      <c r="F42" s="70" t="s">
        <v>8480</v>
      </c>
      <c r="G42" s="418">
        <v>0</v>
      </c>
      <c r="H42" s="72" t="s">
        <v>73</v>
      </c>
      <c r="I42" s="69" t="s">
        <v>65</v>
      </c>
      <c r="J42" s="70" t="s">
        <v>8475</v>
      </c>
      <c r="K42" s="70">
        <v>2900000</v>
      </c>
      <c r="L42" s="67" t="s">
        <v>68</v>
      </c>
      <c r="M42" s="70" t="s">
        <v>8479</v>
      </c>
      <c r="N42" s="70">
        <v>1082912086</v>
      </c>
      <c r="O42" s="154">
        <v>13</v>
      </c>
      <c r="P42" s="294">
        <v>45302</v>
      </c>
      <c r="Q42" s="70">
        <v>4518689382</v>
      </c>
      <c r="R42" s="291">
        <v>45307</v>
      </c>
      <c r="S42" s="70">
        <v>2900000</v>
      </c>
      <c r="T42" s="72" t="s">
        <v>66</v>
      </c>
      <c r="U42" s="70">
        <v>41947381</v>
      </c>
      <c r="V42" s="70" t="s">
        <v>5670</v>
      </c>
      <c r="W42" s="291">
        <v>45307</v>
      </c>
      <c r="X42" s="291">
        <v>45307</v>
      </c>
      <c r="Y42" s="81" t="s">
        <v>75</v>
      </c>
      <c r="Z42" s="291">
        <v>45318</v>
      </c>
      <c r="AA42" s="136">
        <f t="shared" si="0"/>
        <v>11</v>
      </c>
      <c r="AB42" s="136">
        <v>0</v>
      </c>
      <c r="AC42" s="506">
        <v>0</v>
      </c>
      <c r="AD42" s="136">
        <v>0</v>
      </c>
      <c r="AE42" s="294" t="s">
        <v>75</v>
      </c>
      <c r="AF42" s="136">
        <f t="shared" si="1"/>
        <v>0</v>
      </c>
      <c r="AG42" s="70">
        <v>0</v>
      </c>
      <c r="AH42" s="70">
        <v>0</v>
      </c>
      <c r="AI42" s="294" t="s">
        <v>75</v>
      </c>
      <c r="AJ42" s="72">
        <v>0</v>
      </c>
      <c r="AK42" s="79" t="s">
        <v>75</v>
      </c>
      <c r="AL42" s="79" t="s">
        <v>75</v>
      </c>
      <c r="AM42" s="136">
        <f t="shared" si="2"/>
        <v>0</v>
      </c>
      <c r="AN42" s="136">
        <f>+K42+AC42-AH42</f>
        <v>2900000</v>
      </c>
      <c r="AO42" s="72" t="s">
        <v>67</v>
      </c>
      <c r="AP42" s="70">
        <v>2900000</v>
      </c>
      <c r="AQ42" s="72" t="s">
        <v>85</v>
      </c>
      <c r="AR42" s="70">
        <v>0</v>
      </c>
      <c r="AS42" s="86" t="s">
        <v>75</v>
      </c>
      <c r="AT42" s="508">
        <v>2900000</v>
      </c>
      <c r="AU42" s="436">
        <f t="shared" si="3"/>
        <v>0</v>
      </c>
      <c r="AV42" s="140">
        <f t="shared" si="4"/>
        <v>1</v>
      </c>
      <c r="AW42" s="294" t="s">
        <v>75</v>
      </c>
      <c r="AX42" s="72" t="s">
        <v>131</v>
      </c>
      <c r="AY42" s="70" t="s">
        <v>8478</v>
      </c>
      <c r="AZ42" s="67" t="s">
        <v>67</v>
      </c>
      <c r="BA42" s="67" t="s">
        <v>67</v>
      </c>
    </row>
    <row r="43" spans="2:53" x14ac:dyDescent="0.25">
      <c r="B43" s="67">
        <v>2024</v>
      </c>
      <c r="C43" s="67">
        <v>891780111</v>
      </c>
      <c r="D43" s="69" t="s">
        <v>64</v>
      </c>
      <c r="E43" s="72" t="s">
        <v>8477</v>
      </c>
      <c r="F43" s="70" t="s">
        <v>8476</v>
      </c>
      <c r="G43" s="418">
        <v>0</v>
      </c>
      <c r="H43" s="72" t="s">
        <v>73</v>
      </c>
      <c r="I43" s="69" t="s">
        <v>65</v>
      </c>
      <c r="J43" s="70" t="s">
        <v>8475</v>
      </c>
      <c r="K43" s="70">
        <v>2900000</v>
      </c>
      <c r="L43" s="67" t="s">
        <v>68</v>
      </c>
      <c r="M43" s="70" t="s">
        <v>5333</v>
      </c>
      <c r="N43" s="70">
        <v>57466769</v>
      </c>
      <c r="O43" s="154">
        <v>13</v>
      </c>
      <c r="P43" s="294">
        <v>45302</v>
      </c>
      <c r="Q43" s="70">
        <v>4518689382</v>
      </c>
      <c r="R43" s="291">
        <v>45307</v>
      </c>
      <c r="S43" s="70">
        <v>2900000</v>
      </c>
      <c r="T43" s="72" t="s">
        <v>66</v>
      </c>
      <c r="U43" s="70">
        <v>41947381</v>
      </c>
      <c r="V43" s="70" t="s">
        <v>5670</v>
      </c>
      <c r="W43" s="291">
        <v>45307</v>
      </c>
      <c r="X43" s="291">
        <v>45307</v>
      </c>
      <c r="Y43" s="81" t="s">
        <v>75</v>
      </c>
      <c r="Z43" s="291">
        <v>45318</v>
      </c>
      <c r="AA43" s="136">
        <f t="shared" si="0"/>
        <v>11</v>
      </c>
      <c r="AB43" s="136">
        <v>0</v>
      </c>
      <c r="AC43" s="506">
        <v>0</v>
      </c>
      <c r="AD43" s="136">
        <v>0</v>
      </c>
      <c r="AE43" s="294" t="s">
        <v>75</v>
      </c>
      <c r="AF43" s="136">
        <f t="shared" si="1"/>
        <v>0</v>
      </c>
      <c r="AG43" s="70">
        <v>0</v>
      </c>
      <c r="AH43" s="70">
        <v>0</v>
      </c>
      <c r="AI43" s="294" t="s">
        <v>75</v>
      </c>
      <c r="AJ43" s="72">
        <v>0</v>
      </c>
      <c r="AK43" s="79" t="s">
        <v>75</v>
      </c>
      <c r="AL43" s="79" t="s">
        <v>75</v>
      </c>
      <c r="AM43" s="136">
        <f t="shared" si="2"/>
        <v>0</v>
      </c>
      <c r="AN43" s="136">
        <f>+K43+AC43-AH43</f>
        <v>2900000</v>
      </c>
      <c r="AO43" s="72" t="s">
        <v>67</v>
      </c>
      <c r="AP43" s="70">
        <v>2900000</v>
      </c>
      <c r="AQ43" s="72" t="s">
        <v>85</v>
      </c>
      <c r="AR43" s="70">
        <v>0</v>
      </c>
      <c r="AS43" s="86" t="s">
        <v>75</v>
      </c>
      <c r="AT43" s="508">
        <v>2900000</v>
      </c>
      <c r="AU43" s="436">
        <f t="shared" si="3"/>
        <v>0</v>
      </c>
      <c r="AV43" s="140">
        <f t="shared" si="4"/>
        <v>1</v>
      </c>
      <c r="AW43" s="294" t="s">
        <v>75</v>
      </c>
      <c r="AX43" s="72" t="s">
        <v>131</v>
      </c>
      <c r="AY43" s="70" t="s">
        <v>8474</v>
      </c>
      <c r="AZ43" s="67" t="s">
        <v>67</v>
      </c>
      <c r="BA43" s="67" t="s">
        <v>67</v>
      </c>
    </row>
    <row r="44" spans="2:53" x14ac:dyDescent="0.25">
      <c r="B44" s="67">
        <v>2024</v>
      </c>
      <c r="C44" s="67">
        <v>891780111</v>
      </c>
      <c r="D44" s="69" t="s">
        <v>64</v>
      </c>
      <c r="E44" s="72" t="s">
        <v>8473</v>
      </c>
      <c r="F44" s="70" t="s">
        <v>8472</v>
      </c>
      <c r="G44" s="418">
        <v>0</v>
      </c>
      <c r="H44" s="72" t="s">
        <v>73</v>
      </c>
      <c r="I44" s="69" t="s">
        <v>65</v>
      </c>
      <c r="J44" s="70" t="s">
        <v>8471</v>
      </c>
      <c r="K44" s="70">
        <v>15000000</v>
      </c>
      <c r="L44" s="67" t="s">
        <v>68</v>
      </c>
      <c r="M44" s="70" t="s">
        <v>8470</v>
      </c>
      <c r="N44" s="70">
        <v>57414091</v>
      </c>
      <c r="O44" s="154">
        <v>13</v>
      </c>
      <c r="P44" s="294">
        <v>45302</v>
      </c>
      <c r="Q44" s="70">
        <v>4518689382</v>
      </c>
      <c r="R44" s="291">
        <v>45307</v>
      </c>
      <c r="S44" s="70">
        <v>15000000</v>
      </c>
      <c r="T44" s="72" t="s">
        <v>66</v>
      </c>
      <c r="U44" s="70">
        <v>36557666</v>
      </c>
      <c r="V44" s="70" t="s">
        <v>5171</v>
      </c>
      <c r="W44" s="291">
        <v>45307</v>
      </c>
      <c r="X44" s="291">
        <v>45307</v>
      </c>
      <c r="Y44" s="81" t="s">
        <v>75</v>
      </c>
      <c r="Z44" s="291">
        <v>45457</v>
      </c>
      <c r="AA44" s="136">
        <f t="shared" si="0"/>
        <v>150</v>
      </c>
      <c r="AB44" s="136">
        <v>2</v>
      </c>
      <c r="AC44" s="506">
        <v>1600000</v>
      </c>
      <c r="AD44" s="136">
        <v>1</v>
      </c>
      <c r="AE44" s="507">
        <v>45473</v>
      </c>
      <c r="AF44" s="136">
        <f t="shared" si="1"/>
        <v>16</v>
      </c>
      <c r="AG44" s="70">
        <v>0</v>
      </c>
      <c r="AH44" s="70">
        <v>0</v>
      </c>
      <c r="AI44" s="294" t="s">
        <v>75</v>
      </c>
      <c r="AJ44" s="72">
        <v>0</v>
      </c>
      <c r="AK44" s="79" t="s">
        <v>75</v>
      </c>
      <c r="AL44" s="79" t="s">
        <v>75</v>
      </c>
      <c r="AM44" s="136">
        <f t="shared" si="2"/>
        <v>0</v>
      </c>
      <c r="AN44" s="136">
        <f>+K44+AC44-AH44</f>
        <v>16600000</v>
      </c>
      <c r="AO44" s="72" t="s">
        <v>67</v>
      </c>
      <c r="AP44" s="70">
        <v>15000000</v>
      </c>
      <c r="AQ44" s="72" t="s">
        <v>85</v>
      </c>
      <c r="AR44" s="70">
        <v>0</v>
      </c>
      <c r="AS44" s="86" t="s">
        <v>75</v>
      </c>
      <c r="AT44" s="508">
        <v>16600000</v>
      </c>
      <c r="AU44" s="436">
        <f t="shared" si="3"/>
        <v>0</v>
      </c>
      <c r="AV44" s="140">
        <f t="shared" si="4"/>
        <v>1</v>
      </c>
      <c r="AW44" s="294" t="s">
        <v>75</v>
      </c>
      <c r="AX44" s="72" t="s">
        <v>131</v>
      </c>
      <c r="AY44" s="70" t="s">
        <v>8469</v>
      </c>
      <c r="AZ44" s="67" t="s">
        <v>67</v>
      </c>
      <c r="BA44" s="67" t="s">
        <v>67</v>
      </c>
    </row>
    <row r="45" spans="2:53" x14ac:dyDescent="0.25">
      <c r="B45" s="67">
        <v>2024</v>
      </c>
      <c r="C45" s="67">
        <v>891780111</v>
      </c>
      <c r="D45" s="69" t="s">
        <v>64</v>
      </c>
      <c r="E45" s="72" t="s">
        <v>8468</v>
      </c>
      <c r="F45" s="70" t="s">
        <v>8467</v>
      </c>
      <c r="G45" s="418">
        <v>0</v>
      </c>
      <c r="H45" s="72" t="s">
        <v>73</v>
      </c>
      <c r="I45" s="69" t="s">
        <v>65</v>
      </c>
      <c r="J45" s="70" t="s">
        <v>8466</v>
      </c>
      <c r="K45" s="70">
        <v>18000000</v>
      </c>
      <c r="L45" s="67" t="s">
        <v>68</v>
      </c>
      <c r="M45" s="70" t="s">
        <v>8465</v>
      </c>
      <c r="N45" s="70">
        <v>39049050</v>
      </c>
      <c r="O45" s="154">
        <v>13</v>
      </c>
      <c r="P45" s="294">
        <v>45302</v>
      </c>
      <c r="Q45" s="70">
        <v>4518689382</v>
      </c>
      <c r="R45" s="291">
        <v>45307</v>
      </c>
      <c r="S45" s="70">
        <v>18000000</v>
      </c>
      <c r="T45" s="72" t="s">
        <v>66</v>
      </c>
      <c r="U45" s="70">
        <v>36557666</v>
      </c>
      <c r="V45" s="70" t="s">
        <v>5171</v>
      </c>
      <c r="W45" s="291">
        <v>45307</v>
      </c>
      <c r="X45" s="291">
        <v>45307</v>
      </c>
      <c r="Y45" s="81" t="s">
        <v>75</v>
      </c>
      <c r="Z45" s="291">
        <v>45457</v>
      </c>
      <c r="AA45" s="136">
        <f t="shared" si="0"/>
        <v>150</v>
      </c>
      <c r="AB45" s="136">
        <v>3</v>
      </c>
      <c r="AC45" s="506">
        <v>2350000</v>
      </c>
      <c r="AD45" s="136">
        <v>1</v>
      </c>
      <c r="AE45" s="507">
        <v>45473</v>
      </c>
      <c r="AF45" s="136">
        <f t="shared" si="1"/>
        <v>16</v>
      </c>
      <c r="AG45" s="70">
        <v>0</v>
      </c>
      <c r="AH45" s="70">
        <v>0</v>
      </c>
      <c r="AI45" s="294" t="s">
        <v>75</v>
      </c>
      <c r="AJ45" s="72">
        <v>0</v>
      </c>
      <c r="AK45" s="79" t="s">
        <v>75</v>
      </c>
      <c r="AL45" s="79" t="s">
        <v>75</v>
      </c>
      <c r="AM45" s="136">
        <f t="shared" si="2"/>
        <v>0</v>
      </c>
      <c r="AN45" s="136">
        <f>+K45+AC45-AH45</f>
        <v>20350000</v>
      </c>
      <c r="AO45" s="72" t="s">
        <v>67</v>
      </c>
      <c r="AP45" s="70">
        <v>18000000</v>
      </c>
      <c r="AQ45" s="72" t="s">
        <v>85</v>
      </c>
      <c r="AR45" s="70">
        <v>0</v>
      </c>
      <c r="AS45" s="86" t="s">
        <v>75</v>
      </c>
      <c r="AT45" s="508">
        <v>20350000</v>
      </c>
      <c r="AU45" s="436">
        <f t="shared" si="3"/>
        <v>0</v>
      </c>
      <c r="AV45" s="140">
        <f t="shared" si="4"/>
        <v>1</v>
      </c>
      <c r="AW45" s="294" t="s">
        <v>75</v>
      </c>
      <c r="AX45" s="72" t="s">
        <v>131</v>
      </c>
      <c r="AY45" s="70" t="s">
        <v>8464</v>
      </c>
      <c r="AZ45" s="67" t="s">
        <v>67</v>
      </c>
      <c r="BA45" s="67" t="s">
        <v>67</v>
      </c>
    </row>
    <row r="46" spans="2:53" x14ac:dyDescent="0.25">
      <c r="B46" s="67">
        <v>2024</v>
      </c>
      <c r="C46" s="67">
        <v>891780111</v>
      </c>
      <c r="D46" s="69" t="s">
        <v>64</v>
      </c>
      <c r="E46" s="72" t="s">
        <v>8463</v>
      </c>
      <c r="F46" s="70" t="s">
        <v>8462</v>
      </c>
      <c r="G46" s="418">
        <v>0</v>
      </c>
      <c r="H46" s="72" t="s">
        <v>73</v>
      </c>
      <c r="I46" s="69" t="s">
        <v>65</v>
      </c>
      <c r="J46" s="70" t="s">
        <v>8461</v>
      </c>
      <c r="K46" s="70">
        <v>12833000</v>
      </c>
      <c r="L46" s="67" t="s">
        <v>68</v>
      </c>
      <c r="M46" s="70" t="s">
        <v>8460</v>
      </c>
      <c r="N46" s="70">
        <v>1082880869</v>
      </c>
      <c r="O46" s="154">
        <v>14</v>
      </c>
      <c r="P46" s="291">
        <v>45302</v>
      </c>
      <c r="Q46" s="70">
        <v>2126349000</v>
      </c>
      <c r="R46" s="291">
        <v>45307</v>
      </c>
      <c r="S46" s="70">
        <v>12833000</v>
      </c>
      <c r="T46" s="72" t="s">
        <v>66</v>
      </c>
      <c r="U46" s="70">
        <v>57444673</v>
      </c>
      <c r="V46" s="70" t="s">
        <v>4729</v>
      </c>
      <c r="W46" s="291">
        <v>45307</v>
      </c>
      <c r="X46" s="291">
        <v>45307</v>
      </c>
      <c r="Y46" s="81" t="s">
        <v>75</v>
      </c>
      <c r="Z46" s="291">
        <v>45457</v>
      </c>
      <c r="AA46" s="136">
        <f t="shared" si="0"/>
        <v>150</v>
      </c>
      <c r="AB46" s="136">
        <v>2</v>
      </c>
      <c r="AC46" s="506">
        <v>1334000</v>
      </c>
      <c r="AD46" s="136">
        <v>1</v>
      </c>
      <c r="AE46" s="507">
        <v>45473</v>
      </c>
      <c r="AF46" s="136">
        <f t="shared" si="1"/>
        <v>16</v>
      </c>
      <c r="AG46" s="70">
        <v>0</v>
      </c>
      <c r="AH46" s="70">
        <v>0</v>
      </c>
      <c r="AI46" s="294" t="s">
        <v>75</v>
      </c>
      <c r="AJ46" s="72">
        <v>0</v>
      </c>
      <c r="AK46" s="79" t="s">
        <v>75</v>
      </c>
      <c r="AL46" s="79" t="s">
        <v>75</v>
      </c>
      <c r="AM46" s="136">
        <f t="shared" si="2"/>
        <v>0</v>
      </c>
      <c r="AN46" s="136">
        <f>+K46+AC46-AH46</f>
        <v>14167000</v>
      </c>
      <c r="AO46" s="72" t="s">
        <v>67</v>
      </c>
      <c r="AP46" s="70">
        <v>12833000</v>
      </c>
      <c r="AQ46" s="72" t="s">
        <v>85</v>
      </c>
      <c r="AR46" s="70">
        <v>0</v>
      </c>
      <c r="AS46" s="86" t="s">
        <v>75</v>
      </c>
      <c r="AT46" s="508">
        <v>14167000</v>
      </c>
      <c r="AU46" s="436">
        <f t="shared" si="3"/>
        <v>0</v>
      </c>
      <c r="AV46" s="140">
        <f t="shared" si="4"/>
        <v>1</v>
      </c>
      <c r="AW46" s="294" t="s">
        <v>75</v>
      </c>
      <c r="AX46" s="72" t="s">
        <v>131</v>
      </c>
      <c r="AY46" s="70" t="s">
        <v>8459</v>
      </c>
      <c r="AZ46" s="67" t="s">
        <v>67</v>
      </c>
      <c r="BA46" s="67" t="s">
        <v>67</v>
      </c>
    </row>
    <row r="47" spans="2:53" x14ac:dyDescent="0.25">
      <c r="B47" s="67">
        <v>2024</v>
      </c>
      <c r="C47" s="67">
        <v>891780111</v>
      </c>
      <c r="D47" s="69" t="s">
        <v>64</v>
      </c>
      <c r="E47" s="72" t="s">
        <v>8458</v>
      </c>
      <c r="F47" s="70" t="s">
        <v>8457</v>
      </c>
      <c r="G47" s="418">
        <v>0</v>
      </c>
      <c r="H47" s="72" t="s">
        <v>73</v>
      </c>
      <c r="I47" s="69" t="s">
        <v>65</v>
      </c>
      <c r="J47" s="70" t="s">
        <v>8456</v>
      </c>
      <c r="K47" s="70">
        <v>10780000</v>
      </c>
      <c r="L47" s="67" t="s">
        <v>68</v>
      </c>
      <c r="M47" s="70" t="s">
        <v>8455</v>
      </c>
      <c r="N47" s="70">
        <v>1082915041</v>
      </c>
      <c r="O47" s="154">
        <v>14</v>
      </c>
      <c r="P47" s="291">
        <v>45302</v>
      </c>
      <c r="Q47" s="70">
        <v>2126349000</v>
      </c>
      <c r="R47" s="291">
        <v>45307</v>
      </c>
      <c r="S47" s="70">
        <v>10780000</v>
      </c>
      <c r="T47" s="72" t="s">
        <v>66</v>
      </c>
      <c r="U47" s="70">
        <v>57444673</v>
      </c>
      <c r="V47" s="70" t="s">
        <v>4729</v>
      </c>
      <c r="W47" s="291">
        <v>45307</v>
      </c>
      <c r="X47" s="291">
        <v>45307</v>
      </c>
      <c r="Y47" s="81" t="s">
        <v>75</v>
      </c>
      <c r="Z47" s="291">
        <v>45457</v>
      </c>
      <c r="AA47" s="136">
        <f t="shared" si="0"/>
        <v>150</v>
      </c>
      <c r="AB47" s="136">
        <v>2</v>
      </c>
      <c r="AC47" s="506">
        <v>1120000</v>
      </c>
      <c r="AD47" s="136">
        <v>1</v>
      </c>
      <c r="AE47" s="507">
        <v>45473</v>
      </c>
      <c r="AF47" s="136">
        <f t="shared" si="1"/>
        <v>16</v>
      </c>
      <c r="AG47" s="70">
        <v>0</v>
      </c>
      <c r="AH47" s="70">
        <v>0</v>
      </c>
      <c r="AI47" s="294" t="s">
        <v>75</v>
      </c>
      <c r="AJ47" s="72">
        <v>0</v>
      </c>
      <c r="AK47" s="79" t="s">
        <v>75</v>
      </c>
      <c r="AL47" s="79" t="s">
        <v>75</v>
      </c>
      <c r="AM47" s="136">
        <f t="shared" si="2"/>
        <v>0</v>
      </c>
      <c r="AN47" s="136">
        <f>+K47+AC47-AH47</f>
        <v>11900000</v>
      </c>
      <c r="AO47" s="72" t="s">
        <v>67</v>
      </c>
      <c r="AP47" s="70">
        <v>10780000</v>
      </c>
      <c r="AQ47" s="72" t="s">
        <v>85</v>
      </c>
      <c r="AR47" s="70">
        <v>0</v>
      </c>
      <c r="AS47" s="86" t="s">
        <v>75</v>
      </c>
      <c r="AT47" s="508">
        <v>11900000</v>
      </c>
      <c r="AU47" s="436">
        <f t="shared" si="3"/>
        <v>0</v>
      </c>
      <c r="AV47" s="140">
        <f t="shared" si="4"/>
        <v>1</v>
      </c>
      <c r="AW47" s="294" t="s">
        <v>75</v>
      </c>
      <c r="AX47" s="72" t="s">
        <v>131</v>
      </c>
      <c r="AY47" s="70" t="s">
        <v>8454</v>
      </c>
      <c r="AZ47" s="67" t="s">
        <v>67</v>
      </c>
      <c r="BA47" s="67" t="s">
        <v>67</v>
      </c>
    </row>
    <row r="48" spans="2:53" x14ac:dyDescent="0.25">
      <c r="B48" s="67">
        <v>2024</v>
      </c>
      <c r="C48" s="67">
        <v>891780111</v>
      </c>
      <c r="D48" s="69" t="s">
        <v>64</v>
      </c>
      <c r="E48" s="72" t="s">
        <v>8453</v>
      </c>
      <c r="F48" s="70" t="s">
        <v>8452</v>
      </c>
      <c r="G48" s="418">
        <v>0</v>
      </c>
      <c r="H48" s="72" t="s">
        <v>73</v>
      </c>
      <c r="I48" s="69" t="s">
        <v>65</v>
      </c>
      <c r="J48" s="70" t="s">
        <v>8451</v>
      </c>
      <c r="K48" s="70">
        <v>16500000</v>
      </c>
      <c r="L48" s="67" t="s">
        <v>68</v>
      </c>
      <c r="M48" s="70" t="s">
        <v>8450</v>
      </c>
      <c r="N48" s="70">
        <v>26671855</v>
      </c>
      <c r="O48" s="154">
        <v>13</v>
      </c>
      <c r="P48" s="294">
        <v>45302</v>
      </c>
      <c r="Q48" s="70">
        <v>4518689382</v>
      </c>
      <c r="R48" s="291">
        <v>45307</v>
      </c>
      <c r="S48" s="70">
        <v>16500000</v>
      </c>
      <c r="T48" s="72" t="s">
        <v>66</v>
      </c>
      <c r="U48" s="70">
        <v>39058006</v>
      </c>
      <c r="V48" s="70" t="s">
        <v>6400</v>
      </c>
      <c r="W48" s="291">
        <v>45307</v>
      </c>
      <c r="X48" s="291">
        <v>45307</v>
      </c>
      <c r="Y48" s="81" t="s">
        <v>75</v>
      </c>
      <c r="Z48" s="291">
        <v>45457</v>
      </c>
      <c r="AA48" s="136">
        <f t="shared" si="0"/>
        <v>150</v>
      </c>
      <c r="AB48" s="136">
        <v>0</v>
      </c>
      <c r="AC48" s="506">
        <v>0</v>
      </c>
      <c r="AD48" s="136">
        <v>0</v>
      </c>
      <c r="AE48" s="294" t="s">
        <v>75</v>
      </c>
      <c r="AF48" s="136">
        <f t="shared" si="1"/>
        <v>0</v>
      </c>
      <c r="AG48" s="70">
        <v>0</v>
      </c>
      <c r="AH48" s="70">
        <v>0</v>
      </c>
      <c r="AI48" s="294" t="s">
        <v>75</v>
      </c>
      <c r="AJ48" s="72">
        <v>0</v>
      </c>
      <c r="AK48" s="79" t="s">
        <v>75</v>
      </c>
      <c r="AL48" s="79" t="s">
        <v>75</v>
      </c>
      <c r="AM48" s="136">
        <f t="shared" si="2"/>
        <v>0</v>
      </c>
      <c r="AN48" s="136">
        <f>+K48+AC48-AH48</f>
        <v>16500000</v>
      </c>
      <c r="AO48" s="72" t="s">
        <v>67</v>
      </c>
      <c r="AP48" s="70">
        <v>16500000</v>
      </c>
      <c r="AQ48" s="72" t="s">
        <v>85</v>
      </c>
      <c r="AR48" s="70">
        <v>0</v>
      </c>
      <c r="AS48" s="86" t="s">
        <v>75</v>
      </c>
      <c r="AT48" s="508">
        <v>16500000</v>
      </c>
      <c r="AU48" s="436">
        <f t="shared" si="3"/>
        <v>0</v>
      </c>
      <c r="AV48" s="140">
        <f t="shared" si="4"/>
        <v>1</v>
      </c>
      <c r="AW48" s="294" t="s">
        <v>75</v>
      </c>
      <c r="AX48" s="72" t="s">
        <v>131</v>
      </c>
      <c r="AY48" s="70" t="s">
        <v>8449</v>
      </c>
      <c r="AZ48" s="67" t="s">
        <v>67</v>
      </c>
      <c r="BA48" s="67" t="s">
        <v>67</v>
      </c>
    </row>
    <row r="49" spans="2:53" x14ac:dyDescent="0.25">
      <c r="B49" s="67">
        <v>2024</v>
      </c>
      <c r="C49" s="67">
        <v>891780111</v>
      </c>
      <c r="D49" s="69" t="s">
        <v>64</v>
      </c>
      <c r="E49" s="72" t="s">
        <v>8448</v>
      </c>
      <c r="F49" s="70" t="s">
        <v>8447</v>
      </c>
      <c r="G49" s="418">
        <v>0</v>
      </c>
      <c r="H49" s="72" t="s">
        <v>73</v>
      </c>
      <c r="I49" s="69" t="s">
        <v>65</v>
      </c>
      <c r="J49" s="70" t="s">
        <v>8446</v>
      </c>
      <c r="K49" s="70">
        <v>16400000</v>
      </c>
      <c r="L49" s="67" t="s">
        <v>68</v>
      </c>
      <c r="M49" s="70" t="s">
        <v>8445</v>
      </c>
      <c r="N49" s="70">
        <v>1082999140</v>
      </c>
      <c r="O49" s="154">
        <v>13</v>
      </c>
      <c r="P49" s="294">
        <v>45302</v>
      </c>
      <c r="Q49" s="70">
        <v>4518689382</v>
      </c>
      <c r="R49" s="291">
        <v>45307</v>
      </c>
      <c r="S49" s="70">
        <v>16400000</v>
      </c>
      <c r="T49" s="72" t="s">
        <v>66</v>
      </c>
      <c r="U49" s="70">
        <v>15443332</v>
      </c>
      <c r="V49" s="70" t="s">
        <v>4147</v>
      </c>
      <c r="W49" s="291">
        <v>45307</v>
      </c>
      <c r="X49" s="291">
        <v>45307</v>
      </c>
      <c r="Y49" s="81" t="s">
        <v>75</v>
      </c>
      <c r="Z49" s="291">
        <v>45457</v>
      </c>
      <c r="AA49" s="136">
        <f t="shared" si="0"/>
        <v>150</v>
      </c>
      <c r="AB49" s="136">
        <v>2</v>
      </c>
      <c r="AC49" s="506">
        <v>1600000</v>
      </c>
      <c r="AD49" s="136">
        <v>1</v>
      </c>
      <c r="AE49" s="507">
        <v>45473</v>
      </c>
      <c r="AF49" s="136">
        <f t="shared" si="1"/>
        <v>16</v>
      </c>
      <c r="AG49" s="70">
        <v>0</v>
      </c>
      <c r="AH49" s="70">
        <v>0</v>
      </c>
      <c r="AI49" s="294" t="s">
        <v>75</v>
      </c>
      <c r="AJ49" s="72">
        <v>0</v>
      </c>
      <c r="AK49" s="79" t="s">
        <v>75</v>
      </c>
      <c r="AL49" s="79" t="s">
        <v>75</v>
      </c>
      <c r="AM49" s="136">
        <f t="shared" si="2"/>
        <v>0</v>
      </c>
      <c r="AN49" s="136">
        <f>+K49+AC49-AH49</f>
        <v>18000000</v>
      </c>
      <c r="AO49" s="72" t="s">
        <v>67</v>
      </c>
      <c r="AP49" s="70">
        <v>16400000</v>
      </c>
      <c r="AQ49" s="72" t="s">
        <v>85</v>
      </c>
      <c r="AR49" s="70">
        <v>0</v>
      </c>
      <c r="AS49" s="86" t="s">
        <v>75</v>
      </c>
      <c r="AT49" s="508">
        <v>18000000</v>
      </c>
      <c r="AU49" s="436">
        <f t="shared" si="3"/>
        <v>0</v>
      </c>
      <c r="AV49" s="140">
        <f t="shared" si="4"/>
        <v>1</v>
      </c>
      <c r="AW49" s="294" t="s">
        <v>75</v>
      </c>
      <c r="AX49" s="72" t="s">
        <v>131</v>
      </c>
      <c r="AY49" s="70" t="s">
        <v>8444</v>
      </c>
      <c r="AZ49" s="67" t="s">
        <v>67</v>
      </c>
      <c r="BA49" s="67" t="s">
        <v>67</v>
      </c>
    </row>
    <row r="50" spans="2:53" x14ac:dyDescent="0.25">
      <c r="B50" s="67">
        <v>2024</v>
      </c>
      <c r="C50" s="67">
        <v>891780111</v>
      </c>
      <c r="D50" s="69" t="s">
        <v>64</v>
      </c>
      <c r="E50" s="72" t="s">
        <v>8443</v>
      </c>
      <c r="F50" s="70" t="s">
        <v>8442</v>
      </c>
      <c r="G50" s="418">
        <v>0</v>
      </c>
      <c r="H50" s="72" t="s">
        <v>73</v>
      </c>
      <c r="I50" s="69" t="s">
        <v>65</v>
      </c>
      <c r="J50" s="70" t="s">
        <v>8441</v>
      </c>
      <c r="K50" s="70">
        <v>10500000</v>
      </c>
      <c r="L50" s="67" t="s">
        <v>68</v>
      </c>
      <c r="M50" s="70" t="s">
        <v>8440</v>
      </c>
      <c r="N50" s="70">
        <v>1081925361</v>
      </c>
      <c r="O50" s="154">
        <v>14</v>
      </c>
      <c r="P50" s="291">
        <v>45302</v>
      </c>
      <c r="Q50" s="70">
        <v>2126349000</v>
      </c>
      <c r="R50" s="291">
        <v>45307</v>
      </c>
      <c r="S50" s="70">
        <v>10500000</v>
      </c>
      <c r="T50" s="72" t="s">
        <v>66</v>
      </c>
      <c r="U50" s="70">
        <v>57444673</v>
      </c>
      <c r="V50" s="70" t="s">
        <v>4729</v>
      </c>
      <c r="W50" s="291">
        <v>45307</v>
      </c>
      <c r="X50" s="291">
        <v>45307</v>
      </c>
      <c r="Y50" s="81" t="s">
        <v>75</v>
      </c>
      <c r="Z50" s="291">
        <v>45457</v>
      </c>
      <c r="AA50" s="136">
        <f t="shared" si="0"/>
        <v>150</v>
      </c>
      <c r="AB50" s="136">
        <v>2</v>
      </c>
      <c r="AC50" s="506">
        <v>1120000</v>
      </c>
      <c r="AD50" s="136">
        <v>1</v>
      </c>
      <c r="AE50" s="507">
        <v>45473</v>
      </c>
      <c r="AF50" s="136">
        <f t="shared" si="1"/>
        <v>16</v>
      </c>
      <c r="AG50" s="70">
        <v>0</v>
      </c>
      <c r="AH50" s="70">
        <v>0</v>
      </c>
      <c r="AI50" s="294" t="s">
        <v>75</v>
      </c>
      <c r="AJ50" s="72">
        <v>0</v>
      </c>
      <c r="AK50" s="79" t="s">
        <v>75</v>
      </c>
      <c r="AL50" s="79" t="s">
        <v>75</v>
      </c>
      <c r="AM50" s="136">
        <f t="shared" si="2"/>
        <v>0</v>
      </c>
      <c r="AN50" s="136">
        <f>+K50+AC50-AH50</f>
        <v>11620000</v>
      </c>
      <c r="AO50" s="72" t="s">
        <v>67</v>
      </c>
      <c r="AP50" s="70">
        <v>10500000</v>
      </c>
      <c r="AQ50" s="72" t="s">
        <v>85</v>
      </c>
      <c r="AR50" s="70">
        <v>0</v>
      </c>
      <c r="AS50" s="86" t="s">
        <v>75</v>
      </c>
      <c r="AT50" s="508">
        <v>11620000</v>
      </c>
      <c r="AU50" s="436">
        <f t="shared" si="3"/>
        <v>0</v>
      </c>
      <c r="AV50" s="140">
        <f t="shared" si="4"/>
        <v>1</v>
      </c>
      <c r="AW50" s="294" t="s">
        <v>75</v>
      </c>
      <c r="AX50" s="72" t="s">
        <v>131</v>
      </c>
      <c r="AY50" s="70" t="s">
        <v>8439</v>
      </c>
      <c r="AZ50" s="67" t="s">
        <v>67</v>
      </c>
      <c r="BA50" s="67" t="s">
        <v>67</v>
      </c>
    </row>
    <row r="51" spans="2:53" x14ac:dyDescent="0.25">
      <c r="B51" s="67">
        <v>2024</v>
      </c>
      <c r="C51" s="67">
        <v>891780111</v>
      </c>
      <c r="D51" s="69" t="s">
        <v>64</v>
      </c>
      <c r="E51" s="72" t="s">
        <v>8438</v>
      </c>
      <c r="F51" s="70" t="s">
        <v>8437</v>
      </c>
      <c r="G51" s="418">
        <v>0</v>
      </c>
      <c r="H51" s="72" t="s">
        <v>73</v>
      </c>
      <c r="I51" s="69" t="s">
        <v>65</v>
      </c>
      <c r="J51" s="70" t="s">
        <v>8436</v>
      </c>
      <c r="K51" s="70">
        <v>30500000</v>
      </c>
      <c r="L51" s="67" t="s">
        <v>68</v>
      </c>
      <c r="M51" s="70" t="s">
        <v>8435</v>
      </c>
      <c r="N51" s="70">
        <v>36724902</v>
      </c>
      <c r="O51" s="154">
        <v>13</v>
      </c>
      <c r="P51" s="294">
        <v>45302</v>
      </c>
      <c r="Q51" s="70">
        <v>4518689382</v>
      </c>
      <c r="R51" s="291">
        <v>45307</v>
      </c>
      <c r="S51" s="70">
        <v>30500000</v>
      </c>
      <c r="T51" s="72" t="s">
        <v>66</v>
      </c>
      <c r="U51" s="70">
        <v>12621405</v>
      </c>
      <c r="V51" s="70" t="s">
        <v>6807</v>
      </c>
      <c r="W51" s="291">
        <v>45307</v>
      </c>
      <c r="X51" s="291">
        <v>45307</v>
      </c>
      <c r="Y51" s="81" t="s">
        <v>75</v>
      </c>
      <c r="Z51" s="291">
        <v>45457</v>
      </c>
      <c r="AA51" s="136">
        <f t="shared" si="0"/>
        <v>150</v>
      </c>
      <c r="AB51" s="136">
        <v>2</v>
      </c>
      <c r="AC51" s="506">
        <v>3050000</v>
      </c>
      <c r="AD51" s="136">
        <v>1</v>
      </c>
      <c r="AE51" s="507">
        <v>45473</v>
      </c>
      <c r="AF51" s="136">
        <f t="shared" si="1"/>
        <v>16</v>
      </c>
      <c r="AG51" s="70">
        <v>0</v>
      </c>
      <c r="AH51" s="70">
        <v>0</v>
      </c>
      <c r="AI51" s="294" t="s">
        <v>75</v>
      </c>
      <c r="AJ51" s="72">
        <v>0</v>
      </c>
      <c r="AK51" s="79" t="s">
        <v>75</v>
      </c>
      <c r="AL51" s="79" t="s">
        <v>75</v>
      </c>
      <c r="AM51" s="136">
        <f t="shared" si="2"/>
        <v>0</v>
      </c>
      <c r="AN51" s="136">
        <f>+K51+AC51-AH51</f>
        <v>33550000</v>
      </c>
      <c r="AO51" s="72" t="s">
        <v>67</v>
      </c>
      <c r="AP51" s="70">
        <v>30500000</v>
      </c>
      <c r="AQ51" s="72" t="s">
        <v>85</v>
      </c>
      <c r="AR51" s="70">
        <v>0</v>
      </c>
      <c r="AS51" s="86" t="s">
        <v>75</v>
      </c>
      <c r="AT51" s="508">
        <v>33550000</v>
      </c>
      <c r="AU51" s="436">
        <f t="shared" si="3"/>
        <v>0</v>
      </c>
      <c r="AV51" s="140">
        <f t="shared" si="4"/>
        <v>1</v>
      </c>
      <c r="AW51" s="294" t="s">
        <v>75</v>
      </c>
      <c r="AX51" s="72" t="s">
        <v>131</v>
      </c>
      <c r="AY51" s="70" t="s">
        <v>8434</v>
      </c>
      <c r="AZ51" s="67" t="s">
        <v>67</v>
      </c>
      <c r="BA51" s="67" t="s">
        <v>67</v>
      </c>
    </row>
    <row r="52" spans="2:53" x14ac:dyDescent="0.25">
      <c r="B52" s="67">
        <v>2024</v>
      </c>
      <c r="C52" s="67">
        <v>891780111</v>
      </c>
      <c r="D52" s="69" t="s">
        <v>64</v>
      </c>
      <c r="E52" s="72" t="s">
        <v>8433</v>
      </c>
      <c r="F52" s="70" t="s">
        <v>8432</v>
      </c>
      <c r="G52" s="418">
        <v>0</v>
      </c>
      <c r="H52" s="72" t="s">
        <v>73</v>
      </c>
      <c r="I52" s="69" t="s">
        <v>65</v>
      </c>
      <c r="J52" s="70" t="s">
        <v>8431</v>
      </c>
      <c r="K52" s="70">
        <v>15000000</v>
      </c>
      <c r="L52" s="67" t="s">
        <v>68</v>
      </c>
      <c r="M52" s="70" t="s">
        <v>8430</v>
      </c>
      <c r="N52" s="70">
        <v>57461973</v>
      </c>
      <c r="O52" s="154">
        <v>13</v>
      </c>
      <c r="P52" s="294">
        <v>45302</v>
      </c>
      <c r="Q52" s="70">
        <v>4518689382</v>
      </c>
      <c r="R52" s="291">
        <v>45307</v>
      </c>
      <c r="S52" s="70">
        <v>15000000</v>
      </c>
      <c r="T52" s="72" t="s">
        <v>66</v>
      </c>
      <c r="U52" s="70">
        <v>85460625</v>
      </c>
      <c r="V52" s="70" t="s">
        <v>7173</v>
      </c>
      <c r="W52" s="291">
        <v>45307</v>
      </c>
      <c r="X52" s="291">
        <v>45307</v>
      </c>
      <c r="Y52" s="81" t="s">
        <v>75</v>
      </c>
      <c r="Z52" s="291">
        <v>45457</v>
      </c>
      <c r="AA52" s="136">
        <f t="shared" si="0"/>
        <v>150</v>
      </c>
      <c r="AB52" s="136">
        <v>2</v>
      </c>
      <c r="AC52" s="506">
        <v>1600000</v>
      </c>
      <c r="AD52" s="136">
        <v>1</v>
      </c>
      <c r="AE52" s="507">
        <v>45473</v>
      </c>
      <c r="AF52" s="136">
        <f t="shared" si="1"/>
        <v>16</v>
      </c>
      <c r="AG52" s="70">
        <v>0</v>
      </c>
      <c r="AH52" s="70">
        <v>0</v>
      </c>
      <c r="AI52" s="294" t="s">
        <v>75</v>
      </c>
      <c r="AJ52" s="72">
        <v>0</v>
      </c>
      <c r="AK52" s="79" t="s">
        <v>75</v>
      </c>
      <c r="AL52" s="79" t="s">
        <v>75</v>
      </c>
      <c r="AM52" s="136">
        <f t="shared" si="2"/>
        <v>0</v>
      </c>
      <c r="AN52" s="136">
        <f>+K52+AC52-AH52</f>
        <v>16600000</v>
      </c>
      <c r="AO52" s="72" t="s">
        <v>67</v>
      </c>
      <c r="AP52" s="70">
        <v>15000000</v>
      </c>
      <c r="AQ52" s="72" t="s">
        <v>85</v>
      </c>
      <c r="AR52" s="70">
        <v>0</v>
      </c>
      <c r="AS52" s="86" t="s">
        <v>75</v>
      </c>
      <c r="AT52" s="508">
        <v>16600000</v>
      </c>
      <c r="AU52" s="436">
        <f t="shared" si="3"/>
        <v>0</v>
      </c>
      <c r="AV52" s="140">
        <f t="shared" si="4"/>
        <v>1</v>
      </c>
      <c r="AW52" s="294" t="s">
        <v>75</v>
      </c>
      <c r="AX52" s="72" t="s">
        <v>131</v>
      </c>
      <c r="AY52" s="70" t="s">
        <v>8429</v>
      </c>
      <c r="AZ52" s="67" t="s">
        <v>67</v>
      </c>
      <c r="BA52" s="67" t="s">
        <v>67</v>
      </c>
    </row>
    <row r="53" spans="2:53" x14ac:dyDescent="0.25">
      <c r="B53" s="67">
        <v>2024</v>
      </c>
      <c r="C53" s="67">
        <v>891780111</v>
      </c>
      <c r="D53" s="69" t="s">
        <v>64</v>
      </c>
      <c r="E53" s="72" t="s">
        <v>8428</v>
      </c>
      <c r="F53" s="70" t="s">
        <v>8427</v>
      </c>
      <c r="G53" s="418">
        <v>0</v>
      </c>
      <c r="H53" s="72" t="s">
        <v>73</v>
      </c>
      <c r="I53" s="69" t="s">
        <v>65</v>
      </c>
      <c r="J53" s="70" t="s">
        <v>8426</v>
      </c>
      <c r="K53" s="70">
        <v>16500000</v>
      </c>
      <c r="L53" s="67" t="s">
        <v>68</v>
      </c>
      <c r="M53" s="70" t="s">
        <v>8425</v>
      </c>
      <c r="N53" s="70">
        <v>1084739561</v>
      </c>
      <c r="O53" s="154">
        <v>13</v>
      </c>
      <c r="P53" s="294">
        <v>45302</v>
      </c>
      <c r="Q53" s="70">
        <v>4518689382</v>
      </c>
      <c r="R53" s="291">
        <v>45307</v>
      </c>
      <c r="S53" s="70">
        <v>16500000</v>
      </c>
      <c r="T53" s="72" t="s">
        <v>66</v>
      </c>
      <c r="U53" s="70">
        <v>1192791759</v>
      </c>
      <c r="V53" s="70" t="s">
        <v>2466</v>
      </c>
      <c r="W53" s="291">
        <v>45307</v>
      </c>
      <c r="X53" s="291">
        <v>45307</v>
      </c>
      <c r="Y53" s="81" t="s">
        <v>75</v>
      </c>
      <c r="Z53" s="291">
        <v>45457</v>
      </c>
      <c r="AA53" s="136">
        <f t="shared" si="0"/>
        <v>150</v>
      </c>
      <c r="AB53" s="136">
        <v>0</v>
      </c>
      <c r="AC53" s="506">
        <v>0</v>
      </c>
      <c r="AD53" s="136">
        <v>0</v>
      </c>
      <c r="AE53" s="294" t="s">
        <v>75</v>
      </c>
      <c r="AF53" s="136">
        <f t="shared" si="1"/>
        <v>0</v>
      </c>
      <c r="AG53" s="70">
        <v>0</v>
      </c>
      <c r="AH53" s="70">
        <v>0</v>
      </c>
      <c r="AI53" s="294" t="s">
        <v>75</v>
      </c>
      <c r="AJ53" s="72">
        <v>0</v>
      </c>
      <c r="AK53" s="79" t="s">
        <v>75</v>
      </c>
      <c r="AL53" s="79" t="s">
        <v>75</v>
      </c>
      <c r="AM53" s="136">
        <f t="shared" si="2"/>
        <v>0</v>
      </c>
      <c r="AN53" s="136">
        <f>+K53+AC53-AH53</f>
        <v>16500000</v>
      </c>
      <c r="AO53" s="72" t="s">
        <v>67</v>
      </c>
      <c r="AP53" s="70">
        <v>16500000</v>
      </c>
      <c r="AQ53" s="72" t="s">
        <v>85</v>
      </c>
      <c r="AR53" s="70">
        <v>0</v>
      </c>
      <c r="AS53" s="86" t="s">
        <v>75</v>
      </c>
      <c r="AT53" s="508">
        <v>16500000</v>
      </c>
      <c r="AU53" s="436">
        <f t="shared" si="3"/>
        <v>0</v>
      </c>
      <c r="AV53" s="140">
        <f t="shared" si="4"/>
        <v>1</v>
      </c>
      <c r="AW53" s="294" t="s">
        <v>75</v>
      </c>
      <c r="AX53" s="72" t="s">
        <v>131</v>
      </c>
      <c r="AY53" s="70" t="s">
        <v>8424</v>
      </c>
      <c r="AZ53" s="67" t="s">
        <v>67</v>
      </c>
      <c r="BA53" s="67" t="s">
        <v>67</v>
      </c>
    </row>
    <row r="54" spans="2:53" x14ac:dyDescent="0.25">
      <c r="B54" s="67">
        <v>2024</v>
      </c>
      <c r="C54" s="67">
        <v>891780111</v>
      </c>
      <c r="D54" s="69" t="s">
        <v>64</v>
      </c>
      <c r="E54" s="72" t="s">
        <v>8423</v>
      </c>
      <c r="F54" s="70" t="s">
        <v>8422</v>
      </c>
      <c r="G54" s="418">
        <v>0</v>
      </c>
      <c r="H54" s="72" t="s">
        <v>73</v>
      </c>
      <c r="I54" s="69" t="s">
        <v>65</v>
      </c>
      <c r="J54" s="70" t="s">
        <v>8421</v>
      </c>
      <c r="K54" s="70">
        <v>15000000</v>
      </c>
      <c r="L54" s="67" t="s">
        <v>68</v>
      </c>
      <c r="M54" s="70" t="s">
        <v>8420</v>
      </c>
      <c r="N54" s="70">
        <v>1082881245</v>
      </c>
      <c r="O54" s="154">
        <v>13</v>
      </c>
      <c r="P54" s="294">
        <v>45302</v>
      </c>
      <c r="Q54" s="70">
        <v>4518689382</v>
      </c>
      <c r="R54" s="291">
        <v>45307</v>
      </c>
      <c r="S54" s="70">
        <v>15000000</v>
      </c>
      <c r="T54" s="72" t="s">
        <v>66</v>
      </c>
      <c r="U54" s="70">
        <v>36557666</v>
      </c>
      <c r="V54" s="70" t="s">
        <v>5171</v>
      </c>
      <c r="W54" s="291">
        <v>45307</v>
      </c>
      <c r="X54" s="291">
        <v>45307</v>
      </c>
      <c r="Y54" s="81" t="s">
        <v>75</v>
      </c>
      <c r="Z54" s="291">
        <v>45457</v>
      </c>
      <c r="AA54" s="136">
        <f t="shared" si="0"/>
        <v>150</v>
      </c>
      <c r="AB54" s="136">
        <v>0</v>
      </c>
      <c r="AC54" s="506">
        <v>0</v>
      </c>
      <c r="AD54" s="136">
        <v>0</v>
      </c>
      <c r="AE54" s="294" t="s">
        <v>75</v>
      </c>
      <c r="AF54" s="136">
        <f t="shared" si="1"/>
        <v>0</v>
      </c>
      <c r="AG54" s="70">
        <v>0</v>
      </c>
      <c r="AH54" s="70">
        <v>0</v>
      </c>
      <c r="AI54" s="294" t="s">
        <v>75</v>
      </c>
      <c r="AJ54" s="72">
        <v>0</v>
      </c>
      <c r="AK54" s="79" t="s">
        <v>75</v>
      </c>
      <c r="AL54" s="79" t="s">
        <v>75</v>
      </c>
      <c r="AM54" s="136">
        <f t="shared" si="2"/>
        <v>0</v>
      </c>
      <c r="AN54" s="136">
        <f>+K54+AC54-AH54</f>
        <v>15000000</v>
      </c>
      <c r="AO54" s="72" t="s">
        <v>67</v>
      </c>
      <c r="AP54" s="70">
        <v>15000000</v>
      </c>
      <c r="AQ54" s="72" t="s">
        <v>85</v>
      </c>
      <c r="AR54" s="70">
        <v>0</v>
      </c>
      <c r="AS54" s="86" t="s">
        <v>75</v>
      </c>
      <c r="AT54" s="508">
        <v>15000000</v>
      </c>
      <c r="AU54" s="436">
        <f t="shared" si="3"/>
        <v>0</v>
      </c>
      <c r="AV54" s="140">
        <f t="shared" si="4"/>
        <v>1</v>
      </c>
      <c r="AW54" s="294" t="s">
        <v>75</v>
      </c>
      <c r="AX54" s="72" t="s">
        <v>131</v>
      </c>
      <c r="AY54" s="70" t="s">
        <v>8419</v>
      </c>
      <c r="AZ54" s="67" t="s">
        <v>67</v>
      </c>
      <c r="BA54" s="67" t="s">
        <v>67</v>
      </c>
    </row>
    <row r="55" spans="2:53" x14ac:dyDescent="0.25">
      <c r="B55" s="67">
        <v>2024</v>
      </c>
      <c r="C55" s="67">
        <v>891780111</v>
      </c>
      <c r="D55" s="69" t="s">
        <v>64</v>
      </c>
      <c r="E55" s="72" t="s">
        <v>8418</v>
      </c>
      <c r="F55" s="70" t="s">
        <v>8417</v>
      </c>
      <c r="G55" s="418">
        <v>0</v>
      </c>
      <c r="H55" s="72" t="s">
        <v>73</v>
      </c>
      <c r="I55" s="69" t="s">
        <v>65</v>
      </c>
      <c r="J55" s="70" t="s">
        <v>8416</v>
      </c>
      <c r="K55" s="70">
        <v>15000000</v>
      </c>
      <c r="L55" s="67" t="s">
        <v>68</v>
      </c>
      <c r="M55" s="70" t="s">
        <v>8415</v>
      </c>
      <c r="N55" s="70">
        <v>57466453</v>
      </c>
      <c r="O55" s="154">
        <v>13</v>
      </c>
      <c r="P55" s="294">
        <v>45302</v>
      </c>
      <c r="Q55" s="70">
        <v>4518689382</v>
      </c>
      <c r="R55" s="291">
        <v>45307</v>
      </c>
      <c r="S55" s="70">
        <v>15000000</v>
      </c>
      <c r="T55" s="72" t="s">
        <v>66</v>
      </c>
      <c r="U55" s="70">
        <v>36557666</v>
      </c>
      <c r="V55" s="70" t="s">
        <v>5171</v>
      </c>
      <c r="W55" s="291">
        <v>45307</v>
      </c>
      <c r="X55" s="291">
        <v>45307</v>
      </c>
      <c r="Y55" s="81" t="s">
        <v>75</v>
      </c>
      <c r="Z55" s="291">
        <v>45457</v>
      </c>
      <c r="AA55" s="136">
        <f t="shared" si="0"/>
        <v>150</v>
      </c>
      <c r="AB55" s="136">
        <v>2</v>
      </c>
      <c r="AC55" s="506">
        <v>1600000</v>
      </c>
      <c r="AD55" s="136">
        <v>1</v>
      </c>
      <c r="AE55" s="507">
        <v>45473</v>
      </c>
      <c r="AF55" s="136">
        <f t="shared" si="1"/>
        <v>16</v>
      </c>
      <c r="AG55" s="70">
        <v>0</v>
      </c>
      <c r="AH55" s="70">
        <v>0</v>
      </c>
      <c r="AI55" s="294" t="s">
        <v>75</v>
      </c>
      <c r="AJ55" s="72">
        <v>0</v>
      </c>
      <c r="AK55" s="79" t="s">
        <v>75</v>
      </c>
      <c r="AL55" s="79" t="s">
        <v>75</v>
      </c>
      <c r="AM55" s="136">
        <f t="shared" si="2"/>
        <v>0</v>
      </c>
      <c r="AN55" s="136">
        <f>+K55+AC55-AH55</f>
        <v>16600000</v>
      </c>
      <c r="AO55" s="72" t="s">
        <v>67</v>
      </c>
      <c r="AP55" s="70">
        <v>15000000</v>
      </c>
      <c r="AQ55" s="72" t="s">
        <v>85</v>
      </c>
      <c r="AR55" s="70">
        <v>0</v>
      </c>
      <c r="AS55" s="86" t="s">
        <v>75</v>
      </c>
      <c r="AT55" s="508">
        <v>16600000</v>
      </c>
      <c r="AU55" s="436">
        <f t="shared" si="3"/>
        <v>0</v>
      </c>
      <c r="AV55" s="140">
        <f t="shared" si="4"/>
        <v>1</v>
      </c>
      <c r="AW55" s="294" t="s">
        <v>75</v>
      </c>
      <c r="AX55" s="72" t="s">
        <v>131</v>
      </c>
      <c r="AY55" s="70" t="s">
        <v>8414</v>
      </c>
      <c r="AZ55" s="67" t="s">
        <v>67</v>
      </c>
      <c r="BA55" s="67" t="s">
        <v>67</v>
      </c>
    </row>
    <row r="56" spans="2:53" x14ac:dyDescent="0.25">
      <c r="B56" s="67">
        <v>2024</v>
      </c>
      <c r="C56" s="67">
        <v>891780111</v>
      </c>
      <c r="D56" s="69" t="s">
        <v>64</v>
      </c>
      <c r="E56" s="72" t="s">
        <v>8413</v>
      </c>
      <c r="F56" s="70" t="s">
        <v>8412</v>
      </c>
      <c r="G56" s="418">
        <v>0</v>
      </c>
      <c r="H56" s="72" t="s">
        <v>73</v>
      </c>
      <c r="I56" s="69" t="s">
        <v>65</v>
      </c>
      <c r="J56" s="70" t="s">
        <v>8411</v>
      </c>
      <c r="K56" s="70">
        <v>16500000</v>
      </c>
      <c r="L56" s="67" t="s">
        <v>68</v>
      </c>
      <c r="M56" s="70" t="s">
        <v>8410</v>
      </c>
      <c r="N56" s="70">
        <v>36563913</v>
      </c>
      <c r="O56" s="154">
        <v>13</v>
      </c>
      <c r="P56" s="294">
        <v>45302</v>
      </c>
      <c r="Q56" s="70">
        <v>4518689382</v>
      </c>
      <c r="R56" s="291">
        <v>45308</v>
      </c>
      <c r="S56" s="70">
        <v>16500000</v>
      </c>
      <c r="T56" s="72" t="s">
        <v>66</v>
      </c>
      <c r="U56" s="70">
        <v>57461216</v>
      </c>
      <c r="V56" s="70" t="s">
        <v>4197</v>
      </c>
      <c r="W56" s="291">
        <v>45308</v>
      </c>
      <c r="X56" s="291">
        <v>45308</v>
      </c>
      <c r="Y56" s="81" t="s">
        <v>75</v>
      </c>
      <c r="Z56" s="291">
        <v>45457</v>
      </c>
      <c r="AA56" s="136">
        <f t="shared" si="0"/>
        <v>149</v>
      </c>
      <c r="AB56" s="136">
        <v>0</v>
      </c>
      <c r="AC56" s="506">
        <v>0</v>
      </c>
      <c r="AD56" s="136">
        <v>0</v>
      </c>
      <c r="AE56" s="294" t="s">
        <v>75</v>
      </c>
      <c r="AF56" s="136">
        <f t="shared" si="1"/>
        <v>0</v>
      </c>
      <c r="AG56" s="70">
        <v>0</v>
      </c>
      <c r="AH56" s="70">
        <v>0</v>
      </c>
      <c r="AI56" s="294" t="s">
        <v>75</v>
      </c>
      <c r="AJ56" s="72">
        <v>0</v>
      </c>
      <c r="AK56" s="79" t="s">
        <v>75</v>
      </c>
      <c r="AL56" s="79" t="s">
        <v>75</v>
      </c>
      <c r="AM56" s="136">
        <f t="shared" si="2"/>
        <v>0</v>
      </c>
      <c r="AN56" s="136">
        <f>+K56+AC56-AH56</f>
        <v>16500000</v>
      </c>
      <c r="AO56" s="72" t="s">
        <v>67</v>
      </c>
      <c r="AP56" s="70">
        <v>16500000</v>
      </c>
      <c r="AQ56" s="72" t="s">
        <v>85</v>
      </c>
      <c r="AR56" s="70">
        <v>0</v>
      </c>
      <c r="AS56" s="86" t="s">
        <v>75</v>
      </c>
      <c r="AT56" s="508">
        <v>16500000</v>
      </c>
      <c r="AU56" s="436">
        <f t="shared" si="3"/>
        <v>0</v>
      </c>
      <c r="AV56" s="140">
        <f t="shared" si="4"/>
        <v>1</v>
      </c>
      <c r="AW56" s="294" t="s">
        <v>75</v>
      </c>
      <c r="AX56" s="72" t="s">
        <v>131</v>
      </c>
      <c r="AY56" s="70" t="s">
        <v>8409</v>
      </c>
      <c r="AZ56" s="67" t="s">
        <v>67</v>
      </c>
      <c r="BA56" s="67" t="s">
        <v>67</v>
      </c>
    </row>
    <row r="57" spans="2:53" x14ac:dyDescent="0.25">
      <c r="B57" s="67">
        <v>2024</v>
      </c>
      <c r="C57" s="67">
        <v>891780111</v>
      </c>
      <c r="D57" s="69" t="s">
        <v>64</v>
      </c>
      <c r="E57" s="72" t="s">
        <v>8408</v>
      </c>
      <c r="F57" s="70" t="s">
        <v>8407</v>
      </c>
      <c r="G57" s="418">
        <v>0</v>
      </c>
      <c r="H57" s="72" t="s">
        <v>73</v>
      </c>
      <c r="I57" s="69" t="s">
        <v>65</v>
      </c>
      <c r="J57" s="70" t="s">
        <v>8406</v>
      </c>
      <c r="K57" s="70">
        <v>15000000</v>
      </c>
      <c r="L57" s="67" t="s">
        <v>68</v>
      </c>
      <c r="M57" s="70" t="s">
        <v>8405</v>
      </c>
      <c r="N57" s="70">
        <v>1235538780</v>
      </c>
      <c r="O57" s="154">
        <v>13</v>
      </c>
      <c r="P57" s="294">
        <v>45302</v>
      </c>
      <c r="Q57" s="70">
        <v>4518689382</v>
      </c>
      <c r="R57" s="291">
        <v>45308</v>
      </c>
      <c r="S57" s="70">
        <v>15000000</v>
      </c>
      <c r="T57" s="72" t="s">
        <v>66</v>
      </c>
      <c r="U57" s="70">
        <v>57461216</v>
      </c>
      <c r="V57" s="70" t="s">
        <v>4197</v>
      </c>
      <c r="W57" s="291">
        <v>45308</v>
      </c>
      <c r="X57" s="291">
        <v>45308</v>
      </c>
      <c r="Y57" s="81" t="s">
        <v>75</v>
      </c>
      <c r="Z57" s="291">
        <v>45457</v>
      </c>
      <c r="AA57" s="136">
        <f t="shared" si="0"/>
        <v>149</v>
      </c>
      <c r="AB57" s="136">
        <v>0</v>
      </c>
      <c r="AC57" s="506">
        <v>0</v>
      </c>
      <c r="AD57" s="136">
        <v>0</v>
      </c>
      <c r="AE57" s="294" t="s">
        <v>75</v>
      </c>
      <c r="AF57" s="136">
        <f t="shared" si="1"/>
        <v>0</v>
      </c>
      <c r="AG57" s="70">
        <v>0</v>
      </c>
      <c r="AH57" s="70">
        <v>0</v>
      </c>
      <c r="AI57" s="294" t="s">
        <v>75</v>
      </c>
      <c r="AJ57" s="72">
        <v>0</v>
      </c>
      <c r="AK57" s="79" t="s">
        <v>75</v>
      </c>
      <c r="AL57" s="79" t="s">
        <v>75</v>
      </c>
      <c r="AM57" s="136">
        <f t="shared" si="2"/>
        <v>0</v>
      </c>
      <c r="AN57" s="136">
        <f>+K57+AC57-AH57</f>
        <v>15000000</v>
      </c>
      <c r="AO57" s="72" t="s">
        <v>67</v>
      </c>
      <c r="AP57" s="70">
        <v>15000000</v>
      </c>
      <c r="AQ57" s="72" t="s">
        <v>85</v>
      </c>
      <c r="AR57" s="70">
        <v>0</v>
      </c>
      <c r="AS57" s="86" t="s">
        <v>75</v>
      </c>
      <c r="AT57" s="508">
        <v>15000000</v>
      </c>
      <c r="AU57" s="436">
        <f t="shared" si="3"/>
        <v>0</v>
      </c>
      <c r="AV57" s="140">
        <f t="shared" si="4"/>
        <v>1</v>
      </c>
      <c r="AW57" s="294" t="s">
        <v>75</v>
      </c>
      <c r="AX57" s="72" t="s">
        <v>131</v>
      </c>
      <c r="AY57" s="70" t="s">
        <v>8404</v>
      </c>
      <c r="AZ57" s="67" t="s">
        <v>67</v>
      </c>
      <c r="BA57" s="67" t="s">
        <v>67</v>
      </c>
    </row>
    <row r="58" spans="2:53" x14ac:dyDescent="0.25">
      <c r="B58" s="67">
        <v>2024</v>
      </c>
      <c r="C58" s="67">
        <v>891780111</v>
      </c>
      <c r="D58" s="69" t="s">
        <v>64</v>
      </c>
      <c r="E58" s="72" t="s">
        <v>8403</v>
      </c>
      <c r="F58" s="70" t="s">
        <v>8402</v>
      </c>
      <c r="G58" s="418">
        <v>0</v>
      </c>
      <c r="H58" s="72" t="s">
        <v>73</v>
      </c>
      <c r="I58" s="69" t="s">
        <v>65</v>
      </c>
      <c r="J58" s="70" t="s">
        <v>8401</v>
      </c>
      <c r="K58" s="70">
        <v>10780000</v>
      </c>
      <c r="L58" s="67" t="s">
        <v>68</v>
      </c>
      <c r="M58" s="70" t="s">
        <v>8400</v>
      </c>
      <c r="N58" s="70">
        <v>1082963378</v>
      </c>
      <c r="O58" s="154">
        <v>14</v>
      </c>
      <c r="P58" s="291">
        <v>45302</v>
      </c>
      <c r="Q58" s="70">
        <v>2126349000</v>
      </c>
      <c r="R58" s="291">
        <v>45308</v>
      </c>
      <c r="S58" s="70">
        <v>10780000</v>
      </c>
      <c r="T58" s="72" t="s">
        <v>66</v>
      </c>
      <c r="U58" s="70">
        <v>7631392</v>
      </c>
      <c r="V58" s="70" t="s">
        <v>5562</v>
      </c>
      <c r="W58" s="291">
        <v>45308</v>
      </c>
      <c r="X58" s="291">
        <v>45308</v>
      </c>
      <c r="Y58" s="81" t="s">
        <v>75</v>
      </c>
      <c r="Z58" s="291">
        <v>45457</v>
      </c>
      <c r="AA58" s="136">
        <f t="shared" si="0"/>
        <v>149</v>
      </c>
      <c r="AB58" s="136">
        <v>2</v>
      </c>
      <c r="AC58" s="506">
        <v>1120000</v>
      </c>
      <c r="AD58" s="136">
        <v>1</v>
      </c>
      <c r="AE58" s="507">
        <v>45473</v>
      </c>
      <c r="AF58" s="136">
        <f t="shared" si="1"/>
        <v>16</v>
      </c>
      <c r="AG58" s="70">
        <v>0</v>
      </c>
      <c r="AH58" s="70">
        <v>0</v>
      </c>
      <c r="AI58" s="294" t="s">
        <v>75</v>
      </c>
      <c r="AJ58" s="72">
        <v>0</v>
      </c>
      <c r="AK58" s="79" t="s">
        <v>75</v>
      </c>
      <c r="AL58" s="79" t="s">
        <v>75</v>
      </c>
      <c r="AM58" s="136">
        <f t="shared" si="2"/>
        <v>0</v>
      </c>
      <c r="AN58" s="136">
        <f>+K58+AC58-AH58</f>
        <v>11900000</v>
      </c>
      <c r="AO58" s="72" t="s">
        <v>67</v>
      </c>
      <c r="AP58" s="70">
        <v>10780000</v>
      </c>
      <c r="AQ58" s="72" t="s">
        <v>85</v>
      </c>
      <c r="AR58" s="70">
        <v>0</v>
      </c>
      <c r="AS58" s="86" t="s">
        <v>75</v>
      </c>
      <c r="AT58" s="508">
        <v>11900000</v>
      </c>
      <c r="AU58" s="436">
        <f t="shared" si="3"/>
        <v>0</v>
      </c>
      <c r="AV58" s="140">
        <f t="shared" si="4"/>
        <v>1</v>
      </c>
      <c r="AW58" s="294" t="s">
        <v>75</v>
      </c>
      <c r="AX58" s="72" t="s">
        <v>131</v>
      </c>
      <c r="AY58" s="70" t="s">
        <v>8399</v>
      </c>
      <c r="AZ58" s="67" t="s">
        <v>67</v>
      </c>
      <c r="BA58" s="67" t="s">
        <v>67</v>
      </c>
    </row>
    <row r="59" spans="2:53" x14ac:dyDescent="0.25">
      <c r="B59" s="67">
        <v>2024</v>
      </c>
      <c r="C59" s="67">
        <v>891780111</v>
      </c>
      <c r="D59" s="69" t="s">
        <v>64</v>
      </c>
      <c r="E59" s="72" t="s">
        <v>8398</v>
      </c>
      <c r="F59" s="70" t="s">
        <v>8397</v>
      </c>
      <c r="G59" s="418">
        <v>0</v>
      </c>
      <c r="H59" s="72" t="s">
        <v>73</v>
      </c>
      <c r="I59" s="69" t="s">
        <v>65</v>
      </c>
      <c r="J59" s="70" t="s">
        <v>8396</v>
      </c>
      <c r="K59" s="70">
        <v>12833000</v>
      </c>
      <c r="L59" s="67" t="s">
        <v>68</v>
      </c>
      <c r="M59" s="70" t="s">
        <v>8395</v>
      </c>
      <c r="N59" s="70">
        <v>1004346785</v>
      </c>
      <c r="O59" s="154">
        <v>14</v>
      </c>
      <c r="P59" s="291">
        <v>45302</v>
      </c>
      <c r="Q59" s="70">
        <v>2126349000</v>
      </c>
      <c r="R59" s="291">
        <v>45308</v>
      </c>
      <c r="S59" s="70">
        <v>12833000</v>
      </c>
      <c r="T59" s="72" t="s">
        <v>66</v>
      </c>
      <c r="U59" s="70">
        <v>7631392</v>
      </c>
      <c r="V59" s="70" t="s">
        <v>5562</v>
      </c>
      <c r="W59" s="291">
        <v>45308</v>
      </c>
      <c r="X59" s="291">
        <v>45308</v>
      </c>
      <c r="Y59" s="81" t="s">
        <v>75</v>
      </c>
      <c r="Z59" s="291">
        <v>45457</v>
      </c>
      <c r="AA59" s="136">
        <f t="shared" si="0"/>
        <v>149</v>
      </c>
      <c r="AB59" s="136">
        <v>2</v>
      </c>
      <c r="AC59" s="506">
        <v>1334000</v>
      </c>
      <c r="AD59" s="136">
        <v>1</v>
      </c>
      <c r="AE59" s="507">
        <v>45473</v>
      </c>
      <c r="AF59" s="136">
        <f t="shared" si="1"/>
        <v>16</v>
      </c>
      <c r="AG59" s="70">
        <v>0</v>
      </c>
      <c r="AH59" s="70">
        <v>0</v>
      </c>
      <c r="AI59" s="294" t="s">
        <v>75</v>
      </c>
      <c r="AJ59" s="72">
        <v>0</v>
      </c>
      <c r="AK59" s="79" t="s">
        <v>75</v>
      </c>
      <c r="AL59" s="79" t="s">
        <v>75</v>
      </c>
      <c r="AM59" s="136">
        <f t="shared" si="2"/>
        <v>0</v>
      </c>
      <c r="AN59" s="136">
        <f>+K59+AC59-AH59</f>
        <v>14167000</v>
      </c>
      <c r="AO59" s="72" t="s">
        <v>67</v>
      </c>
      <c r="AP59" s="70">
        <v>12833000</v>
      </c>
      <c r="AQ59" s="72" t="s">
        <v>85</v>
      </c>
      <c r="AR59" s="70">
        <v>0</v>
      </c>
      <c r="AS59" s="86" t="s">
        <v>75</v>
      </c>
      <c r="AT59" s="508">
        <v>14167000</v>
      </c>
      <c r="AU59" s="436">
        <f t="shared" si="3"/>
        <v>0</v>
      </c>
      <c r="AV59" s="140">
        <f t="shared" si="4"/>
        <v>1</v>
      </c>
      <c r="AW59" s="294" t="s">
        <v>75</v>
      </c>
      <c r="AX59" s="72" t="s">
        <v>131</v>
      </c>
      <c r="AY59" s="70" t="s">
        <v>8394</v>
      </c>
      <c r="AZ59" s="67" t="s">
        <v>67</v>
      </c>
      <c r="BA59" s="67" t="s">
        <v>67</v>
      </c>
    </row>
    <row r="60" spans="2:53" x14ac:dyDescent="0.25">
      <c r="B60" s="67">
        <v>2024</v>
      </c>
      <c r="C60" s="67">
        <v>891780111</v>
      </c>
      <c r="D60" s="69" t="s">
        <v>64</v>
      </c>
      <c r="E60" s="72" t="s">
        <v>8393</v>
      </c>
      <c r="F60" s="70" t="s">
        <v>8392</v>
      </c>
      <c r="G60" s="418">
        <v>0</v>
      </c>
      <c r="H60" s="72" t="s">
        <v>73</v>
      </c>
      <c r="I60" s="69" t="s">
        <v>65</v>
      </c>
      <c r="J60" s="70" t="s">
        <v>7937</v>
      </c>
      <c r="K60" s="70">
        <v>10780000</v>
      </c>
      <c r="L60" s="67" t="s">
        <v>68</v>
      </c>
      <c r="M60" s="70" t="s">
        <v>8391</v>
      </c>
      <c r="N60" s="70">
        <v>39049110</v>
      </c>
      <c r="O60" s="154">
        <v>14</v>
      </c>
      <c r="P60" s="291">
        <v>45302</v>
      </c>
      <c r="Q60" s="70">
        <v>2126349000</v>
      </c>
      <c r="R60" s="291">
        <v>45308</v>
      </c>
      <c r="S60" s="70">
        <v>10780000</v>
      </c>
      <c r="T60" s="72" t="s">
        <v>66</v>
      </c>
      <c r="U60" s="70">
        <v>7631392</v>
      </c>
      <c r="V60" s="70" t="s">
        <v>5562</v>
      </c>
      <c r="W60" s="291">
        <v>45308</v>
      </c>
      <c r="X60" s="291">
        <v>45308</v>
      </c>
      <c r="Y60" s="81" t="s">
        <v>75</v>
      </c>
      <c r="Z60" s="291">
        <v>45457</v>
      </c>
      <c r="AA60" s="136">
        <f t="shared" si="0"/>
        <v>149</v>
      </c>
      <c r="AB60" s="136">
        <v>2</v>
      </c>
      <c r="AC60" s="506">
        <v>1120000</v>
      </c>
      <c r="AD60" s="136">
        <v>1</v>
      </c>
      <c r="AE60" s="507">
        <v>45473</v>
      </c>
      <c r="AF60" s="136">
        <f t="shared" si="1"/>
        <v>16</v>
      </c>
      <c r="AG60" s="70">
        <v>0</v>
      </c>
      <c r="AH60" s="70">
        <v>0</v>
      </c>
      <c r="AI60" s="294" t="s">
        <v>75</v>
      </c>
      <c r="AJ60" s="72">
        <v>0</v>
      </c>
      <c r="AK60" s="79" t="s">
        <v>75</v>
      </c>
      <c r="AL60" s="79" t="s">
        <v>75</v>
      </c>
      <c r="AM60" s="136">
        <f t="shared" si="2"/>
        <v>0</v>
      </c>
      <c r="AN60" s="136">
        <f>+K60+AC60-AH60</f>
        <v>11900000</v>
      </c>
      <c r="AO60" s="72" t="s">
        <v>67</v>
      </c>
      <c r="AP60" s="70">
        <v>10780000</v>
      </c>
      <c r="AQ60" s="72" t="s">
        <v>85</v>
      </c>
      <c r="AR60" s="70">
        <v>0</v>
      </c>
      <c r="AS60" s="86" t="s">
        <v>75</v>
      </c>
      <c r="AT60" s="508">
        <v>11900000</v>
      </c>
      <c r="AU60" s="436">
        <f t="shared" si="3"/>
        <v>0</v>
      </c>
      <c r="AV60" s="140">
        <f t="shared" si="4"/>
        <v>1</v>
      </c>
      <c r="AW60" s="294" t="s">
        <v>75</v>
      </c>
      <c r="AX60" s="72" t="s">
        <v>131</v>
      </c>
      <c r="AY60" s="70" t="s">
        <v>8390</v>
      </c>
      <c r="AZ60" s="67" t="s">
        <v>67</v>
      </c>
      <c r="BA60" s="67" t="s">
        <v>67</v>
      </c>
    </row>
    <row r="61" spans="2:53" x14ac:dyDescent="0.25">
      <c r="B61" s="67">
        <v>2024</v>
      </c>
      <c r="C61" s="67">
        <v>891780111</v>
      </c>
      <c r="D61" s="69" t="s">
        <v>64</v>
      </c>
      <c r="E61" s="72" t="s">
        <v>8389</v>
      </c>
      <c r="F61" s="70" t="s">
        <v>8388</v>
      </c>
      <c r="G61" s="418">
        <v>0</v>
      </c>
      <c r="H61" s="72" t="s">
        <v>73</v>
      </c>
      <c r="I61" s="69" t="s">
        <v>65</v>
      </c>
      <c r="J61" s="70" t="s">
        <v>8387</v>
      </c>
      <c r="K61" s="70">
        <v>16500000</v>
      </c>
      <c r="L61" s="67" t="s">
        <v>68</v>
      </c>
      <c r="M61" s="70" t="s">
        <v>8386</v>
      </c>
      <c r="N61" s="70">
        <v>7143181</v>
      </c>
      <c r="O61" s="154">
        <v>13</v>
      </c>
      <c r="P61" s="294">
        <v>45302</v>
      </c>
      <c r="Q61" s="70">
        <v>4518689382</v>
      </c>
      <c r="R61" s="291">
        <v>45308</v>
      </c>
      <c r="S61" s="70">
        <v>16500000</v>
      </c>
      <c r="T61" s="72" t="s">
        <v>66</v>
      </c>
      <c r="U61" s="70">
        <v>57461216</v>
      </c>
      <c r="V61" s="70" t="s">
        <v>4197</v>
      </c>
      <c r="W61" s="291">
        <v>45308</v>
      </c>
      <c r="X61" s="291">
        <v>45308</v>
      </c>
      <c r="Y61" s="81" t="s">
        <v>75</v>
      </c>
      <c r="Z61" s="291">
        <v>45457</v>
      </c>
      <c r="AA61" s="136">
        <f t="shared" si="0"/>
        <v>149</v>
      </c>
      <c r="AB61" s="136">
        <v>2</v>
      </c>
      <c r="AC61" s="506">
        <v>1760000</v>
      </c>
      <c r="AD61" s="136">
        <v>1</v>
      </c>
      <c r="AE61" s="507">
        <v>45473</v>
      </c>
      <c r="AF61" s="136">
        <f t="shared" si="1"/>
        <v>16</v>
      </c>
      <c r="AG61" s="70">
        <v>0</v>
      </c>
      <c r="AH61" s="70">
        <v>0</v>
      </c>
      <c r="AI61" s="294" t="s">
        <v>75</v>
      </c>
      <c r="AJ61" s="72">
        <v>0</v>
      </c>
      <c r="AK61" s="79" t="s">
        <v>75</v>
      </c>
      <c r="AL61" s="79" t="s">
        <v>75</v>
      </c>
      <c r="AM61" s="136">
        <f t="shared" si="2"/>
        <v>0</v>
      </c>
      <c r="AN61" s="136">
        <f>+K61+AC61-AH61</f>
        <v>18260000</v>
      </c>
      <c r="AO61" s="72" t="s">
        <v>67</v>
      </c>
      <c r="AP61" s="70">
        <v>16500000</v>
      </c>
      <c r="AQ61" s="72" t="s">
        <v>85</v>
      </c>
      <c r="AR61" s="70">
        <v>0</v>
      </c>
      <c r="AS61" s="86" t="s">
        <v>75</v>
      </c>
      <c r="AT61" s="508">
        <v>18260000</v>
      </c>
      <c r="AU61" s="436">
        <f t="shared" si="3"/>
        <v>0</v>
      </c>
      <c r="AV61" s="140">
        <f t="shared" si="4"/>
        <v>1</v>
      </c>
      <c r="AW61" s="294" t="s">
        <v>75</v>
      </c>
      <c r="AX61" s="72" t="s">
        <v>131</v>
      </c>
      <c r="AY61" s="70" t="s">
        <v>8385</v>
      </c>
      <c r="AZ61" s="67" t="s">
        <v>67</v>
      </c>
      <c r="BA61" s="67" t="s">
        <v>67</v>
      </c>
    </row>
    <row r="62" spans="2:53" x14ac:dyDescent="0.25">
      <c r="B62" s="67">
        <v>2024</v>
      </c>
      <c r="C62" s="67">
        <v>891780111</v>
      </c>
      <c r="D62" s="69" t="s">
        <v>64</v>
      </c>
      <c r="E62" s="72" t="s">
        <v>8384</v>
      </c>
      <c r="F62" s="70" t="s">
        <v>8383</v>
      </c>
      <c r="G62" s="418">
        <v>0</v>
      </c>
      <c r="H62" s="72" t="s">
        <v>73</v>
      </c>
      <c r="I62" s="69" t="s">
        <v>65</v>
      </c>
      <c r="J62" s="70" t="s">
        <v>8382</v>
      </c>
      <c r="K62" s="70">
        <v>10500000</v>
      </c>
      <c r="L62" s="67" t="s">
        <v>68</v>
      </c>
      <c r="M62" s="70" t="s">
        <v>8381</v>
      </c>
      <c r="N62" s="70">
        <v>36729283</v>
      </c>
      <c r="O62" s="154">
        <v>14</v>
      </c>
      <c r="P62" s="291">
        <v>45302</v>
      </c>
      <c r="Q62" s="70">
        <v>2126349000</v>
      </c>
      <c r="R62" s="291">
        <v>45308</v>
      </c>
      <c r="S62" s="70">
        <v>10500000</v>
      </c>
      <c r="T62" s="72" t="s">
        <v>66</v>
      </c>
      <c r="U62" s="70">
        <v>36718996</v>
      </c>
      <c r="V62" s="70" t="s">
        <v>6827</v>
      </c>
      <c r="W62" s="291">
        <v>45308</v>
      </c>
      <c r="X62" s="291">
        <v>45308</v>
      </c>
      <c r="Y62" s="81" t="s">
        <v>75</v>
      </c>
      <c r="Z62" s="291">
        <v>45457</v>
      </c>
      <c r="AA62" s="136">
        <f t="shared" si="0"/>
        <v>149</v>
      </c>
      <c r="AB62" s="136">
        <v>2</v>
      </c>
      <c r="AC62" s="506">
        <v>1120000</v>
      </c>
      <c r="AD62" s="136">
        <v>1</v>
      </c>
      <c r="AE62" s="507">
        <v>45473</v>
      </c>
      <c r="AF62" s="136">
        <f t="shared" si="1"/>
        <v>16</v>
      </c>
      <c r="AG62" s="70">
        <v>0</v>
      </c>
      <c r="AH62" s="70">
        <v>0</v>
      </c>
      <c r="AI62" s="294" t="s">
        <v>75</v>
      </c>
      <c r="AJ62" s="72">
        <v>0</v>
      </c>
      <c r="AK62" s="79" t="s">
        <v>75</v>
      </c>
      <c r="AL62" s="79" t="s">
        <v>75</v>
      </c>
      <c r="AM62" s="136">
        <f t="shared" si="2"/>
        <v>0</v>
      </c>
      <c r="AN62" s="136">
        <f>+K62+AC62-AH62</f>
        <v>11620000</v>
      </c>
      <c r="AO62" s="72" t="s">
        <v>67</v>
      </c>
      <c r="AP62" s="70">
        <v>10500000</v>
      </c>
      <c r="AQ62" s="72" t="s">
        <v>85</v>
      </c>
      <c r="AR62" s="70">
        <v>0</v>
      </c>
      <c r="AS62" s="86" t="s">
        <v>75</v>
      </c>
      <c r="AT62" s="508">
        <v>11620000</v>
      </c>
      <c r="AU62" s="436">
        <f t="shared" si="3"/>
        <v>0</v>
      </c>
      <c r="AV62" s="140">
        <f t="shared" si="4"/>
        <v>1</v>
      </c>
      <c r="AW62" s="294" t="s">
        <v>75</v>
      </c>
      <c r="AX62" s="72" t="s">
        <v>131</v>
      </c>
      <c r="AY62" s="70" t="s">
        <v>8380</v>
      </c>
      <c r="AZ62" s="67" t="s">
        <v>67</v>
      </c>
      <c r="BA62" s="67" t="s">
        <v>67</v>
      </c>
    </row>
    <row r="63" spans="2:53" x14ac:dyDescent="0.25">
      <c r="B63" s="67">
        <v>2024</v>
      </c>
      <c r="C63" s="67">
        <v>891780111</v>
      </c>
      <c r="D63" s="69" t="s">
        <v>64</v>
      </c>
      <c r="E63" s="72" t="s">
        <v>8379</v>
      </c>
      <c r="F63" s="70" t="s">
        <v>8378</v>
      </c>
      <c r="G63" s="418">
        <v>0</v>
      </c>
      <c r="H63" s="72" t="s">
        <v>73</v>
      </c>
      <c r="I63" s="69" t="s">
        <v>65</v>
      </c>
      <c r="J63" s="70" t="s">
        <v>8373</v>
      </c>
      <c r="K63" s="70">
        <v>3900000</v>
      </c>
      <c r="L63" s="67" t="s">
        <v>68</v>
      </c>
      <c r="M63" s="70" t="s">
        <v>8377</v>
      </c>
      <c r="N63" s="70">
        <v>63549864</v>
      </c>
      <c r="O63" s="154">
        <v>13</v>
      </c>
      <c r="P63" s="294">
        <v>45302</v>
      </c>
      <c r="Q63" s="70">
        <v>4518689382</v>
      </c>
      <c r="R63" s="291">
        <v>45308</v>
      </c>
      <c r="S63" s="70">
        <v>3900000</v>
      </c>
      <c r="T63" s="72" t="s">
        <v>66</v>
      </c>
      <c r="U63" s="70">
        <v>41947381</v>
      </c>
      <c r="V63" s="70" t="s">
        <v>5670</v>
      </c>
      <c r="W63" s="291">
        <v>45308</v>
      </c>
      <c r="X63" s="291">
        <v>45308</v>
      </c>
      <c r="Y63" s="81" t="s">
        <v>75</v>
      </c>
      <c r="Z63" s="291">
        <v>45324</v>
      </c>
      <c r="AA63" s="136">
        <f t="shared" si="0"/>
        <v>16</v>
      </c>
      <c r="AB63" s="136">
        <v>2</v>
      </c>
      <c r="AC63" s="506">
        <v>1100000</v>
      </c>
      <c r="AD63" s="136">
        <v>1</v>
      </c>
      <c r="AE63" s="294">
        <v>45331</v>
      </c>
      <c r="AF63" s="136">
        <f t="shared" si="1"/>
        <v>7</v>
      </c>
      <c r="AG63" s="70">
        <v>0</v>
      </c>
      <c r="AH63" s="70">
        <v>0</v>
      </c>
      <c r="AI63" s="294" t="s">
        <v>75</v>
      </c>
      <c r="AJ63" s="72">
        <v>0</v>
      </c>
      <c r="AK63" s="79" t="s">
        <v>75</v>
      </c>
      <c r="AL63" s="79" t="s">
        <v>75</v>
      </c>
      <c r="AM63" s="136">
        <f t="shared" si="2"/>
        <v>0</v>
      </c>
      <c r="AN63" s="136">
        <f>+K63+AC63-AH63</f>
        <v>5000000</v>
      </c>
      <c r="AO63" s="72" t="s">
        <v>67</v>
      </c>
      <c r="AP63" s="70">
        <v>3900000</v>
      </c>
      <c r="AQ63" s="72" t="s">
        <v>85</v>
      </c>
      <c r="AR63" s="70">
        <v>0</v>
      </c>
      <c r="AS63" s="86" t="s">
        <v>75</v>
      </c>
      <c r="AT63" s="508">
        <v>5000000</v>
      </c>
      <c r="AU63" s="436">
        <f t="shared" si="3"/>
        <v>0</v>
      </c>
      <c r="AV63" s="140">
        <f t="shared" si="4"/>
        <v>1</v>
      </c>
      <c r="AW63" s="294" t="s">
        <v>75</v>
      </c>
      <c r="AX63" s="72" t="s">
        <v>131</v>
      </c>
      <c r="AY63" s="70" t="s">
        <v>8376</v>
      </c>
      <c r="AZ63" s="67" t="s">
        <v>67</v>
      </c>
      <c r="BA63" s="67" t="s">
        <v>67</v>
      </c>
    </row>
    <row r="64" spans="2:53" x14ac:dyDescent="0.25">
      <c r="B64" s="67">
        <v>2024</v>
      </c>
      <c r="C64" s="67">
        <v>891780111</v>
      </c>
      <c r="D64" s="69" t="s">
        <v>64</v>
      </c>
      <c r="E64" s="72" t="s">
        <v>8375</v>
      </c>
      <c r="F64" s="70" t="s">
        <v>8374</v>
      </c>
      <c r="G64" s="418">
        <v>0</v>
      </c>
      <c r="H64" s="72" t="s">
        <v>73</v>
      </c>
      <c r="I64" s="69" t="s">
        <v>65</v>
      </c>
      <c r="J64" s="70" t="s">
        <v>8373</v>
      </c>
      <c r="K64" s="70">
        <v>3900000</v>
      </c>
      <c r="L64" s="67" t="s">
        <v>68</v>
      </c>
      <c r="M64" s="70" t="s">
        <v>8372</v>
      </c>
      <c r="N64" s="70">
        <v>57293236</v>
      </c>
      <c r="O64" s="154">
        <v>13</v>
      </c>
      <c r="P64" s="294">
        <v>45302</v>
      </c>
      <c r="Q64" s="70">
        <v>4518689382</v>
      </c>
      <c r="R64" s="291">
        <v>45308</v>
      </c>
      <c r="S64" s="70">
        <v>3900000</v>
      </c>
      <c r="T64" s="72" t="s">
        <v>66</v>
      </c>
      <c r="U64" s="70">
        <v>41947381</v>
      </c>
      <c r="V64" s="70" t="s">
        <v>5670</v>
      </c>
      <c r="W64" s="291">
        <v>45308</v>
      </c>
      <c r="X64" s="291">
        <v>45308</v>
      </c>
      <c r="Y64" s="81" t="s">
        <v>75</v>
      </c>
      <c r="Z64" s="291">
        <v>45324</v>
      </c>
      <c r="AA64" s="136">
        <f t="shared" si="0"/>
        <v>16</v>
      </c>
      <c r="AB64" s="136">
        <v>2</v>
      </c>
      <c r="AC64" s="506">
        <v>1100000</v>
      </c>
      <c r="AD64" s="136">
        <v>1</v>
      </c>
      <c r="AE64" s="294">
        <v>45331</v>
      </c>
      <c r="AF64" s="136">
        <f t="shared" si="1"/>
        <v>7</v>
      </c>
      <c r="AG64" s="70">
        <v>0</v>
      </c>
      <c r="AH64" s="70">
        <v>0</v>
      </c>
      <c r="AI64" s="294" t="s">
        <v>75</v>
      </c>
      <c r="AJ64" s="72">
        <v>0</v>
      </c>
      <c r="AK64" s="79" t="s">
        <v>75</v>
      </c>
      <c r="AL64" s="79" t="s">
        <v>75</v>
      </c>
      <c r="AM64" s="136">
        <f t="shared" si="2"/>
        <v>0</v>
      </c>
      <c r="AN64" s="136">
        <f>+K64+AC64-AH64</f>
        <v>5000000</v>
      </c>
      <c r="AO64" s="72" t="s">
        <v>67</v>
      </c>
      <c r="AP64" s="70">
        <v>3900000</v>
      </c>
      <c r="AQ64" s="72" t="s">
        <v>85</v>
      </c>
      <c r="AR64" s="70">
        <v>0</v>
      </c>
      <c r="AS64" s="86" t="s">
        <v>75</v>
      </c>
      <c r="AT64" s="508">
        <v>3900000</v>
      </c>
      <c r="AU64" s="436">
        <f t="shared" si="3"/>
        <v>1100000</v>
      </c>
      <c r="AV64" s="140">
        <f t="shared" si="4"/>
        <v>0.78</v>
      </c>
      <c r="AW64" s="294" t="s">
        <v>75</v>
      </c>
      <c r="AX64" s="72" t="s">
        <v>86</v>
      </c>
      <c r="AY64" s="70" t="s">
        <v>8371</v>
      </c>
      <c r="AZ64" s="67" t="s">
        <v>67</v>
      </c>
      <c r="BA64" s="67" t="s">
        <v>67</v>
      </c>
    </row>
    <row r="65" spans="2:53" x14ac:dyDescent="0.25">
      <c r="B65" s="67">
        <v>2024</v>
      </c>
      <c r="C65" s="67">
        <v>891780111</v>
      </c>
      <c r="D65" s="69" t="s">
        <v>64</v>
      </c>
      <c r="E65" s="72" t="s">
        <v>8370</v>
      </c>
      <c r="F65" s="70" t="s">
        <v>8369</v>
      </c>
      <c r="G65" s="418">
        <v>0</v>
      </c>
      <c r="H65" s="72" t="s">
        <v>73</v>
      </c>
      <c r="I65" s="69" t="s">
        <v>65</v>
      </c>
      <c r="J65" s="70" t="s">
        <v>8368</v>
      </c>
      <c r="K65" s="70">
        <v>2900000</v>
      </c>
      <c r="L65" s="67" t="s">
        <v>68</v>
      </c>
      <c r="M65" s="70" t="s">
        <v>8367</v>
      </c>
      <c r="N65" s="70">
        <v>1082983719</v>
      </c>
      <c r="O65" s="154">
        <v>13</v>
      </c>
      <c r="P65" s="294">
        <v>45302</v>
      </c>
      <c r="Q65" s="70">
        <v>4518689382</v>
      </c>
      <c r="R65" s="291">
        <v>45308</v>
      </c>
      <c r="S65" s="70">
        <v>2900000</v>
      </c>
      <c r="T65" s="72" t="s">
        <v>66</v>
      </c>
      <c r="U65" s="70">
        <v>41947381</v>
      </c>
      <c r="V65" s="70" t="s">
        <v>5670</v>
      </c>
      <c r="W65" s="291">
        <v>45308</v>
      </c>
      <c r="X65" s="291">
        <v>45308</v>
      </c>
      <c r="Y65" s="81" t="s">
        <v>75</v>
      </c>
      <c r="Z65" s="291">
        <v>45318</v>
      </c>
      <c r="AA65" s="136">
        <f t="shared" si="0"/>
        <v>10</v>
      </c>
      <c r="AB65" s="136">
        <v>0</v>
      </c>
      <c r="AC65" s="506">
        <v>0</v>
      </c>
      <c r="AD65" s="136">
        <v>0</v>
      </c>
      <c r="AE65" s="294" t="s">
        <v>75</v>
      </c>
      <c r="AF65" s="136">
        <f t="shared" si="1"/>
        <v>0</v>
      </c>
      <c r="AG65" s="70">
        <v>0</v>
      </c>
      <c r="AH65" s="70">
        <v>0</v>
      </c>
      <c r="AI65" s="294" t="s">
        <v>75</v>
      </c>
      <c r="AJ65" s="72">
        <v>0</v>
      </c>
      <c r="AK65" s="79" t="s">
        <v>75</v>
      </c>
      <c r="AL65" s="79" t="s">
        <v>75</v>
      </c>
      <c r="AM65" s="136">
        <f t="shared" si="2"/>
        <v>0</v>
      </c>
      <c r="AN65" s="136">
        <f>+K65+AC65-AH65</f>
        <v>2900000</v>
      </c>
      <c r="AO65" s="72" t="s">
        <v>67</v>
      </c>
      <c r="AP65" s="70">
        <v>2900000</v>
      </c>
      <c r="AQ65" s="72" t="s">
        <v>85</v>
      </c>
      <c r="AR65" s="70">
        <v>0</v>
      </c>
      <c r="AS65" s="86" t="s">
        <v>75</v>
      </c>
      <c r="AT65" s="508">
        <v>2900000</v>
      </c>
      <c r="AU65" s="436">
        <f t="shared" si="3"/>
        <v>0</v>
      </c>
      <c r="AV65" s="140">
        <f t="shared" si="4"/>
        <v>1</v>
      </c>
      <c r="AW65" s="294" t="s">
        <v>75</v>
      </c>
      <c r="AX65" s="72" t="s">
        <v>131</v>
      </c>
      <c r="AY65" s="70" t="s">
        <v>8366</v>
      </c>
      <c r="AZ65" s="67" t="s">
        <v>67</v>
      </c>
      <c r="BA65" s="67" t="s">
        <v>67</v>
      </c>
    </row>
    <row r="66" spans="2:53" x14ac:dyDescent="0.25">
      <c r="B66" s="67">
        <v>2024</v>
      </c>
      <c r="C66" s="67">
        <v>891780111</v>
      </c>
      <c r="D66" s="69" t="s">
        <v>64</v>
      </c>
      <c r="E66" s="72" t="s">
        <v>8365</v>
      </c>
      <c r="F66" s="70" t="s">
        <v>8364</v>
      </c>
      <c r="G66" s="418">
        <v>0</v>
      </c>
      <c r="H66" s="72" t="s">
        <v>73</v>
      </c>
      <c r="I66" s="69" t="s">
        <v>65</v>
      </c>
      <c r="J66" s="70" t="s">
        <v>8363</v>
      </c>
      <c r="K66" s="70">
        <v>10500000</v>
      </c>
      <c r="L66" s="67" t="s">
        <v>68</v>
      </c>
      <c r="M66" s="70" t="s">
        <v>8362</v>
      </c>
      <c r="N66" s="70">
        <v>1148701328</v>
      </c>
      <c r="O66" s="154">
        <v>14</v>
      </c>
      <c r="P66" s="291">
        <v>45302</v>
      </c>
      <c r="Q66" s="70">
        <v>2126349000</v>
      </c>
      <c r="R66" s="291">
        <v>45308</v>
      </c>
      <c r="S66" s="70">
        <v>10500000</v>
      </c>
      <c r="T66" s="72" t="s">
        <v>66</v>
      </c>
      <c r="U66" s="70">
        <v>57297693</v>
      </c>
      <c r="V66" s="70" t="s">
        <v>7452</v>
      </c>
      <c r="W66" s="291">
        <v>45308</v>
      </c>
      <c r="X66" s="291">
        <v>45308</v>
      </c>
      <c r="Y66" s="81" t="s">
        <v>75</v>
      </c>
      <c r="Z66" s="291">
        <v>45457</v>
      </c>
      <c r="AA66" s="136">
        <f t="shared" si="0"/>
        <v>149</v>
      </c>
      <c r="AB66" s="136">
        <v>2</v>
      </c>
      <c r="AC66" s="506">
        <v>1050000</v>
      </c>
      <c r="AD66" s="136">
        <v>1</v>
      </c>
      <c r="AE66" s="507">
        <v>45473</v>
      </c>
      <c r="AF66" s="136">
        <f t="shared" si="1"/>
        <v>16</v>
      </c>
      <c r="AG66" s="70">
        <v>0</v>
      </c>
      <c r="AH66" s="70">
        <v>0</v>
      </c>
      <c r="AI66" s="294" t="s">
        <v>75</v>
      </c>
      <c r="AJ66" s="72">
        <v>0</v>
      </c>
      <c r="AK66" s="79" t="s">
        <v>75</v>
      </c>
      <c r="AL66" s="79" t="s">
        <v>75</v>
      </c>
      <c r="AM66" s="136">
        <f t="shared" si="2"/>
        <v>0</v>
      </c>
      <c r="AN66" s="136">
        <f>+K66+AC66-AH66</f>
        <v>11550000</v>
      </c>
      <c r="AO66" s="72" t="s">
        <v>67</v>
      </c>
      <c r="AP66" s="70">
        <v>10500000</v>
      </c>
      <c r="AQ66" s="72" t="s">
        <v>85</v>
      </c>
      <c r="AR66" s="70">
        <v>0</v>
      </c>
      <c r="AS66" s="86" t="s">
        <v>75</v>
      </c>
      <c r="AT66" s="508">
        <v>11550000</v>
      </c>
      <c r="AU66" s="436">
        <f t="shared" si="3"/>
        <v>0</v>
      </c>
      <c r="AV66" s="140">
        <f t="shared" si="4"/>
        <v>1</v>
      </c>
      <c r="AW66" s="294" t="s">
        <v>75</v>
      </c>
      <c r="AX66" s="72" t="s">
        <v>131</v>
      </c>
      <c r="AY66" s="70" t="s">
        <v>8361</v>
      </c>
      <c r="AZ66" s="67" t="s">
        <v>67</v>
      </c>
      <c r="BA66" s="67" t="s">
        <v>67</v>
      </c>
    </row>
    <row r="67" spans="2:53" x14ac:dyDescent="0.25">
      <c r="B67" s="67">
        <v>2024</v>
      </c>
      <c r="C67" s="67">
        <v>891780111</v>
      </c>
      <c r="D67" s="69" t="s">
        <v>64</v>
      </c>
      <c r="E67" s="72" t="s">
        <v>8360</v>
      </c>
      <c r="F67" s="70" t="s">
        <v>8359</v>
      </c>
      <c r="G67" s="418">
        <v>0</v>
      </c>
      <c r="H67" s="72" t="s">
        <v>73</v>
      </c>
      <c r="I67" s="69" t="s">
        <v>65</v>
      </c>
      <c r="J67" s="70" t="s">
        <v>8358</v>
      </c>
      <c r="K67" s="70">
        <v>12500000</v>
      </c>
      <c r="L67" s="67" t="s">
        <v>68</v>
      </c>
      <c r="M67" s="70" t="s">
        <v>8357</v>
      </c>
      <c r="N67" s="70">
        <v>9091645</v>
      </c>
      <c r="O67" s="154">
        <v>13</v>
      </c>
      <c r="P67" s="294">
        <v>45302</v>
      </c>
      <c r="Q67" s="70">
        <v>4518689382</v>
      </c>
      <c r="R67" s="291">
        <v>45308</v>
      </c>
      <c r="S67" s="70">
        <v>12500000</v>
      </c>
      <c r="T67" s="72" t="s">
        <v>66</v>
      </c>
      <c r="U67" s="70">
        <v>36557666</v>
      </c>
      <c r="V67" s="70" t="s">
        <v>5171</v>
      </c>
      <c r="W67" s="291">
        <v>45308</v>
      </c>
      <c r="X67" s="291">
        <v>45308</v>
      </c>
      <c r="Y67" s="81" t="s">
        <v>75</v>
      </c>
      <c r="Z67" s="291">
        <v>45457</v>
      </c>
      <c r="AA67" s="136">
        <f t="shared" si="0"/>
        <v>149</v>
      </c>
      <c r="AB67" s="136">
        <v>2</v>
      </c>
      <c r="AC67" s="506">
        <v>1333000</v>
      </c>
      <c r="AD67" s="136">
        <v>1</v>
      </c>
      <c r="AE67" s="507">
        <v>45473</v>
      </c>
      <c r="AF67" s="136">
        <f t="shared" si="1"/>
        <v>16</v>
      </c>
      <c r="AG67" s="70">
        <v>0</v>
      </c>
      <c r="AH67" s="70">
        <v>0</v>
      </c>
      <c r="AI67" s="294" t="s">
        <v>75</v>
      </c>
      <c r="AJ67" s="72">
        <v>0</v>
      </c>
      <c r="AK67" s="79" t="s">
        <v>75</v>
      </c>
      <c r="AL67" s="79" t="s">
        <v>75</v>
      </c>
      <c r="AM67" s="136">
        <f t="shared" si="2"/>
        <v>0</v>
      </c>
      <c r="AN67" s="136">
        <f>+K67+AC67-AH67</f>
        <v>13833000</v>
      </c>
      <c r="AO67" s="72" t="s">
        <v>67</v>
      </c>
      <c r="AP67" s="70">
        <v>12500000</v>
      </c>
      <c r="AQ67" s="72" t="s">
        <v>85</v>
      </c>
      <c r="AR67" s="70">
        <v>0</v>
      </c>
      <c r="AS67" s="86" t="s">
        <v>75</v>
      </c>
      <c r="AT67" s="508">
        <v>13833000</v>
      </c>
      <c r="AU67" s="436">
        <f t="shared" si="3"/>
        <v>0</v>
      </c>
      <c r="AV67" s="140">
        <f t="shared" si="4"/>
        <v>1</v>
      </c>
      <c r="AW67" s="294" t="s">
        <v>75</v>
      </c>
      <c r="AX67" s="72" t="s">
        <v>131</v>
      </c>
      <c r="AY67" s="70" t="s">
        <v>8356</v>
      </c>
      <c r="AZ67" s="67" t="s">
        <v>67</v>
      </c>
      <c r="BA67" s="67" t="s">
        <v>67</v>
      </c>
    </row>
    <row r="68" spans="2:53" x14ac:dyDescent="0.25">
      <c r="B68" s="67">
        <v>2024</v>
      </c>
      <c r="C68" s="67">
        <v>891780111</v>
      </c>
      <c r="D68" s="69" t="s">
        <v>64</v>
      </c>
      <c r="E68" s="72" t="s">
        <v>8355</v>
      </c>
      <c r="F68" s="70" t="s">
        <v>8354</v>
      </c>
      <c r="G68" s="418">
        <v>0</v>
      </c>
      <c r="H68" s="72" t="s">
        <v>73</v>
      </c>
      <c r="I68" s="69" t="s">
        <v>65</v>
      </c>
      <c r="J68" s="70" t="s">
        <v>8353</v>
      </c>
      <c r="K68" s="70">
        <v>20500000</v>
      </c>
      <c r="L68" s="67" t="s">
        <v>68</v>
      </c>
      <c r="M68" s="70" t="s">
        <v>8352</v>
      </c>
      <c r="N68" s="70">
        <v>1082968283</v>
      </c>
      <c r="O68" s="154">
        <v>13</v>
      </c>
      <c r="P68" s="294">
        <v>45302</v>
      </c>
      <c r="Q68" s="70">
        <v>4518689382</v>
      </c>
      <c r="R68" s="291">
        <v>45308</v>
      </c>
      <c r="S68" s="70">
        <v>20500000</v>
      </c>
      <c r="T68" s="72" t="s">
        <v>66</v>
      </c>
      <c r="U68" s="70">
        <v>12621405</v>
      </c>
      <c r="V68" s="70" t="s">
        <v>6807</v>
      </c>
      <c r="W68" s="291">
        <v>45308</v>
      </c>
      <c r="X68" s="291">
        <v>45308</v>
      </c>
      <c r="Y68" s="81" t="s">
        <v>75</v>
      </c>
      <c r="Z68" s="291">
        <v>45457</v>
      </c>
      <c r="AA68" s="136">
        <f t="shared" si="0"/>
        <v>149</v>
      </c>
      <c r="AB68" s="136">
        <v>2</v>
      </c>
      <c r="AC68" s="506">
        <v>2187000</v>
      </c>
      <c r="AD68" s="136">
        <v>1</v>
      </c>
      <c r="AE68" s="507">
        <v>45473</v>
      </c>
      <c r="AF68" s="136">
        <f t="shared" si="1"/>
        <v>16</v>
      </c>
      <c r="AG68" s="70">
        <v>0</v>
      </c>
      <c r="AH68" s="70">
        <v>0</v>
      </c>
      <c r="AI68" s="294" t="s">
        <v>75</v>
      </c>
      <c r="AJ68" s="72">
        <v>0</v>
      </c>
      <c r="AK68" s="79" t="s">
        <v>75</v>
      </c>
      <c r="AL68" s="79" t="s">
        <v>75</v>
      </c>
      <c r="AM68" s="136">
        <f t="shared" si="2"/>
        <v>0</v>
      </c>
      <c r="AN68" s="136">
        <f>+K68+AC68-AH68</f>
        <v>22687000</v>
      </c>
      <c r="AO68" s="72" t="s">
        <v>67</v>
      </c>
      <c r="AP68" s="70">
        <v>20500000</v>
      </c>
      <c r="AQ68" s="72" t="s">
        <v>85</v>
      </c>
      <c r="AR68" s="70">
        <v>0</v>
      </c>
      <c r="AS68" s="86" t="s">
        <v>75</v>
      </c>
      <c r="AT68" s="508">
        <v>22687000</v>
      </c>
      <c r="AU68" s="436">
        <f t="shared" si="3"/>
        <v>0</v>
      </c>
      <c r="AV68" s="140">
        <f t="shared" si="4"/>
        <v>1</v>
      </c>
      <c r="AW68" s="294" t="s">
        <v>75</v>
      </c>
      <c r="AX68" s="72" t="s">
        <v>131</v>
      </c>
      <c r="AY68" s="70" t="s">
        <v>8351</v>
      </c>
      <c r="AZ68" s="67" t="s">
        <v>67</v>
      </c>
      <c r="BA68" s="67" t="s">
        <v>67</v>
      </c>
    </row>
    <row r="69" spans="2:53" x14ac:dyDescent="0.25">
      <c r="B69" s="67">
        <v>2024</v>
      </c>
      <c r="C69" s="67">
        <v>891780111</v>
      </c>
      <c r="D69" s="69" t="s">
        <v>64</v>
      </c>
      <c r="E69" s="72" t="s">
        <v>8350</v>
      </c>
      <c r="F69" s="70" t="s">
        <v>8349</v>
      </c>
      <c r="G69" s="418">
        <v>0</v>
      </c>
      <c r="H69" s="72" t="s">
        <v>73</v>
      </c>
      <c r="I69" s="69" t="s">
        <v>65</v>
      </c>
      <c r="J69" s="70" t="s">
        <v>8348</v>
      </c>
      <c r="K69" s="70">
        <v>12500000</v>
      </c>
      <c r="L69" s="67" t="s">
        <v>68</v>
      </c>
      <c r="M69" s="70" t="s">
        <v>8347</v>
      </c>
      <c r="N69" s="70">
        <v>39047351</v>
      </c>
      <c r="O69" s="154">
        <v>14</v>
      </c>
      <c r="P69" s="291">
        <v>45302</v>
      </c>
      <c r="Q69" s="70">
        <v>2126349000</v>
      </c>
      <c r="R69" s="291">
        <v>45308</v>
      </c>
      <c r="S69" s="70">
        <v>12500000</v>
      </c>
      <c r="T69" s="72" t="s">
        <v>66</v>
      </c>
      <c r="U69" s="70">
        <v>57441846</v>
      </c>
      <c r="V69" s="70" t="s">
        <v>6068</v>
      </c>
      <c r="W69" s="291">
        <v>45308</v>
      </c>
      <c r="X69" s="291">
        <v>45308</v>
      </c>
      <c r="Y69" s="81" t="s">
        <v>75</v>
      </c>
      <c r="Z69" s="291">
        <v>45457</v>
      </c>
      <c r="AA69" s="136">
        <f t="shared" si="0"/>
        <v>149</v>
      </c>
      <c r="AB69" s="136">
        <v>2</v>
      </c>
      <c r="AC69" s="506">
        <v>1333000</v>
      </c>
      <c r="AD69" s="136">
        <v>1</v>
      </c>
      <c r="AE69" s="507">
        <v>45473</v>
      </c>
      <c r="AF69" s="136">
        <f t="shared" si="1"/>
        <v>16</v>
      </c>
      <c r="AG69" s="70">
        <v>0</v>
      </c>
      <c r="AH69" s="70">
        <v>0</v>
      </c>
      <c r="AI69" s="294" t="s">
        <v>75</v>
      </c>
      <c r="AJ69" s="72">
        <v>0</v>
      </c>
      <c r="AK69" s="79" t="s">
        <v>75</v>
      </c>
      <c r="AL69" s="79" t="s">
        <v>75</v>
      </c>
      <c r="AM69" s="136">
        <f t="shared" si="2"/>
        <v>0</v>
      </c>
      <c r="AN69" s="136">
        <f>+K69+AC69-AH69</f>
        <v>13833000</v>
      </c>
      <c r="AO69" s="72" t="s">
        <v>67</v>
      </c>
      <c r="AP69" s="70">
        <v>12500000</v>
      </c>
      <c r="AQ69" s="72" t="s">
        <v>85</v>
      </c>
      <c r="AR69" s="70">
        <v>0</v>
      </c>
      <c r="AS69" s="86" t="s">
        <v>75</v>
      </c>
      <c r="AT69" s="508">
        <v>13833000</v>
      </c>
      <c r="AU69" s="436">
        <f t="shared" si="3"/>
        <v>0</v>
      </c>
      <c r="AV69" s="140">
        <f t="shared" si="4"/>
        <v>1</v>
      </c>
      <c r="AW69" s="294" t="s">
        <v>75</v>
      </c>
      <c r="AX69" s="72" t="s">
        <v>131</v>
      </c>
      <c r="AY69" s="70" t="s">
        <v>8346</v>
      </c>
      <c r="AZ69" s="67" t="s">
        <v>67</v>
      </c>
      <c r="BA69" s="67" t="s">
        <v>67</v>
      </c>
    </row>
    <row r="70" spans="2:53" x14ac:dyDescent="0.25">
      <c r="B70" s="67">
        <v>2024</v>
      </c>
      <c r="C70" s="67">
        <v>891780111</v>
      </c>
      <c r="D70" s="69" t="s">
        <v>64</v>
      </c>
      <c r="E70" s="72" t="s">
        <v>8345</v>
      </c>
      <c r="F70" s="70" t="s">
        <v>8344</v>
      </c>
      <c r="G70" s="418">
        <v>0</v>
      </c>
      <c r="H70" s="72" t="s">
        <v>73</v>
      </c>
      <c r="I70" s="69" t="s">
        <v>65</v>
      </c>
      <c r="J70" s="70" t="s">
        <v>8343</v>
      </c>
      <c r="K70" s="70">
        <v>12500000</v>
      </c>
      <c r="L70" s="67" t="s">
        <v>68</v>
      </c>
      <c r="M70" s="70" t="s">
        <v>8342</v>
      </c>
      <c r="N70" s="70">
        <v>36729451</v>
      </c>
      <c r="O70" s="154">
        <v>14</v>
      </c>
      <c r="P70" s="291">
        <v>45302</v>
      </c>
      <c r="Q70" s="70">
        <v>2126349000</v>
      </c>
      <c r="R70" s="291">
        <v>45308</v>
      </c>
      <c r="S70" s="70">
        <v>12500000</v>
      </c>
      <c r="T70" s="72" t="s">
        <v>66</v>
      </c>
      <c r="U70" s="70">
        <v>57441846</v>
      </c>
      <c r="V70" s="70" t="s">
        <v>6068</v>
      </c>
      <c r="W70" s="291">
        <v>45308</v>
      </c>
      <c r="X70" s="291">
        <v>45308</v>
      </c>
      <c r="Y70" s="81" t="s">
        <v>75</v>
      </c>
      <c r="Z70" s="291">
        <v>45457</v>
      </c>
      <c r="AA70" s="136">
        <f t="shared" si="0"/>
        <v>149</v>
      </c>
      <c r="AB70" s="136">
        <v>2</v>
      </c>
      <c r="AC70" s="506">
        <v>1333000</v>
      </c>
      <c r="AD70" s="136">
        <v>1</v>
      </c>
      <c r="AE70" s="507">
        <v>45473</v>
      </c>
      <c r="AF70" s="136">
        <f t="shared" si="1"/>
        <v>16</v>
      </c>
      <c r="AG70" s="70">
        <v>0</v>
      </c>
      <c r="AH70" s="70">
        <v>0</v>
      </c>
      <c r="AI70" s="294" t="s">
        <v>75</v>
      </c>
      <c r="AJ70" s="72">
        <v>0</v>
      </c>
      <c r="AK70" s="79" t="s">
        <v>75</v>
      </c>
      <c r="AL70" s="79" t="s">
        <v>75</v>
      </c>
      <c r="AM70" s="136">
        <f t="shared" si="2"/>
        <v>0</v>
      </c>
      <c r="AN70" s="136">
        <f>+K70+AC70-AH70</f>
        <v>13833000</v>
      </c>
      <c r="AO70" s="72" t="s">
        <v>67</v>
      </c>
      <c r="AP70" s="70">
        <v>12500000</v>
      </c>
      <c r="AQ70" s="72" t="s">
        <v>85</v>
      </c>
      <c r="AR70" s="70">
        <v>0</v>
      </c>
      <c r="AS70" s="86" t="s">
        <v>75</v>
      </c>
      <c r="AT70" s="508">
        <v>13833000</v>
      </c>
      <c r="AU70" s="436">
        <f t="shared" si="3"/>
        <v>0</v>
      </c>
      <c r="AV70" s="140">
        <f t="shared" si="4"/>
        <v>1</v>
      </c>
      <c r="AW70" s="294" t="s">
        <v>75</v>
      </c>
      <c r="AX70" s="72" t="s">
        <v>131</v>
      </c>
      <c r="AY70" s="70" t="s">
        <v>8341</v>
      </c>
      <c r="AZ70" s="67" t="s">
        <v>67</v>
      </c>
      <c r="BA70" s="67" t="s">
        <v>67</v>
      </c>
    </row>
    <row r="71" spans="2:53" x14ac:dyDescent="0.25">
      <c r="B71" s="67">
        <v>2024</v>
      </c>
      <c r="C71" s="67">
        <v>891780111</v>
      </c>
      <c r="D71" s="69" t="s">
        <v>64</v>
      </c>
      <c r="E71" s="72" t="s">
        <v>8340</v>
      </c>
      <c r="F71" s="70" t="s">
        <v>8339</v>
      </c>
      <c r="G71" s="418">
        <v>0</v>
      </c>
      <c r="H71" s="72" t="s">
        <v>73</v>
      </c>
      <c r="I71" s="69" t="s">
        <v>65</v>
      </c>
      <c r="J71" s="70" t="s">
        <v>8338</v>
      </c>
      <c r="K71" s="70">
        <v>17710000</v>
      </c>
      <c r="L71" s="67" t="s">
        <v>68</v>
      </c>
      <c r="M71" s="70" t="s">
        <v>8337</v>
      </c>
      <c r="N71" s="70">
        <v>7601915</v>
      </c>
      <c r="O71" s="154">
        <v>13</v>
      </c>
      <c r="P71" s="294">
        <v>45302</v>
      </c>
      <c r="Q71" s="70">
        <v>4518689382</v>
      </c>
      <c r="R71" s="291">
        <v>45308</v>
      </c>
      <c r="S71" s="70">
        <v>17710000</v>
      </c>
      <c r="T71" s="72" t="s">
        <v>66</v>
      </c>
      <c r="U71" s="70">
        <v>39058006</v>
      </c>
      <c r="V71" s="70" t="s">
        <v>6400</v>
      </c>
      <c r="W71" s="291">
        <v>45308</v>
      </c>
      <c r="X71" s="291">
        <v>45308</v>
      </c>
      <c r="Y71" s="81" t="s">
        <v>75</v>
      </c>
      <c r="Z71" s="291">
        <v>45457</v>
      </c>
      <c r="AA71" s="136">
        <f t="shared" si="0"/>
        <v>149</v>
      </c>
      <c r="AB71" s="136">
        <v>0</v>
      </c>
      <c r="AC71" s="506">
        <v>0</v>
      </c>
      <c r="AD71" s="136">
        <v>0</v>
      </c>
      <c r="AE71" s="294" t="s">
        <v>75</v>
      </c>
      <c r="AF71" s="136">
        <f t="shared" si="1"/>
        <v>0</v>
      </c>
      <c r="AG71" s="70">
        <v>0</v>
      </c>
      <c r="AH71" s="70">
        <v>0</v>
      </c>
      <c r="AI71" s="294" t="s">
        <v>75</v>
      </c>
      <c r="AJ71" s="72">
        <v>0</v>
      </c>
      <c r="AK71" s="79" t="s">
        <v>75</v>
      </c>
      <c r="AL71" s="79" t="s">
        <v>75</v>
      </c>
      <c r="AM71" s="136">
        <f t="shared" si="2"/>
        <v>0</v>
      </c>
      <c r="AN71" s="136">
        <f>+K71+AC71-AH71</f>
        <v>17710000</v>
      </c>
      <c r="AO71" s="72" t="s">
        <v>67</v>
      </c>
      <c r="AP71" s="70">
        <v>17710000</v>
      </c>
      <c r="AQ71" s="72" t="s">
        <v>85</v>
      </c>
      <c r="AR71" s="70">
        <v>0</v>
      </c>
      <c r="AS71" s="86" t="s">
        <v>75</v>
      </c>
      <c r="AT71" s="508">
        <v>17710000</v>
      </c>
      <c r="AU71" s="436">
        <f t="shared" si="3"/>
        <v>0</v>
      </c>
      <c r="AV71" s="140">
        <f t="shared" si="4"/>
        <v>1</v>
      </c>
      <c r="AW71" s="294" t="s">
        <v>75</v>
      </c>
      <c r="AX71" s="72" t="s">
        <v>131</v>
      </c>
      <c r="AY71" s="70" t="s">
        <v>8336</v>
      </c>
      <c r="AZ71" s="67" t="s">
        <v>67</v>
      </c>
      <c r="BA71" s="67" t="s">
        <v>67</v>
      </c>
    </row>
    <row r="72" spans="2:53" x14ac:dyDescent="0.25">
      <c r="B72" s="67">
        <v>2024</v>
      </c>
      <c r="C72" s="67">
        <v>891780111</v>
      </c>
      <c r="D72" s="69" t="s">
        <v>64</v>
      </c>
      <c r="E72" s="72" t="s">
        <v>8335</v>
      </c>
      <c r="F72" s="70" t="s">
        <v>8334</v>
      </c>
      <c r="G72" s="418">
        <v>0</v>
      </c>
      <c r="H72" s="72" t="s">
        <v>73</v>
      </c>
      <c r="I72" s="69" t="s">
        <v>65</v>
      </c>
      <c r="J72" s="70" t="s">
        <v>8333</v>
      </c>
      <c r="K72" s="70">
        <v>16500000</v>
      </c>
      <c r="L72" s="67" t="s">
        <v>68</v>
      </c>
      <c r="M72" s="70" t="s">
        <v>6074</v>
      </c>
      <c r="N72" s="70">
        <v>1082911157</v>
      </c>
      <c r="O72" s="154">
        <v>13</v>
      </c>
      <c r="P72" s="294">
        <v>45302</v>
      </c>
      <c r="Q72" s="70">
        <v>4518689382</v>
      </c>
      <c r="R72" s="291">
        <v>45308</v>
      </c>
      <c r="S72" s="70">
        <v>16500000</v>
      </c>
      <c r="T72" s="72" t="s">
        <v>66</v>
      </c>
      <c r="U72" s="70">
        <v>12621405</v>
      </c>
      <c r="V72" s="70" t="s">
        <v>6807</v>
      </c>
      <c r="W72" s="291">
        <v>45308</v>
      </c>
      <c r="X72" s="291">
        <v>45308</v>
      </c>
      <c r="Y72" s="81" t="s">
        <v>75</v>
      </c>
      <c r="Z72" s="291">
        <v>45457</v>
      </c>
      <c r="AA72" s="136">
        <f t="shared" ref="AA72:AA135" si="5">+IF(Y72="1800-01-01",Z72-X72,Z72-Y72)</f>
        <v>149</v>
      </c>
      <c r="AB72" s="136">
        <v>0</v>
      </c>
      <c r="AC72" s="506">
        <v>0</v>
      </c>
      <c r="AD72" s="136">
        <v>0</v>
      </c>
      <c r="AE72" s="294" t="s">
        <v>75</v>
      </c>
      <c r="AF72" s="136">
        <f t="shared" ref="AF72:AF135" si="6">+IF(AE72="1800-01-01",0,AE72-Z72)</f>
        <v>0</v>
      </c>
      <c r="AG72" s="70">
        <v>1</v>
      </c>
      <c r="AH72" s="70">
        <v>13090000</v>
      </c>
      <c r="AI72" s="294">
        <v>45336</v>
      </c>
      <c r="AJ72" s="72">
        <v>0</v>
      </c>
      <c r="AK72" s="79" t="s">
        <v>75</v>
      </c>
      <c r="AL72" s="79" t="s">
        <v>75</v>
      </c>
      <c r="AM72" s="136">
        <f t="shared" ref="AM72:AM135" si="7">+IF(AK72="1800-01-01",0,AL72-AK72)</f>
        <v>0</v>
      </c>
      <c r="AN72" s="136">
        <f>+K72+AC72-AH72</f>
        <v>3410000</v>
      </c>
      <c r="AO72" s="72" t="s">
        <v>67</v>
      </c>
      <c r="AP72" s="70">
        <v>16500000</v>
      </c>
      <c r="AQ72" s="72" t="s">
        <v>85</v>
      </c>
      <c r="AR72" s="70">
        <v>0</v>
      </c>
      <c r="AS72" s="86" t="s">
        <v>75</v>
      </c>
      <c r="AT72" s="508">
        <v>3410000</v>
      </c>
      <c r="AU72" s="436">
        <f t="shared" ref="AU72:AU135" si="8">AN72-AT72</f>
        <v>0</v>
      </c>
      <c r="AV72" s="140">
        <f t="shared" ref="AV72:AV135" si="9">+IFERROR(AT72/AN72,"_")</f>
        <v>1</v>
      </c>
      <c r="AW72" s="294">
        <v>45355</v>
      </c>
      <c r="AX72" s="72" t="s">
        <v>3276</v>
      </c>
      <c r="AY72" s="70" t="s">
        <v>8332</v>
      </c>
      <c r="AZ72" s="67" t="s">
        <v>67</v>
      </c>
      <c r="BA72" s="67" t="s">
        <v>67</v>
      </c>
    </row>
    <row r="73" spans="2:53" x14ac:dyDescent="0.25">
      <c r="B73" s="67">
        <v>2024</v>
      </c>
      <c r="C73" s="67">
        <v>891780111</v>
      </c>
      <c r="D73" s="69" t="s">
        <v>64</v>
      </c>
      <c r="E73" s="72" t="s">
        <v>8331</v>
      </c>
      <c r="F73" s="70" t="s">
        <v>8330</v>
      </c>
      <c r="G73" s="418">
        <v>0</v>
      </c>
      <c r="H73" s="72" t="s">
        <v>73</v>
      </c>
      <c r="I73" s="69" t="s">
        <v>65</v>
      </c>
      <c r="J73" s="70" t="s">
        <v>8329</v>
      </c>
      <c r="K73" s="70">
        <v>15400000</v>
      </c>
      <c r="L73" s="67" t="s">
        <v>68</v>
      </c>
      <c r="M73" s="70" t="s">
        <v>8328</v>
      </c>
      <c r="N73" s="70">
        <v>1082927274</v>
      </c>
      <c r="O73" s="154">
        <v>13</v>
      </c>
      <c r="P73" s="294">
        <v>45302</v>
      </c>
      <c r="Q73" s="70">
        <v>4518689382</v>
      </c>
      <c r="R73" s="291">
        <v>45308</v>
      </c>
      <c r="S73" s="70">
        <v>15400000</v>
      </c>
      <c r="T73" s="72" t="s">
        <v>66</v>
      </c>
      <c r="U73" s="70">
        <v>57297693</v>
      </c>
      <c r="V73" s="70" t="s">
        <v>7452</v>
      </c>
      <c r="W73" s="291">
        <v>45308</v>
      </c>
      <c r="X73" s="291">
        <v>45308</v>
      </c>
      <c r="Y73" s="81" t="s">
        <v>75</v>
      </c>
      <c r="Z73" s="291">
        <v>45457</v>
      </c>
      <c r="AA73" s="136">
        <f t="shared" si="5"/>
        <v>149</v>
      </c>
      <c r="AB73" s="136">
        <v>2</v>
      </c>
      <c r="AC73" s="506">
        <v>1600000</v>
      </c>
      <c r="AD73" s="136">
        <v>1</v>
      </c>
      <c r="AE73" s="507">
        <v>45473</v>
      </c>
      <c r="AF73" s="136">
        <f t="shared" si="6"/>
        <v>16</v>
      </c>
      <c r="AG73" s="70">
        <v>0</v>
      </c>
      <c r="AH73" s="70">
        <v>0</v>
      </c>
      <c r="AI73" s="294" t="s">
        <v>75</v>
      </c>
      <c r="AJ73" s="72">
        <v>0</v>
      </c>
      <c r="AK73" s="79" t="s">
        <v>75</v>
      </c>
      <c r="AL73" s="79" t="s">
        <v>75</v>
      </c>
      <c r="AM73" s="136">
        <f t="shared" si="7"/>
        <v>0</v>
      </c>
      <c r="AN73" s="136">
        <f>+K73+AC73-AH73</f>
        <v>17000000</v>
      </c>
      <c r="AO73" s="72" t="s">
        <v>67</v>
      </c>
      <c r="AP73" s="70">
        <v>15400000</v>
      </c>
      <c r="AQ73" s="72" t="s">
        <v>85</v>
      </c>
      <c r="AR73" s="70">
        <v>0</v>
      </c>
      <c r="AS73" s="86" t="s">
        <v>75</v>
      </c>
      <c r="AT73" s="508">
        <v>17000000</v>
      </c>
      <c r="AU73" s="436">
        <f t="shared" si="8"/>
        <v>0</v>
      </c>
      <c r="AV73" s="140">
        <f t="shared" si="9"/>
        <v>1</v>
      </c>
      <c r="AW73" s="294" t="s">
        <v>75</v>
      </c>
      <c r="AX73" s="72" t="s">
        <v>131</v>
      </c>
      <c r="AY73" s="70" t="s">
        <v>8327</v>
      </c>
      <c r="AZ73" s="67" t="s">
        <v>67</v>
      </c>
      <c r="BA73" s="67" t="s">
        <v>67</v>
      </c>
    </row>
    <row r="74" spans="2:53" x14ac:dyDescent="0.25">
      <c r="B74" s="67">
        <v>2024</v>
      </c>
      <c r="C74" s="67">
        <v>891780111</v>
      </c>
      <c r="D74" s="69" t="s">
        <v>64</v>
      </c>
      <c r="E74" s="72" t="s">
        <v>8326</v>
      </c>
      <c r="F74" s="70" t="s">
        <v>8325</v>
      </c>
      <c r="G74" s="418">
        <v>0</v>
      </c>
      <c r="H74" s="72" t="s">
        <v>73</v>
      </c>
      <c r="I74" s="69" t="s">
        <v>65</v>
      </c>
      <c r="J74" s="70" t="s">
        <v>8324</v>
      </c>
      <c r="K74" s="70">
        <v>10780000</v>
      </c>
      <c r="L74" s="67" t="s">
        <v>68</v>
      </c>
      <c r="M74" s="70" t="s">
        <v>8323</v>
      </c>
      <c r="N74" s="70">
        <v>5492235</v>
      </c>
      <c r="O74" s="154">
        <v>14</v>
      </c>
      <c r="P74" s="291">
        <v>45302</v>
      </c>
      <c r="Q74" s="70">
        <v>2126349000</v>
      </c>
      <c r="R74" s="291">
        <v>45308</v>
      </c>
      <c r="S74" s="70">
        <v>10780000</v>
      </c>
      <c r="T74" s="72" t="s">
        <v>66</v>
      </c>
      <c r="U74" s="70">
        <v>57444673</v>
      </c>
      <c r="V74" s="70" t="s">
        <v>4729</v>
      </c>
      <c r="W74" s="291">
        <v>45308</v>
      </c>
      <c r="X74" s="291">
        <v>45308</v>
      </c>
      <c r="Y74" s="81" t="s">
        <v>75</v>
      </c>
      <c r="Z74" s="291">
        <v>45457</v>
      </c>
      <c r="AA74" s="136">
        <f t="shared" si="5"/>
        <v>149</v>
      </c>
      <c r="AB74" s="136">
        <v>2</v>
      </c>
      <c r="AC74" s="506">
        <v>1120000</v>
      </c>
      <c r="AD74" s="136">
        <v>1</v>
      </c>
      <c r="AE74" s="507">
        <v>45473</v>
      </c>
      <c r="AF74" s="136">
        <f t="shared" si="6"/>
        <v>16</v>
      </c>
      <c r="AG74" s="70">
        <v>0</v>
      </c>
      <c r="AH74" s="70">
        <v>0</v>
      </c>
      <c r="AI74" s="294" t="s">
        <v>75</v>
      </c>
      <c r="AJ74" s="72">
        <v>0</v>
      </c>
      <c r="AK74" s="79" t="s">
        <v>75</v>
      </c>
      <c r="AL74" s="79" t="s">
        <v>75</v>
      </c>
      <c r="AM74" s="136">
        <f t="shared" si="7"/>
        <v>0</v>
      </c>
      <c r="AN74" s="136">
        <f>+K74+AC74-AH74</f>
        <v>11900000</v>
      </c>
      <c r="AO74" s="72" t="s">
        <v>67</v>
      </c>
      <c r="AP74" s="70">
        <v>10780000</v>
      </c>
      <c r="AQ74" s="72" t="s">
        <v>85</v>
      </c>
      <c r="AR74" s="70">
        <v>0</v>
      </c>
      <c r="AS74" s="86" t="s">
        <v>75</v>
      </c>
      <c r="AT74" s="508">
        <v>11900000</v>
      </c>
      <c r="AU74" s="436">
        <f t="shared" si="8"/>
        <v>0</v>
      </c>
      <c r="AV74" s="140">
        <f t="shared" si="9"/>
        <v>1</v>
      </c>
      <c r="AW74" s="294" t="s">
        <v>75</v>
      </c>
      <c r="AX74" s="72" t="s">
        <v>131</v>
      </c>
      <c r="AY74" s="70" t="s">
        <v>8322</v>
      </c>
      <c r="AZ74" s="67" t="s">
        <v>67</v>
      </c>
      <c r="BA74" s="67" t="s">
        <v>67</v>
      </c>
    </row>
    <row r="75" spans="2:53" x14ac:dyDescent="0.25">
      <c r="B75" s="67">
        <v>2024</v>
      </c>
      <c r="C75" s="67">
        <v>891780111</v>
      </c>
      <c r="D75" s="69" t="s">
        <v>64</v>
      </c>
      <c r="E75" s="72" t="s">
        <v>8321</v>
      </c>
      <c r="F75" s="70" t="s">
        <v>8320</v>
      </c>
      <c r="G75" s="418">
        <v>0</v>
      </c>
      <c r="H75" s="72" t="s">
        <v>73</v>
      </c>
      <c r="I75" s="69" t="s">
        <v>65</v>
      </c>
      <c r="J75" s="70" t="s">
        <v>8319</v>
      </c>
      <c r="K75" s="70">
        <v>18000000</v>
      </c>
      <c r="L75" s="67" t="s">
        <v>68</v>
      </c>
      <c r="M75" s="70" t="s">
        <v>8318</v>
      </c>
      <c r="N75" s="70">
        <v>22854984</v>
      </c>
      <c r="O75" s="154">
        <v>13</v>
      </c>
      <c r="P75" s="294">
        <v>45302</v>
      </c>
      <c r="Q75" s="70">
        <v>4518689382</v>
      </c>
      <c r="R75" s="291">
        <v>45308</v>
      </c>
      <c r="S75" s="70">
        <v>18000000</v>
      </c>
      <c r="T75" s="72" t="s">
        <v>66</v>
      </c>
      <c r="U75" s="70">
        <v>12621405</v>
      </c>
      <c r="V75" s="70" t="s">
        <v>6807</v>
      </c>
      <c r="W75" s="291">
        <v>45308</v>
      </c>
      <c r="X75" s="291">
        <v>45308</v>
      </c>
      <c r="Y75" s="81" t="s">
        <v>75</v>
      </c>
      <c r="Z75" s="291">
        <v>45457</v>
      </c>
      <c r="AA75" s="136">
        <f t="shared" si="5"/>
        <v>149</v>
      </c>
      <c r="AB75" s="136">
        <v>2</v>
      </c>
      <c r="AC75" s="506">
        <v>1920000</v>
      </c>
      <c r="AD75" s="136">
        <v>1</v>
      </c>
      <c r="AE75" s="507">
        <v>45473</v>
      </c>
      <c r="AF75" s="136">
        <f t="shared" si="6"/>
        <v>16</v>
      </c>
      <c r="AG75" s="70">
        <v>0</v>
      </c>
      <c r="AH75" s="70">
        <v>0</v>
      </c>
      <c r="AI75" s="294" t="s">
        <v>75</v>
      </c>
      <c r="AJ75" s="72">
        <v>0</v>
      </c>
      <c r="AK75" s="79" t="s">
        <v>75</v>
      </c>
      <c r="AL75" s="79" t="s">
        <v>75</v>
      </c>
      <c r="AM75" s="136">
        <f t="shared" si="7"/>
        <v>0</v>
      </c>
      <c r="AN75" s="136">
        <f>+K75+AC75-AH75</f>
        <v>19920000</v>
      </c>
      <c r="AO75" s="72" t="s">
        <v>67</v>
      </c>
      <c r="AP75" s="70">
        <v>18000000</v>
      </c>
      <c r="AQ75" s="72" t="s">
        <v>85</v>
      </c>
      <c r="AR75" s="70">
        <v>0</v>
      </c>
      <c r="AS75" s="86" t="s">
        <v>75</v>
      </c>
      <c r="AT75" s="508">
        <v>19920000</v>
      </c>
      <c r="AU75" s="436">
        <f t="shared" si="8"/>
        <v>0</v>
      </c>
      <c r="AV75" s="140">
        <f t="shared" si="9"/>
        <v>1</v>
      </c>
      <c r="AW75" s="294" t="s">
        <v>75</v>
      </c>
      <c r="AX75" s="72" t="s">
        <v>131</v>
      </c>
      <c r="AY75" s="70" t="s">
        <v>8317</v>
      </c>
      <c r="AZ75" s="67" t="s">
        <v>67</v>
      </c>
      <c r="BA75" s="67" t="s">
        <v>67</v>
      </c>
    </row>
    <row r="76" spans="2:53" x14ac:dyDescent="0.25">
      <c r="B76" s="67">
        <v>2024</v>
      </c>
      <c r="C76" s="67">
        <v>891780111</v>
      </c>
      <c r="D76" s="69" t="s">
        <v>64</v>
      </c>
      <c r="E76" s="72" t="s">
        <v>8316</v>
      </c>
      <c r="F76" s="70" t="s">
        <v>8315</v>
      </c>
      <c r="G76" s="418">
        <v>0</v>
      </c>
      <c r="H76" s="72" t="s">
        <v>73</v>
      </c>
      <c r="I76" s="69" t="s">
        <v>65</v>
      </c>
      <c r="J76" s="70" t="s">
        <v>8314</v>
      </c>
      <c r="K76" s="70">
        <v>10290000</v>
      </c>
      <c r="L76" s="67" t="s">
        <v>68</v>
      </c>
      <c r="M76" s="70" t="s">
        <v>8313</v>
      </c>
      <c r="N76" s="70">
        <v>1082410646</v>
      </c>
      <c r="O76" s="154">
        <v>14</v>
      </c>
      <c r="P76" s="291">
        <v>45302</v>
      </c>
      <c r="Q76" s="70">
        <v>2126349000</v>
      </c>
      <c r="R76" s="291">
        <v>45309</v>
      </c>
      <c r="S76" s="70">
        <v>10290000</v>
      </c>
      <c r="T76" s="72" t="s">
        <v>66</v>
      </c>
      <c r="U76" s="70">
        <v>57297693</v>
      </c>
      <c r="V76" s="70" t="s">
        <v>7452</v>
      </c>
      <c r="W76" s="291">
        <v>45308</v>
      </c>
      <c r="X76" s="291">
        <v>45309</v>
      </c>
      <c r="Y76" s="81" t="s">
        <v>75</v>
      </c>
      <c r="Z76" s="291">
        <v>45457</v>
      </c>
      <c r="AA76" s="136">
        <f t="shared" si="5"/>
        <v>148</v>
      </c>
      <c r="AB76" s="136">
        <v>2</v>
      </c>
      <c r="AC76" s="506">
        <v>1120000</v>
      </c>
      <c r="AD76" s="136">
        <v>1</v>
      </c>
      <c r="AE76" s="507">
        <v>45473</v>
      </c>
      <c r="AF76" s="136">
        <f t="shared" si="6"/>
        <v>16</v>
      </c>
      <c r="AG76" s="70">
        <v>0</v>
      </c>
      <c r="AH76" s="70">
        <v>0</v>
      </c>
      <c r="AI76" s="294" t="s">
        <v>75</v>
      </c>
      <c r="AJ76" s="72">
        <v>0</v>
      </c>
      <c r="AK76" s="79" t="s">
        <v>75</v>
      </c>
      <c r="AL76" s="79" t="s">
        <v>75</v>
      </c>
      <c r="AM76" s="136">
        <f t="shared" si="7"/>
        <v>0</v>
      </c>
      <c r="AN76" s="136">
        <f>+K76+AC76-AH76</f>
        <v>11410000</v>
      </c>
      <c r="AO76" s="72" t="s">
        <v>67</v>
      </c>
      <c r="AP76" s="70">
        <v>10290000</v>
      </c>
      <c r="AQ76" s="72" t="s">
        <v>85</v>
      </c>
      <c r="AR76" s="70">
        <v>0</v>
      </c>
      <c r="AS76" s="86" t="s">
        <v>75</v>
      </c>
      <c r="AT76" s="508">
        <v>11410000</v>
      </c>
      <c r="AU76" s="436">
        <f t="shared" si="8"/>
        <v>0</v>
      </c>
      <c r="AV76" s="140">
        <f t="shared" si="9"/>
        <v>1</v>
      </c>
      <c r="AW76" s="294" t="s">
        <v>75</v>
      </c>
      <c r="AX76" s="72" t="s">
        <v>131</v>
      </c>
      <c r="AY76" s="70" t="s">
        <v>8312</v>
      </c>
      <c r="AZ76" s="67" t="s">
        <v>67</v>
      </c>
      <c r="BA76" s="67" t="s">
        <v>67</v>
      </c>
    </row>
    <row r="77" spans="2:53" x14ac:dyDescent="0.25">
      <c r="B77" s="67">
        <v>2024</v>
      </c>
      <c r="C77" s="67">
        <v>891780111</v>
      </c>
      <c r="D77" s="69" t="s">
        <v>64</v>
      </c>
      <c r="E77" s="72" t="s">
        <v>8311</v>
      </c>
      <c r="F77" s="70" t="s">
        <v>8310</v>
      </c>
      <c r="G77" s="418">
        <v>0</v>
      </c>
      <c r="H77" s="72" t="s">
        <v>73</v>
      </c>
      <c r="I77" s="69" t="s">
        <v>65</v>
      </c>
      <c r="J77" s="70" t="s">
        <v>8309</v>
      </c>
      <c r="K77" s="70">
        <v>15000000</v>
      </c>
      <c r="L77" s="67" t="s">
        <v>68</v>
      </c>
      <c r="M77" s="70" t="s">
        <v>8308</v>
      </c>
      <c r="N77" s="70">
        <v>1083465166</v>
      </c>
      <c r="O77" s="154">
        <v>13</v>
      </c>
      <c r="P77" s="294">
        <v>45302</v>
      </c>
      <c r="Q77" s="70">
        <v>4518689382</v>
      </c>
      <c r="R77" s="291">
        <v>45308</v>
      </c>
      <c r="S77" s="70">
        <v>15000000</v>
      </c>
      <c r="T77" s="72" t="s">
        <v>66</v>
      </c>
      <c r="U77" s="70">
        <v>57441846</v>
      </c>
      <c r="V77" s="70" t="s">
        <v>6068</v>
      </c>
      <c r="W77" s="291">
        <v>45308</v>
      </c>
      <c r="X77" s="291">
        <v>45308</v>
      </c>
      <c r="Y77" s="81" t="s">
        <v>75</v>
      </c>
      <c r="Z77" s="291">
        <v>45457</v>
      </c>
      <c r="AA77" s="136">
        <f t="shared" si="5"/>
        <v>149</v>
      </c>
      <c r="AB77" s="136">
        <v>0</v>
      </c>
      <c r="AC77" s="506">
        <v>0</v>
      </c>
      <c r="AD77" s="136">
        <v>0</v>
      </c>
      <c r="AE77" s="294" t="s">
        <v>75</v>
      </c>
      <c r="AF77" s="136">
        <f t="shared" si="6"/>
        <v>0</v>
      </c>
      <c r="AG77" s="70">
        <v>1</v>
      </c>
      <c r="AH77" s="70">
        <v>12900000</v>
      </c>
      <c r="AI77" s="294">
        <v>45327</v>
      </c>
      <c r="AJ77" s="72">
        <v>0</v>
      </c>
      <c r="AK77" s="79" t="s">
        <v>75</v>
      </c>
      <c r="AL77" s="79" t="s">
        <v>75</v>
      </c>
      <c r="AM77" s="136">
        <f t="shared" si="7"/>
        <v>0</v>
      </c>
      <c r="AN77" s="136">
        <f>+K77+AC77-AH77</f>
        <v>2100000</v>
      </c>
      <c r="AO77" s="72" t="s">
        <v>67</v>
      </c>
      <c r="AP77" s="70">
        <v>15000000</v>
      </c>
      <c r="AQ77" s="72" t="s">
        <v>85</v>
      </c>
      <c r="AR77" s="70">
        <v>0</v>
      </c>
      <c r="AS77" s="86" t="s">
        <v>75</v>
      </c>
      <c r="AT77" s="508">
        <v>2100000</v>
      </c>
      <c r="AU77" s="436">
        <f t="shared" si="8"/>
        <v>0</v>
      </c>
      <c r="AV77" s="140">
        <f t="shared" si="9"/>
        <v>1</v>
      </c>
      <c r="AW77" s="294">
        <v>45355</v>
      </c>
      <c r="AX77" s="72" t="s">
        <v>3276</v>
      </c>
      <c r="AY77" s="70" t="s">
        <v>8307</v>
      </c>
      <c r="AZ77" s="67" t="s">
        <v>67</v>
      </c>
      <c r="BA77" s="67" t="s">
        <v>67</v>
      </c>
    </row>
    <row r="78" spans="2:53" x14ac:dyDescent="0.25">
      <c r="B78" s="67">
        <v>2024</v>
      </c>
      <c r="C78" s="67">
        <v>891780111</v>
      </c>
      <c r="D78" s="69" t="s">
        <v>64</v>
      </c>
      <c r="E78" s="72" t="s">
        <v>8306</v>
      </c>
      <c r="F78" s="70" t="s">
        <v>8305</v>
      </c>
      <c r="G78" s="418">
        <v>0</v>
      </c>
      <c r="H78" s="72" t="s">
        <v>73</v>
      </c>
      <c r="I78" s="69" t="s">
        <v>65</v>
      </c>
      <c r="J78" s="70" t="s">
        <v>8304</v>
      </c>
      <c r="K78" s="70">
        <v>19500000</v>
      </c>
      <c r="L78" s="67" t="s">
        <v>68</v>
      </c>
      <c r="M78" s="70" t="s">
        <v>8303</v>
      </c>
      <c r="N78" s="70">
        <v>1082889745</v>
      </c>
      <c r="O78" s="154">
        <v>13</v>
      </c>
      <c r="P78" s="294">
        <v>45302</v>
      </c>
      <c r="Q78" s="70">
        <v>4518689382</v>
      </c>
      <c r="R78" s="291">
        <v>45308</v>
      </c>
      <c r="S78" s="70">
        <v>19500000</v>
      </c>
      <c r="T78" s="72" t="s">
        <v>66</v>
      </c>
      <c r="U78" s="70">
        <v>36718996</v>
      </c>
      <c r="V78" s="70" t="s">
        <v>6827</v>
      </c>
      <c r="W78" s="291">
        <v>45308</v>
      </c>
      <c r="X78" s="291">
        <v>45308</v>
      </c>
      <c r="Y78" s="81" t="s">
        <v>75</v>
      </c>
      <c r="Z78" s="291">
        <v>45457</v>
      </c>
      <c r="AA78" s="136">
        <f t="shared" si="5"/>
        <v>149</v>
      </c>
      <c r="AB78" s="136">
        <v>0</v>
      </c>
      <c r="AC78" s="506">
        <v>0</v>
      </c>
      <c r="AD78" s="136">
        <v>0</v>
      </c>
      <c r="AE78" s="294" t="s">
        <v>75</v>
      </c>
      <c r="AF78" s="136">
        <f t="shared" si="6"/>
        <v>0</v>
      </c>
      <c r="AG78" s="70">
        <v>0</v>
      </c>
      <c r="AH78" s="70">
        <v>0</v>
      </c>
      <c r="AI78" s="294" t="s">
        <v>75</v>
      </c>
      <c r="AJ78" s="72">
        <v>0</v>
      </c>
      <c r="AK78" s="79" t="s">
        <v>75</v>
      </c>
      <c r="AL78" s="79" t="s">
        <v>75</v>
      </c>
      <c r="AM78" s="136">
        <f t="shared" si="7"/>
        <v>0</v>
      </c>
      <c r="AN78" s="136">
        <f>+K78+AC78-AH78</f>
        <v>19500000</v>
      </c>
      <c r="AO78" s="72" t="s">
        <v>67</v>
      </c>
      <c r="AP78" s="70">
        <v>19500000</v>
      </c>
      <c r="AQ78" s="72" t="s">
        <v>85</v>
      </c>
      <c r="AR78" s="70">
        <v>0</v>
      </c>
      <c r="AS78" s="86" t="s">
        <v>75</v>
      </c>
      <c r="AT78" s="508">
        <v>15600000</v>
      </c>
      <c r="AU78" s="436">
        <f t="shared" si="8"/>
        <v>3900000</v>
      </c>
      <c r="AV78" s="140">
        <f t="shared" si="9"/>
        <v>0.8</v>
      </c>
      <c r="AW78" s="294" t="s">
        <v>75</v>
      </c>
      <c r="AX78" s="72" t="s">
        <v>86</v>
      </c>
      <c r="AY78" s="70" t="s">
        <v>8302</v>
      </c>
      <c r="AZ78" s="67" t="s">
        <v>67</v>
      </c>
      <c r="BA78" s="67" t="s">
        <v>67</v>
      </c>
    </row>
    <row r="79" spans="2:53" x14ac:dyDescent="0.25">
      <c r="B79" s="67">
        <v>2024</v>
      </c>
      <c r="C79" s="67">
        <v>891780111</v>
      </c>
      <c r="D79" s="69" t="s">
        <v>64</v>
      </c>
      <c r="E79" s="72" t="s">
        <v>8301</v>
      </c>
      <c r="F79" s="70" t="s">
        <v>8300</v>
      </c>
      <c r="G79" s="418">
        <v>0</v>
      </c>
      <c r="H79" s="72" t="s">
        <v>73</v>
      </c>
      <c r="I79" s="69" t="s">
        <v>65</v>
      </c>
      <c r="J79" s="70" t="s">
        <v>8245</v>
      </c>
      <c r="K79" s="70">
        <v>10500000</v>
      </c>
      <c r="L79" s="67" t="s">
        <v>68</v>
      </c>
      <c r="M79" s="70" t="s">
        <v>8299</v>
      </c>
      <c r="N79" s="70">
        <v>1082889469</v>
      </c>
      <c r="O79" s="154">
        <v>14</v>
      </c>
      <c r="P79" s="291">
        <v>45302</v>
      </c>
      <c r="Q79" s="70">
        <v>2126349000</v>
      </c>
      <c r="R79" s="291">
        <v>45308</v>
      </c>
      <c r="S79" s="70">
        <v>10500000</v>
      </c>
      <c r="T79" s="72" t="s">
        <v>66</v>
      </c>
      <c r="U79" s="70">
        <v>7633817</v>
      </c>
      <c r="V79" s="70" t="s">
        <v>4306</v>
      </c>
      <c r="W79" s="291">
        <v>45308</v>
      </c>
      <c r="X79" s="291">
        <v>45308</v>
      </c>
      <c r="Y79" s="81" t="s">
        <v>75</v>
      </c>
      <c r="Z79" s="291">
        <v>45457</v>
      </c>
      <c r="AA79" s="136">
        <f t="shared" si="5"/>
        <v>149</v>
      </c>
      <c r="AB79" s="136">
        <v>2</v>
      </c>
      <c r="AC79" s="506">
        <v>1120000</v>
      </c>
      <c r="AD79" s="136">
        <v>1</v>
      </c>
      <c r="AE79" s="507">
        <v>45473</v>
      </c>
      <c r="AF79" s="136">
        <f t="shared" si="6"/>
        <v>16</v>
      </c>
      <c r="AG79" s="70">
        <v>0</v>
      </c>
      <c r="AH79" s="70">
        <v>0</v>
      </c>
      <c r="AI79" s="294" t="s">
        <v>75</v>
      </c>
      <c r="AJ79" s="72">
        <v>0</v>
      </c>
      <c r="AK79" s="79" t="s">
        <v>75</v>
      </c>
      <c r="AL79" s="79" t="s">
        <v>75</v>
      </c>
      <c r="AM79" s="136">
        <f t="shared" si="7"/>
        <v>0</v>
      </c>
      <c r="AN79" s="136">
        <f>+K79+AC79-AH79</f>
        <v>11620000</v>
      </c>
      <c r="AO79" s="72" t="s">
        <v>67</v>
      </c>
      <c r="AP79" s="70">
        <v>10500000</v>
      </c>
      <c r="AQ79" s="72" t="s">
        <v>85</v>
      </c>
      <c r="AR79" s="70">
        <v>0</v>
      </c>
      <c r="AS79" s="86" t="s">
        <v>75</v>
      </c>
      <c r="AT79" s="508">
        <v>11620000</v>
      </c>
      <c r="AU79" s="436">
        <f t="shared" si="8"/>
        <v>0</v>
      </c>
      <c r="AV79" s="140">
        <f t="shared" si="9"/>
        <v>1</v>
      </c>
      <c r="AW79" s="294" t="s">
        <v>75</v>
      </c>
      <c r="AX79" s="72" t="s">
        <v>131</v>
      </c>
      <c r="AY79" s="70" t="s">
        <v>8298</v>
      </c>
      <c r="AZ79" s="67" t="s">
        <v>67</v>
      </c>
      <c r="BA79" s="67" t="s">
        <v>67</v>
      </c>
    </row>
    <row r="80" spans="2:53" x14ac:dyDescent="0.25">
      <c r="B80" s="67">
        <v>2024</v>
      </c>
      <c r="C80" s="67">
        <v>891780111</v>
      </c>
      <c r="D80" s="69" t="s">
        <v>64</v>
      </c>
      <c r="E80" s="72" t="s">
        <v>8297</v>
      </c>
      <c r="F80" s="70" t="s">
        <v>8296</v>
      </c>
      <c r="G80" s="418">
        <v>0</v>
      </c>
      <c r="H80" s="72" t="s">
        <v>73</v>
      </c>
      <c r="I80" s="69" t="s">
        <v>65</v>
      </c>
      <c r="J80" s="70" t="s">
        <v>8295</v>
      </c>
      <c r="K80" s="70">
        <v>16500000</v>
      </c>
      <c r="L80" s="67" t="s">
        <v>68</v>
      </c>
      <c r="M80" s="70" t="s">
        <v>8294</v>
      </c>
      <c r="N80" s="70">
        <v>1216968632</v>
      </c>
      <c r="O80" s="154">
        <v>13</v>
      </c>
      <c r="P80" s="294">
        <v>45302</v>
      </c>
      <c r="Q80" s="70">
        <v>4518689382</v>
      </c>
      <c r="R80" s="291">
        <v>45308</v>
      </c>
      <c r="S80" s="70">
        <v>16500000</v>
      </c>
      <c r="T80" s="72" t="s">
        <v>66</v>
      </c>
      <c r="U80" s="70">
        <v>7633817</v>
      </c>
      <c r="V80" s="70" t="s">
        <v>4306</v>
      </c>
      <c r="W80" s="291">
        <v>45308</v>
      </c>
      <c r="X80" s="291">
        <v>45308</v>
      </c>
      <c r="Y80" s="81" t="s">
        <v>75</v>
      </c>
      <c r="Z80" s="291">
        <v>45457</v>
      </c>
      <c r="AA80" s="136">
        <f t="shared" si="5"/>
        <v>149</v>
      </c>
      <c r="AB80" s="136">
        <v>2</v>
      </c>
      <c r="AC80" s="506">
        <v>1760000</v>
      </c>
      <c r="AD80" s="136">
        <v>1</v>
      </c>
      <c r="AE80" s="507">
        <v>45473</v>
      </c>
      <c r="AF80" s="136">
        <f t="shared" si="6"/>
        <v>16</v>
      </c>
      <c r="AG80" s="70">
        <v>0</v>
      </c>
      <c r="AH80" s="70">
        <v>0</v>
      </c>
      <c r="AI80" s="294" t="s">
        <v>75</v>
      </c>
      <c r="AJ80" s="72">
        <v>0</v>
      </c>
      <c r="AK80" s="79" t="s">
        <v>75</v>
      </c>
      <c r="AL80" s="79" t="s">
        <v>75</v>
      </c>
      <c r="AM80" s="136">
        <f t="shared" si="7"/>
        <v>0</v>
      </c>
      <c r="AN80" s="136">
        <f>+K80+AC80-AH80</f>
        <v>18260000</v>
      </c>
      <c r="AO80" s="72" t="s">
        <v>67</v>
      </c>
      <c r="AP80" s="70">
        <v>16500000</v>
      </c>
      <c r="AQ80" s="72" t="s">
        <v>85</v>
      </c>
      <c r="AR80" s="70">
        <v>0</v>
      </c>
      <c r="AS80" s="86" t="s">
        <v>75</v>
      </c>
      <c r="AT80" s="508">
        <v>18260000</v>
      </c>
      <c r="AU80" s="436">
        <f t="shared" si="8"/>
        <v>0</v>
      </c>
      <c r="AV80" s="140">
        <f t="shared" si="9"/>
        <v>1</v>
      </c>
      <c r="AW80" s="294" t="s">
        <v>75</v>
      </c>
      <c r="AX80" s="72" t="s">
        <v>131</v>
      </c>
      <c r="AY80" s="70" t="s">
        <v>8293</v>
      </c>
      <c r="AZ80" s="67" t="s">
        <v>67</v>
      </c>
      <c r="BA80" s="67" t="s">
        <v>67</v>
      </c>
    </row>
    <row r="81" spans="2:53" x14ac:dyDescent="0.25">
      <c r="B81" s="67">
        <v>2024</v>
      </c>
      <c r="C81" s="67">
        <v>891780111</v>
      </c>
      <c r="D81" s="69" t="s">
        <v>64</v>
      </c>
      <c r="E81" s="72" t="s">
        <v>8292</v>
      </c>
      <c r="F81" s="70" t="s">
        <v>8291</v>
      </c>
      <c r="G81" s="418">
        <v>0</v>
      </c>
      <c r="H81" s="72" t="s">
        <v>73</v>
      </c>
      <c r="I81" s="69" t="s">
        <v>65</v>
      </c>
      <c r="J81" s="70" t="s">
        <v>8245</v>
      </c>
      <c r="K81" s="70">
        <v>10500000</v>
      </c>
      <c r="L81" s="67" t="s">
        <v>68</v>
      </c>
      <c r="M81" s="70" t="s">
        <v>8290</v>
      </c>
      <c r="N81" s="70">
        <v>36727735</v>
      </c>
      <c r="O81" s="154">
        <v>14</v>
      </c>
      <c r="P81" s="291">
        <v>45302</v>
      </c>
      <c r="Q81" s="70">
        <v>2126349000</v>
      </c>
      <c r="R81" s="291">
        <v>45308</v>
      </c>
      <c r="S81" s="70">
        <v>10500000</v>
      </c>
      <c r="T81" s="72" t="s">
        <v>66</v>
      </c>
      <c r="U81" s="70">
        <v>7633817</v>
      </c>
      <c r="V81" s="70" t="s">
        <v>4306</v>
      </c>
      <c r="W81" s="291">
        <v>45308</v>
      </c>
      <c r="X81" s="291">
        <v>45308</v>
      </c>
      <c r="Y81" s="81" t="s">
        <v>75</v>
      </c>
      <c r="Z81" s="291">
        <v>45457</v>
      </c>
      <c r="AA81" s="136">
        <f t="shared" si="5"/>
        <v>149</v>
      </c>
      <c r="AB81" s="136">
        <v>2</v>
      </c>
      <c r="AC81" s="506">
        <v>1120000</v>
      </c>
      <c r="AD81" s="136">
        <v>1</v>
      </c>
      <c r="AE81" s="507">
        <v>45473</v>
      </c>
      <c r="AF81" s="136">
        <f t="shared" si="6"/>
        <v>16</v>
      </c>
      <c r="AG81" s="70">
        <v>0</v>
      </c>
      <c r="AH81" s="70">
        <v>0</v>
      </c>
      <c r="AI81" s="294" t="s">
        <v>75</v>
      </c>
      <c r="AJ81" s="72">
        <v>0</v>
      </c>
      <c r="AK81" s="79" t="s">
        <v>75</v>
      </c>
      <c r="AL81" s="79" t="s">
        <v>75</v>
      </c>
      <c r="AM81" s="136">
        <f t="shared" si="7"/>
        <v>0</v>
      </c>
      <c r="AN81" s="136">
        <f>+K81+AC81-AH81</f>
        <v>11620000</v>
      </c>
      <c r="AO81" s="72" t="s">
        <v>67</v>
      </c>
      <c r="AP81" s="70">
        <v>10500000</v>
      </c>
      <c r="AQ81" s="72" t="s">
        <v>85</v>
      </c>
      <c r="AR81" s="70">
        <v>0</v>
      </c>
      <c r="AS81" s="86" t="s">
        <v>75</v>
      </c>
      <c r="AT81" s="508">
        <v>11620000</v>
      </c>
      <c r="AU81" s="436">
        <f t="shared" si="8"/>
        <v>0</v>
      </c>
      <c r="AV81" s="140">
        <f t="shared" si="9"/>
        <v>1</v>
      </c>
      <c r="AW81" s="294" t="s">
        <v>75</v>
      </c>
      <c r="AX81" s="72" t="s">
        <v>131</v>
      </c>
      <c r="AY81" s="70" t="s">
        <v>8289</v>
      </c>
      <c r="AZ81" s="67" t="s">
        <v>67</v>
      </c>
      <c r="BA81" s="67" t="s">
        <v>67</v>
      </c>
    </row>
    <row r="82" spans="2:53" x14ac:dyDescent="0.25">
      <c r="B82" s="67">
        <v>2024</v>
      </c>
      <c r="C82" s="67">
        <v>891780111</v>
      </c>
      <c r="D82" s="69" t="s">
        <v>64</v>
      </c>
      <c r="E82" s="72" t="s">
        <v>8288</v>
      </c>
      <c r="F82" s="70" t="s">
        <v>8287</v>
      </c>
      <c r="G82" s="418">
        <v>0</v>
      </c>
      <c r="H82" s="72" t="s">
        <v>73</v>
      </c>
      <c r="I82" s="69" t="s">
        <v>65</v>
      </c>
      <c r="J82" s="70" t="s">
        <v>8286</v>
      </c>
      <c r="K82" s="70">
        <v>12500000</v>
      </c>
      <c r="L82" s="67" t="s">
        <v>68</v>
      </c>
      <c r="M82" s="70" t="s">
        <v>8285</v>
      </c>
      <c r="N82" s="70">
        <v>84455851</v>
      </c>
      <c r="O82" s="154">
        <v>14</v>
      </c>
      <c r="P82" s="291">
        <v>45302</v>
      </c>
      <c r="Q82" s="70">
        <v>2126349000</v>
      </c>
      <c r="R82" s="291">
        <v>45308</v>
      </c>
      <c r="S82" s="70">
        <v>12500000</v>
      </c>
      <c r="T82" s="72" t="s">
        <v>66</v>
      </c>
      <c r="U82" s="70">
        <v>57441846</v>
      </c>
      <c r="V82" s="70" t="s">
        <v>6068</v>
      </c>
      <c r="W82" s="291">
        <v>45308</v>
      </c>
      <c r="X82" s="291">
        <v>45308</v>
      </c>
      <c r="Y82" s="81" t="s">
        <v>75</v>
      </c>
      <c r="Z82" s="291">
        <v>45457</v>
      </c>
      <c r="AA82" s="136">
        <f t="shared" si="5"/>
        <v>149</v>
      </c>
      <c r="AB82" s="136">
        <v>2</v>
      </c>
      <c r="AC82" s="506">
        <v>1333000</v>
      </c>
      <c r="AD82" s="136">
        <v>1</v>
      </c>
      <c r="AE82" s="507">
        <v>45473</v>
      </c>
      <c r="AF82" s="136">
        <f t="shared" si="6"/>
        <v>16</v>
      </c>
      <c r="AG82" s="70">
        <v>0</v>
      </c>
      <c r="AH82" s="70">
        <v>0</v>
      </c>
      <c r="AI82" s="294" t="s">
        <v>75</v>
      </c>
      <c r="AJ82" s="72">
        <v>0</v>
      </c>
      <c r="AK82" s="79" t="s">
        <v>75</v>
      </c>
      <c r="AL82" s="79" t="s">
        <v>75</v>
      </c>
      <c r="AM82" s="136">
        <f t="shared" si="7"/>
        <v>0</v>
      </c>
      <c r="AN82" s="136">
        <f>+K82+AC82-AH82</f>
        <v>13833000</v>
      </c>
      <c r="AO82" s="72" t="s">
        <v>67</v>
      </c>
      <c r="AP82" s="70">
        <v>12500000</v>
      </c>
      <c r="AQ82" s="72" t="s">
        <v>85</v>
      </c>
      <c r="AR82" s="70">
        <v>0</v>
      </c>
      <c r="AS82" s="86" t="s">
        <v>75</v>
      </c>
      <c r="AT82" s="508">
        <v>13833000</v>
      </c>
      <c r="AU82" s="436">
        <f t="shared" si="8"/>
        <v>0</v>
      </c>
      <c r="AV82" s="140">
        <f t="shared" si="9"/>
        <v>1</v>
      </c>
      <c r="AW82" s="294" t="s">
        <v>75</v>
      </c>
      <c r="AX82" s="72" t="s">
        <v>131</v>
      </c>
      <c r="AY82" s="70" t="s">
        <v>8284</v>
      </c>
      <c r="AZ82" s="67" t="s">
        <v>67</v>
      </c>
      <c r="BA82" s="67" t="s">
        <v>67</v>
      </c>
    </row>
    <row r="83" spans="2:53" x14ac:dyDescent="0.25">
      <c r="B83" s="67">
        <v>2024</v>
      </c>
      <c r="C83" s="67">
        <v>891780111</v>
      </c>
      <c r="D83" s="69" t="s">
        <v>64</v>
      </c>
      <c r="E83" s="72" t="s">
        <v>8283</v>
      </c>
      <c r="F83" s="70" t="s">
        <v>8282</v>
      </c>
      <c r="G83" s="418">
        <v>0</v>
      </c>
      <c r="H83" s="72" t="s">
        <v>73</v>
      </c>
      <c r="I83" s="69" t="s">
        <v>65</v>
      </c>
      <c r="J83" s="70" t="s">
        <v>8245</v>
      </c>
      <c r="K83" s="70">
        <v>10500000</v>
      </c>
      <c r="L83" s="67" t="s">
        <v>68</v>
      </c>
      <c r="M83" s="70" t="s">
        <v>8281</v>
      </c>
      <c r="N83" s="70">
        <v>85155288</v>
      </c>
      <c r="O83" s="154">
        <v>14</v>
      </c>
      <c r="P83" s="291">
        <v>45302</v>
      </c>
      <c r="Q83" s="70">
        <v>2126349000</v>
      </c>
      <c r="R83" s="291">
        <v>45308</v>
      </c>
      <c r="S83" s="70">
        <v>10500000</v>
      </c>
      <c r="T83" s="72" t="s">
        <v>66</v>
      </c>
      <c r="U83" s="70">
        <v>7633817</v>
      </c>
      <c r="V83" s="70" t="s">
        <v>4306</v>
      </c>
      <c r="W83" s="291">
        <v>45308</v>
      </c>
      <c r="X83" s="291">
        <v>45308</v>
      </c>
      <c r="Y83" s="81" t="s">
        <v>75</v>
      </c>
      <c r="Z83" s="291">
        <v>45457</v>
      </c>
      <c r="AA83" s="136">
        <f t="shared" si="5"/>
        <v>149</v>
      </c>
      <c r="AB83" s="136">
        <v>2</v>
      </c>
      <c r="AC83" s="506">
        <v>1120000</v>
      </c>
      <c r="AD83" s="136">
        <v>1</v>
      </c>
      <c r="AE83" s="507">
        <v>45473</v>
      </c>
      <c r="AF83" s="136">
        <f t="shared" si="6"/>
        <v>16</v>
      </c>
      <c r="AG83" s="70">
        <v>0</v>
      </c>
      <c r="AH83" s="70">
        <v>0</v>
      </c>
      <c r="AI83" s="294" t="s">
        <v>75</v>
      </c>
      <c r="AJ83" s="72">
        <v>0</v>
      </c>
      <c r="AK83" s="79" t="s">
        <v>75</v>
      </c>
      <c r="AL83" s="79" t="s">
        <v>75</v>
      </c>
      <c r="AM83" s="136">
        <f t="shared" si="7"/>
        <v>0</v>
      </c>
      <c r="AN83" s="136">
        <f>+K83+AC83-AH83</f>
        <v>11620000</v>
      </c>
      <c r="AO83" s="72" t="s">
        <v>67</v>
      </c>
      <c r="AP83" s="70">
        <v>10500000</v>
      </c>
      <c r="AQ83" s="72" t="s">
        <v>85</v>
      </c>
      <c r="AR83" s="70">
        <v>0</v>
      </c>
      <c r="AS83" s="86" t="s">
        <v>75</v>
      </c>
      <c r="AT83" s="508">
        <v>11620000</v>
      </c>
      <c r="AU83" s="436">
        <f t="shared" si="8"/>
        <v>0</v>
      </c>
      <c r="AV83" s="140">
        <f t="shared" si="9"/>
        <v>1</v>
      </c>
      <c r="AW83" s="294" t="s">
        <v>75</v>
      </c>
      <c r="AX83" s="72" t="s">
        <v>131</v>
      </c>
      <c r="AY83" s="70" t="s">
        <v>8280</v>
      </c>
      <c r="AZ83" s="67" t="s">
        <v>67</v>
      </c>
      <c r="BA83" s="67" t="s">
        <v>67</v>
      </c>
    </row>
    <row r="84" spans="2:53" x14ac:dyDescent="0.25">
      <c r="B84" s="67">
        <v>2024</v>
      </c>
      <c r="C84" s="67">
        <v>891780111</v>
      </c>
      <c r="D84" s="69" t="s">
        <v>64</v>
      </c>
      <c r="E84" s="72" t="s">
        <v>8279</v>
      </c>
      <c r="F84" s="70" t="s">
        <v>8278</v>
      </c>
      <c r="G84" s="418">
        <v>0</v>
      </c>
      <c r="H84" s="72" t="s">
        <v>73</v>
      </c>
      <c r="I84" s="69" t="s">
        <v>65</v>
      </c>
      <c r="J84" s="70" t="s">
        <v>8277</v>
      </c>
      <c r="K84" s="70">
        <v>21000000</v>
      </c>
      <c r="L84" s="67" t="s">
        <v>68</v>
      </c>
      <c r="M84" s="70" t="s">
        <v>8276</v>
      </c>
      <c r="N84" s="70">
        <v>1024505118</v>
      </c>
      <c r="O84" s="154">
        <v>13</v>
      </c>
      <c r="P84" s="294">
        <v>45302</v>
      </c>
      <c r="Q84" s="70">
        <v>4518689382</v>
      </c>
      <c r="R84" s="291">
        <v>45308</v>
      </c>
      <c r="S84" s="70">
        <v>21000000</v>
      </c>
      <c r="T84" s="72" t="s">
        <v>66</v>
      </c>
      <c r="U84" s="70">
        <v>7633817</v>
      </c>
      <c r="V84" s="70" t="s">
        <v>4306</v>
      </c>
      <c r="W84" s="291">
        <v>45308</v>
      </c>
      <c r="X84" s="291">
        <v>45308</v>
      </c>
      <c r="Y84" s="81" t="s">
        <v>75</v>
      </c>
      <c r="Z84" s="291">
        <v>45457</v>
      </c>
      <c r="AA84" s="136">
        <f t="shared" si="5"/>
        <v>149</v>
      </c>
      <c r="AB84" s="136">
        <v>0</v>
      </c>
      <c r="AC84" s="506">
        <v>0</v>
      </c>
      <c r="AD84" s="136">
        <v>0</v>
      </c>
      <c r="AE84" s="294" t="s">
        <v>75</v>
      </c>
      <c r="AF84" s="136">
        <f t="shared" si="6"/>
        <v>0</v>
      </c>
      <c r="AG84" s="70">
        <v>1</v>
      </c>
      <c r="AH84" s="70">
        <v>15120000</v>
      </c>
      <c r="AI84" s="294">
        <v>45348</v>
      </c>
      <c r="AJ84" s="72">
        <v>0</v>
      </c>
      <c r="AK84" s="79" t="s">
        <v>75</v>
      </c>
      <c r="AL84" s="79" t="s">
        <v>75</v>
      </c>
      <c r="AM84" s="136">
        <f t="shared" si="7"/>
        <v>0</v>
      </c>
      <c r="AN84" s="136">
        <f>+K84+AC84-AH84</f>
        <v>5880000</v>
      </c>
      <c r="AO84" s="72" t="s">
        <v>67</v>
      </c>
      <c r="AP84" s="70">
        <v>21000000</v>
      </c>
      <c r="AQ84" s="72" t="s">
        <v>85</v>
      </c>
      <c r="AR84" s="70">
        <v>0</v>
      </c>
      <c r="AS84" s="86" t="s">
        <v>75</v>
      </c>
      <c r="AT84" s="508">
        <v>5880000</v>
      </c>
      <c r="AU84" s="436">
        <f t="shared" si="8"/>
        <v>0</v>
      </c>
      <c r="AV84" s="140">
        <f t="shared" si="9"/>
        <v>1</v>
      </c>
      <c r="AW84" s="294" t="s">
        <v>75</v>
      </c>
      <c r="AX84" s="72" t="s">
        <v>3276</v>
      </c>
      <c r="AY84" s="70" t="s">
        <v>8275</v>
      </c>
      <c r="AZ84" s="67" t="s">
        <v>67</v>
      </c>
      <c r="BA84" s="67" t="s">
        <v>67</v>
      </c>
    </row>
    <row r="85" spans="2:53" x14ac:dyDescent="0.25">
      <c r="B85" s="67">
        <v>2024</v>
      </c>
      <c r="C85" s="67">
        <v>891780111</v>
      </c>
      <c r="D85" s="69" t="s">
        <v>64</v>
      </c>
      <c r="E85" s="72" t="s">
        <v>8274</v>
      </c>
      <c r="F85" s="70" t="s">
        <v>8273</v>
      </c>
      <c r="G85" s="418">
        <v>0</v>
      </c>
      <c r="H85" s="72" t="s">
        <v>73</v>
      </c>
      <c r="I85" s="69" t="s">
        <v>65</v>
      </c>
      <c r="J85" s="70" t="s">
        <v>8245</v>
      </c>
      <c r="K85" s="70">
        <v>10500000</v>
      </c>
      <c r="L85" s="67" t="s">
        <v>68</v>
      </c>
      <c r="M85" s="70" t="s">
        <v>8272</v>
      </c>
      <c r="N85" s="70">
        <v>1082478213</v>
      </c>
      <c r="O85" s="154">
        <v>14</v>
      </c>
      <c r="P85" s="291">
        <v>45302</v>
      </c>
      <c r="Q85" s="70">
        <v>2126349000</v>
      </c>
      <c r="R85" s="291">
        <v>45308</v>
      </c>
      <c r="S85" s="70">
        <v>10500000</v>
      </c>
      <c r="T85" s="72" t="s">
        <v>66</v>
      </c>
      <c r="U85" s="70">
        <v>7633817</v>
      </c>
      <c r="V85" s="70" t="s">
        <v>4306</v>
      </c>
      <c r="W85" s="291">
        <v>45308</v>
      </c>
      <c r="X85" s="291">
        <v>45308</v>
      </c>
      <c r="Y85" s="81" t="s">
        <v>75</v>
      </c>
      <c r="Z85" s="291">
        <v>45457</v>
      </c>
      <c r="AA85" s="136">
        <f t="shared" si="5"/>
        <v>149</v>
      </c>
      <c r="AB85" s="136">
        <v>2</v>
      </c>
      <c r="AC85" s="506">
        <v>1120000</v>
      </c>
      <c r="AD85" s="136">
        <v>1</v>
      </c>
      <c r="AE85" s="507">
        <v>45473</v>
      </c>
      <c r="AF85" s="136">
        <f t="shared" si="6"/>
        <v>16</v>
      </c>
      <c r="AG85" s="70">
        <v>0</v>
      </c>
      <c r="AH85" s="70">
        <v>0</v>
      </c>
      <c r="AI85" s="294" t="s">
        <v>75</v>
      </c>
      <c r="AJ85" s="72">
        <v>0</v>
      </c>
      <c r="AK85" s="79" t="s">
        <v>75</v>
      </c>
      <c r="AL85" s="79" t="s">
        <v>75</v>
      </c>
      <c r="AM85" s="136">
        <f t="shared" si="7"/>
        <v>0</v>
      </c>
      <c r="AN85" s="136">
        <f>+K85+AC85-AH85</f>
        <v>11620000</v>
      </c>
      <c r="AO85" s="72" t="s">
        <v>67</v>
      </c>
      <c r="AP85" s="70">
        <v>10500000</v>
      </c>
      <c r="AQ85" s="72" t="s">
        <v>85</v>
      </c>
      <c r="AR85" s="70">
        <v>0</v>
      </c>
      <c r="AS85" s="86" t="s">
        <v>75</v>
      </c>
      <c r="AT85" s="508">
        <v>11620000</v>
      </c>
      <c r="AU85" s="436">
        <f t="shared" si="8"/>
        <v>0</v>
      </c>
      <c r="AV85" s="140">
        <f t="shared" si="9"/>
        <v>1</v>
      </c>
      <c r="AW85" s="294" t="s">
        <v>75</v>
      </c>
      <c r="AX85" s="72" t="s">
        <v>131</v>
      </c>
      <c r="AY85" s="70" t="s">
        <v>8271</v>
      </c>
      <c r="AZ85" s="67" t="s">
        <v>67</v>
      </c>
      <c r="BA85" s="67" t="s">
        <v>67</v>
      </c>
    </row>
    <row r="86" spans="2:53" x14ac:dyDescent="0.25">
      <c r="B86" s="67">
        <v>2024</v>
      </c>
      <c r="C86" s="67">
        <v>891780111</v>
      </c>
      <c r="D86" s="69" t="s">
        <v>64</v>
      </c>
      <c r="E86" s="72" t="s">
        <v>8270</v>
      </c>
      <c r="F86" s="70" t="s">
        <v>8269</v>
      </c>
      <c r="G86" s="418">
        <v>0</v>
      </c>
      <c r="H86" s="72" t="s">
        <v>73</v>
      </c>
      <c r="I86" s="69" t="s">
        <v>65</v>
      </c>
      <c r="J86" s="70" t="s">
        <v>8055</v>
      </c>
      <c r="K86" s="70">
        <v>10780000</v>
      </c>
      <c r="L86" s="67" t="s">
        <v>68</v>
      </c>
      <c r="M86" s="70" t="s">
        <v>8268</v>
      </c>
      <c r="N86" s="70">
        <v>7631755</v>
      </c>
      <c r="O86" s="154">
        <v>14</v>
      </c>
      <c r="P86" s="291">
        <v>45302</v>
      </c>
      <c r="Q86" s="70">
        <v>2126349000</v>
      </c>
      <c r="R86" s="291">
        <v>45308</v>
      </c>
      <c r="S86" s="70">
        <v>10780000</v>
      </c>
      <c r="T86" s="72" t="s">
        <v>66</v>
      </c>
      <c r="U86" s="70">
        <v>85459497</v>
      </c>
      <c r="V86" s="70" t="s">
        <v>3149</v>
      </c>
      <c r="W86" s="291">
        <v>45308</v>
      </c>
      <c r="X86" s="291">
        <v>45308</v>
      </c>
      <c r="Y86" s="81" t="s">
        <v>75</v>
      </c>
      <c r="Z86" s="291">
        <v>45457</v>
      </c>
      <c r="AA86" s="136">
        <f t="shared" si="5"/>
        <v>149</v>
      </c>
      <c r="AB86" s="136">
        <v>2</v>
      </c>
      <c r="AC86" s="506">
        <v>1120000</v>
      </c>
      <c r="AD86" s="136">
        <v>1</v>
      </c>
      <c r="AE86" s="507">
        <v>45473</v>
      </c>
      <c r="AF86" s="136">
        <f t="shared" si="6"/>
        <v>16</v>
      </c>
      <c r="AG86" s="70">
        <v>0</v>
      </c>
      <c r="AH86" s="70">
        <v>0</v>
      </c>
      <c r="AI86" s="294" t="s">
        <v>75</v>
      </c>
      <c r="AJ86" s="72">
        <v>0</v>
      </c>
      <c r="AK86" s="79" t="s">
        <v>75</v>
      </c>
      <c r="AL86" s="79" t="s">
        <v>75</v>
      </c>
      <c r="AM86" s="136">
        <f t="shared" si="7"/>
        <v>0</v>
      </c>
      <c r="AN86" s="136">
        <f>+K86+AC86-AH86</f>
        <v>11900000</v>
      </c>
      <c r="AO86" s="72" t="s">
        <v>67</v>
      </c>
      <c r="AP86" s="70">
        <v>10780000</v>
      </c>
      <c r="AQ86" s="72" t="s">
        <v>85</v>
      </c>
      <c r="AR86" s="70">
        <v>0</v>
      </c>
      <c r="AS86" s="86" t="s">
        <v>75</v>
      </c>
      <c r="AT86" s="508">
        <v>11900000</v>
      </c>
      <c r="AU86" s="436">
        <f t="shared" si="8"/>
        <v>0</v>
      </c>
      <c r="AV86" s="140">
        <f t="shared" si="9"/>
        <v>1</v>
      </c>
      <c r="AW86" s="294" t="s">
        <v>75</v>
      </c>
      <c r="AX86" s="72" t="s">
        <v>131</v>
      </c>
      <c r="AY86" s="70" t="s">
        <v>8267</v>
      </c>
      <c r="AZ86" s="67" t="s">
        <v>67</v>
      </c>
      <c r="BA86" s="67" t="s">
        <v>67</v>
      </c>
    </row>
    <row r="87" spans="2:53" x14ac:dyDescent="0.25">
      <c r="B87" s="67">
        <v>2024</v>
      </c>
      <c r="C87" s="67">
        <v>891780111</v>
      </c>
      <c r="D87" s="69" t="s">
        <v>64</v>
      </c>
      <c r="E87" s="72" t="s">
        <v>8266</v>
      </c>
      <c r="F87" s="70" t="s">
        <v>8265</v>
      </c>
      <c r="G87" s="418">
        <v>0</v>
      </c>
      <c r="H87" s="72" t="s">
        <v>73</v>
      </c>
      <c r="I87" s="69" t="s">
        <v>65</v>
      </c>
      <c r="J87" s="70" t="s">
        <v>8264</v>
      </c>
      <c r="K87" s="70">
        <v>10500000</v>
      </c>
      <c r="L87" s="67" t="s">
        <v>68</v>
      </c>
      <c r="M87" s="70" t="s">
        <v>8263</v>
      </c>
      <c r="N87" s="70">
        <v>1082983512</v>
      </c>
      <c r="O87" s="154">
        <v>14</v>
      </c>
      <c r="P87" s="291">
        <v>45302</v>
      </c>
      <c r="Q87" s="70">
        <v>2126349000</v>
      </c>
      <c r="R87" s="291">
        <v>45308</v>
      </c>
      <c r="S87" s="70">
        <v>10500000</v>
      </c>
      <c r="T87" s="72" t="s">
        <v>66</v>
      </c>
      <c r="U87" s="70">
        <v>7633817</v>
      </c>
      <c r="V87" s="70" t="s">
        <v>4306</v>
      </c>
      <c r="W87" s="291">
        <v>45308</v>
      </c>
      <c r="X87" s="291">
        <v>45308</v>
      </c>
      <c r="Y87" s="81" t="s">
        <v>75</v>
      </c>
      <c r="Z87" s="291">
        <v>45457</v>
      </c>
      <c r="AA87" s="136">
        <f t="shared" si="5"/>
        <v>149</v>
      </c>
      <c r="AB87" s="136">
        <v>2</v>
      </c>
      <c r="AC87" s="506">
        <v>1120000</v>
      </c>
      <c r="AD87" s="136">
        <v>1</v>
      </c>
      <c r="AE87" s="507">
        <v>45473</v>
      </c>
      <c r="AF87" s="136">
        <f t="shared" si="6"/>
        <v>16</v>
      </c>
      <c r="AG87" s="70">
        <v>0</v>
      </c>
      <c r="AH87" s="70">
        <v>0</v>
      </c>
      <c r="AI87" s="294" t="s">
        <v>75</v>
      </c>
      <c r="AJ87" s="72">
        <v>0</v>
      </c>
      <c r="AK87" s="79" t="s">
        <v>75</v>
      </c>
      <c r="AL87" s="79" t="s">
        <v>75</v>
      </c>
      <c r="AM87" s="136">
        <f t="shared" si="7"/>
        <v>0</v>
      </c>
      <c r="AN87" s="136">
        <f>+K87+AC87-AH87</f>
        <v>11620000</v>
      </c>
      <c r="AO87" s="72" t="s">
        <v>67</v>
      </c>
      <c r="AP87" s="70">
        <v>10500000</v>
      </c>
      <c r="AQ87" s="72" t="s">
        <v>85</v>
      </c>
      <c r="AR87" s="70">
        <v>0</v>
      </c>
      <c r="AS87" s="86" t="s">
        <v>75</v>
      </c>
      <c r="AT87" s="508">
        <v>11620000</v>
      </c>
      <c r="AU87" s="436">
        <f t="shared" si="8"/>
        <v>0</v>
      </c>
      <c r="AV87" s="140">
        <f t="shared" si="9"/>
        <v>1</v>
      </c>
      <c r="AW87" s="294" t="s">
        <v>75</v>
      </c>
      <c r="AX87" s="72" t="s">
        <v>131</v>
      </c>
      <c r="AY87" s="70" t="s">
        <v>8262</v>
      </c>
      <c r="AZ87" s="67" t="s">
        <v>67</v>
      </c>
      <c r="BA87" s="67" t="s">
        <v>67</v>
      </c>
    </row>
    <row r="88" spans="2:53" x14ac:dyDescent="0.25">
      <c r="B88" s="67">
        <v>2024</v>
      </c>
      <c r="C88" s="67">
        <v>891780111</v>
      </c>
      <c r="D88" s="69" t="s">
        <v>64</v>
      </c>
      <c r="E88" s="72" t="s">
        <v>8261</v>
      </c>
      <c r="F88" s="70" t="s">
        <v>8260</v>
      </c>
      <c r="G88" s="418">
        <v>0</v>
      </c>
      <c r="H88" s="72" t="s">
        <v>73</v>
      </c>
      <c r="I88" s="69" t="s">
        <v>65</v>
      </c>
      <c r="J88" s="70" t="s">
        <v>8259</v>
      </c>
      <c r="K88" s="70">
        <v>10500000</v>
      </c>
      <c r="L88" s="67" t="s">
        <v>68</v>
      </c>
      <c r="M88" s="70" t="s">
        <v>8258</v>
      </c>
      <c r="N88" s="70">
        <v>57298171</v>
      </c>
      <c r="O88" s="154">
        <v>14</v>
      </c>
      <c r="P88" s="291">
        <v>45302</v>
      </c>
      <c r="Q88" s="70">
        <v>2126349000</v>
      </c>
      <c r="R88" s="291">
        <v>45308</v>
      </c>
      <c r="S88" s="70">
        <v>10500000</v>
      </c>
      <c r="T88" s="72" t="s">
        <v>66</v>
      </c>
      <c r="U88" s="70">
        <v>7633817</v>
      </c>
      <c r="V88" s="70" t="s">
        <v>4306</v>
      </c>
      <c r="W88" s="291">
        <v>45308</v>
      </c>
      <c r="X88" s="291">
        <v>45308</v>
      </c>
      <c r="Y88" s="81" t="s">
        <v>75</v>
      </c>
      <c r="Z88" s="291">
        <v>45457</v>
      </c>
      <c r="AA88" s="136">
        <f t="shared" si="5"/>
        <v>149</v>
      </c>
      <c r="AB88" s="136">
        <v>2</v>
      </c>
      <c r="AC88" s="506">
        <v>1120000</v>
      </c>
      <c r="AD88" s="136">
        <v>1</v>
      </c>
      <c r="AE88" s="507">
        <v>45473</v>
      </c>
      <c r="AF88" s="136">
        <f t="shared" si="6"/>
        <v>16</v>
      </c>
      <c r="AG88" s="70">
        <v>0</v>
      </c>
      <c r="AH88" s="70">
        <v>0</v>
      </c>
      <c r="AI88" s="294" t="s">
        <v>75</v>
      </c>
      <c r="AJ88" s="72">
        <v>0</v>
      </c>
      <c r="AK88" s="79" t="s">
        <v>75</v>
      </c>
      <c r="AL88" s="79" t="s">
        <v>75</v>
      </c>
      <c r="AM88" s="136">
        <f t="shared" si="7"/>
        <v>0</v>
      </c>
      <c r="AN88" s="136">
        <f>+K88+AC88-AH88</f>
        <v>11620000</v>
      </c>
      <c r="AO88" s="72" t="s">
        <v>67</v>
      </c>
      <c r="AP88" s="70">
        <v>10500000</v>
      </c>
      <c r="AQ88" s="72" t="s">
        <v>85</v>
      </c>
      <c r="AR88" s="70">
        <v>0</v>
      </c>
      <c r="AS88" s="86" t="s">
        <v>75</v>
      </c>
      <c r="AT88" s="508">
        <v>11620000</v>
      </c>
      <c r="AU88" s="436">
        <f t="shared" si="8"/>
        <v>0</v>
      </c>
      <c r="AV88" s="140">
        <f t="shared" si="9"/>
        <v>1</v>
      </c>
      <c r="AW88" s="294" t="s">
        <v>75</v>
      </c>
      <c r="AX88" s="72" t="s">
        <v>131</v>
      </c>
      <c r="AY88" s="70" t="s">
        <v>8257</v>
      </c>
      <c r="AZ88" s="67" t="s">
        <v>67</v>
      </c>
      <c r="BA88" s="67" t="s">
        <v>67</v>
      </c>
    </row>
    <row r="89" spans="2:53" x14ac:dyDescent="0.25">
      <c r="B89" s="67">
        <v>2024</v>
      </c>
      <c r="C89" s="67">
        <v>891780111</v>
      </c>
      <c r="D89" s="69" t="s">
        <v>64</v>
      </c>
      <c r="E89" s="72" t="s">
        <v>8256</v>
      </c>
      <c r="F89" s="70" t="s">
        <v>8255</v>
      </c>
      <c r="G89" s="418">
        <v>0</v>
      </c>
      <c r="H89" s="72" t="s">
        <v>73</v>
      </c>
      <c r="I89" s="69" t="s">
        <v>65</v>
      </c>
      <c r="J89" s="70" t="s">
        <v>8254</v>
      </c>
      <c r="K89" s="70">
        <v>10500000</v>
      </c>
      <c r="L89" s="67" t="s">
        <v>68</v>
      </c>
      <c r="M89" s="70" t="s">
        <v>8253</v>
      </c>
      <c r="N89" s="70">
        <v>1007558518</v>
      </c>
      <c r="O89" s="154">
        <v>14</v>
      </c>
      <c r="P89" s="291">
        <v>45302</v>
      </c>
      <c r="Q89" s="70">
        <v>2126349000</v>
      </c>
      <c r="R89" s="291">
        <v>45308</v>
      </c>
      <c r="S89" s="70">
        <v>10500000</v>
      </c>
      <c r="T89" s="72" t="s">
        <v>66</v>
      </c>
      <c r="U89" s="70">
        <v>57297693</v>
      </c>
      <c r="V89" s="70" t="s">
        <v>7452</v>
      </c>
      <c r="W89" s="291">
        <v>45308</v>
      </c>
      <c r="X89" s="291">
        <v>45308</v>
      </c>
      <c r="Y89" s="81" t="s">
        <v>75</v>
      </c>
      <c r="Z89" s="291">
        <v>45457</v>
      </c>
      <c r="AA89" s="136">
        <f t="shared" si="5"/>
        <v>149</v>
      </c>
      <c r="AB89" s="136">
        <v>3</v>
      </c>
      <c r="AC89" s="506">
        <v>2650000</v>
      </c>
      <c r="AD89" s="136">
        <v>1</v>
      </c>
      <c r="AE89" s="294">
        <v>45473</v>
      </c>
      <c r="AF89" s="136">
        <f t="shared" si="6"/>
        <v>16</v>
      </c>
      <c r="AG89" s="70">
        <v>0</v>
      </c>
      <c r="AH89" s="70">
        <v>0</v>
      </c>
      <c r="AI89" s="294" t="s">
        <v>75</v>
      </c>
      <c r="AJ89" s="72">
        <v>0</v>
      </c>
      <c r="AK89" s="79" t="s">
        <v>75</v>
      </c>
      <c r="AL89" s="79" t="s">
        <v>75</v>
      </c>
      <c r="AM89" s="136">
        <f t="shared" si="7"/>
        <v>0</v>
      </c>
      <c r="AN89" s="136">
        <f>+K89+AC89-AH89</f>
        <v>13150000</v>
      </c>
      <c r="AO89" s="72" t="s">
        <v>67</v>
      </c>
      <c r="AP89" s="70">
        <v>10500000</v>
      </c>
      <c r="AQ89" s="72" t="s">
        <v>85</v>
      </c>
      <c r="AR89" s="70">
        <v>0</v>
      </c>
      <c r="AS89" s="86" t="s">
        <v>75</v>
      </c>
      <c r="AT89" s="508">
        <v>13150000</v>
      </c>
      <c r="AU89" s="436">
        <f t="shared" si="8"/>
        <v>0</v>
      </c>
      <c r="AV89" s="140">
        <f t="shared" si="9"/>
        <v>1</v>
      </c>
      <c r="AW89" s="294" t="s">
        <v>75</v>
      </c>
      <c r="AX89" s="72" t="s">
        <v>131</v>
      </c>
      <c r="AY89" s="70" t="s">
        <v>8252</v>
      </c>
      <c r="AZ89" s="67" t="s">
        <v>67</v>
      </c>
      <c r="BA89" s="67" t="s">
        <v>67</v>
      </c>
    </row>
    <row r="90" spans="2:53" x14ac:dyDescent="0.25">
      <c r="B90" s="67">
        <v>2024</v>
      </c>
      <c r="C90" s="67">
        <v>891780111</v>
      </c>
      <c r="D90" s="69" t="s">
        <v>64</v>
      </c>
      <c r="E90" s="72" t="s">
        <v>8251</v>
      </c>
      <c r="F90" s="70" t="s">
        <v>8250</v>
      </c>
      <c r="G90" s="418">
        <v>0</v>
      </c>
      <c r="H90" s="72" t="s">
        <v>73</v>
      </c>
      <c r="I90" s="69" t="s">
        <v>65</v>
      </c>
      <c r="J90" s="70" t="s">
        <v>8245</v>
      </c>
      <c r="K90" s="70">
        <v>10500000</v>
      </c>
      <c r="L90" s="67" t="s">
        <v>68</v>
      </c>
      <c r="M90" s="70" t="s">
        <v>8249</v>
      </c>
      <c r="N90" s="70">
        <v>7634703</v>
      </c>
      <c r="O90" s="154">
        <v>14</v>
      </c>
      <c r="P90" s="291">
        <v>45302</v>
      </c>
      <c r="Q90" s="70">
        <v>2126349000</v>
      </c>
      <c r="R90" s="291">
        <v>45308</v>
      </c>
      <c r="S90" s="70">
        <v>10500000</v>
      </c>
      <c r="T90" s="72" t="s">
        <v>66</v>
      </c>
      <c r="U90" s="70">
        <v>7633817</v>
      </c>
      <c r="V90" s="70" t="s">
        <v>4306</v>
      </c>
      <c r="W90" s="291">
        <v>45308</v>
      </c>
      <c r="X90" s="291">
        <v>45308</v>
      </c>
      <c r="Y90" s="81" t="s">
        <v>75</v>
      </c>
      <c r="Z90" s="291">
        <v>45457</v>
      </c>
      <c r="AA90" s="136">
        <f t="shared" si="5"/>
        <v>149</v>
      </c>
      <c r="AB90" s="136">
        <v>0</v>
      </c>
      <c r="AC90" s="506">
        <v>0</v>
      </c>
      <c r="AD90" s="136">
        <v>0</v>
      </c>
      <c r="AE90" s="294" t="s">
        <v>75</v>
      </c>
      <c r="AF90" s="136">
        <f t="shared" si="6"/>
        <v>0</v>
      </c>
      <c r="AG90" s="70">
        <v>0</v>
      </c>
      <c r="AH90" s="70">
        <v>0</v>
      </c>
      <c r="AI90" s="294" t="s">
        <v>75</v>
      </c>
      <c r="AJ90" s="72">
        <v>0</v>
      </c>
      <c r="AK90" s="79" t="s">
        <v>75</v>
      </c>
      <c r="AL90" s="79" t="s">
        <v>75</v>
      </c>
      <c r="AM90" s="136">
        <f t="shared" si="7"/>
        <v>0</v>
      </c>
      <c r="AN90" s="136">
        <f>+K90+AC90-AH90</f>
        <v>10500000</v>
      </c>
      <c r="AO90" s="72" t="s">
        <v>67</v>
      </c>
      <c r="AP90" s="70">
        <v>10500000</v>
      </c>
      <c r="AQ90" s="72" t="s">
        <v>85</v>
      </c>
      <c r="AR90" s="70">
        <v>0</v>
      </c>
      <c r="AS90" s="86" t="s">
        <v>75</v>
      </c>
      <c r="AT90" s="508">
        <v>10500000</v>
      </c>
      <c r="AU90" s="436">
        <f t="shared" si="8"/>
        <v>0</v>
      </c>
      <c r="AV90" s="140">
        <f t="shared" si="9"/>
        <v>1</v>
      </c>
      <c r="AW90" s="294" t="s">
        <v>75</v>
      </c>
      <c r="AX90" s="72" t="s">
        <v>131</v>
      </c>
      <c r="AY90" s="70" t="s">
        <v>8248</v>
      </c>
      <c r="AZ90" s="67" t="s">
        <v>67</v>
      </c>
      <c r="BA90" s="67" t="s">
        <v>67</v>
      </c>
    </row>
    <row r="91" spans="2:53" x14ac:dyDescent="0.25">
      <c r="B91" s="67">
        <v>2024</v>
      </c>
      <c r="C91" s="67">
        <v>891780111</v>
      </c>
      <c r="D91" s="69" t="s">
        <v>64</v>
      </c>
      <c r="E91" s="72" t="s">
        <v>8247</v>
      </c>
      <c r="F91" s="70" t="s">
        <v>8246</v>
      </c>
      <c r="G91" s="418">
        <v>0</v>
      </c>
      <c r="H91" s="72" t="s">
        <v>73</v>
      </c>
      <c r="I91" s="69" t="s">
        <v>65</v>
      </c>
      <c r="J91" s="70" t="s">
        <v>8245</v>
      </c>
      <c r="K91" s="70">
        <v>10500000</v>
      </c>
      <c r="L91" s="67" t="s">
        <v>68</v>
      </c>
      <c r="M91" s="70" t="s">
        <v>8244</v>
      </c>
      <c r="N91" s="70">
        <v>84456714</v>
      </c>
      <c r="O91" s="154">
        <v>14</v>
      </c>
      <c r="P91" s="291">
        <v>45302</v>
      </c>
      <c r="Q91" s="70">
        <v>2126349000</v>
      </c>
      <c r="R91" s="291">
        <v>45308</v>
      </c>
      <c r="S91" s="70">
        <v>10500000</v>
      </c>
      <c r="T91" s="72" t="s">
        <v>66</v>
      </c>
      <c r="U91" s="70">
        <v>7633817</v>
      </c>
      <c r="V91" s="70" t="s">
        <v>4306</v>
      </c>
      <c r="W91" s="291">
        <v>45308</v>
      </c>
      <c r="X91" s="291">
        <v>45308</v>
      </c>
      <c r="Y91" s="81" t="s">
        <v>75</v>
      </c>
      <c r="Z91" s="291">
        <v>45457</v>
      </c>
      <c r="AA91" s="136">
        <f t="shared" si="5"/>
        <v>149</v>
      </c>
      <c r="AB91" s="136">
        <v>0</v>
      </c>
      <c r="AC91" s="506">
        <v>0</v>
      </c>
      <c r="AD91" s="136">
        <v>0</v>
      </c>
      <c r="AE91" s="294" t="s">
        <v>75</v>
      </c>
      <c r="AF91" s="136">
        <f t="shared" si="6"/>
        <v>0</v>
      </c>
      <c r="AG91" s="70">
        <v>0</v>
      </c>
      <c r="AH91" s="70">
        <v>0</v>
      </c>
      <c r="AI91" s="294" t="s">
        <v>75</v>
      </c>
      <c r="AJ91" s="72">
        <v>0</v>
      </c>
      <c r="AK91" s="79" t="s">
        <v>75</v>
      </c>
      <c r="AL91" s="79" t="s">
        <v>75</v>
      </c>
      <c r="AM91" s="136">
        <f t="shared" si="7"/>
        <v>0</v>
      </c>
      <c r="AN91" s="136">
        <f>+K91+AC91-AH91</f>
        <v>10500000</v>
      </c>
      <c r="AO91" s="72" t="s">
        <v>67</v>
      </c>
      <c r="AP91" s="70">
        <v>10500000</v>
      </c>
      <c r="AQ91" s="72" t="s">
        <v>85</v>
      </c>
      <c r="AR91" s="70">
        <v>0</v>
      </c>
      <c r="AS91" s="86" t="s">
        <v>75</v>
      </c>
      <c r="AT91" s="508">
        <v>10500000</v>
      </c>
      <c r="AU91" s="436">
        <f t="shared" si="8"/>
        <v>0</v>
      </c>
      <c r="AV91" s="140">
        <f t="shared" si="9"/>
        <v>1</v>
      </c>
      <c r="AW91" s="294" t="s">
        <v>75</v>
      </c>
      <c r="AX91" s="72" t="s">
        <v>131</v>
      </c>
      <c r="AY91" s="70" t="s">
        <v>8243</v>
      </c>
      <c r="AZ91" s="67" t="s">
        <v>67</v>
      </c>
      <c r="BA91" s="67" t="s">
        <v>67</v>
      </c>
    </row>
    <row r="92" spans="2:53" x14ac:dyDescent="0.25">
      <c r="B92" s="67">
        <v>2024</v>
      </c>
      <c r="C92" s="67">
        <v>891780111</v>
      </c>
      <c r="D92" s="69" t="s">
        <v>64</v>
      </c>
      <c r="E92" s="72" t="s">
        <v>8242</v>
      </c>
      <c r="F92" s="70" t="s">
        <v>8241</v>
      </c>
      <c r="G92" s="418">
        <v>0</v>
      </c>
      <c r="H92" s="72" t="s">
        <v>73</v>
      </c>
      <c r="I92" s="69" t="s">
        <v>65</v>
      </c>
      <c r="J92" s="70" t="s">
        <v>8240</v>
      </c>
      <c r="K92" s="70">
        <v>10780000</v>
      </c>
      <c r="L92" s="67" t="s">
        <v>68</v>
      </c>
      <c r="M92" s="70" t="s">
        <v>8239</v>
      </c>
      <c r="N92" s="70">
        <v>85476117</v>
      </c>
      <c r="O92" s="154">
        <v>14</v>
      </c>
      <c r="P92" s="291">
        <v>45302</v>
      </c>
      <c r="Q92" s="70">
        <v>2126349000</v>
      </c>
      <c r="R92" s="291">
        <v>45308</v>
      </c>
      <c r="S92" s="70">
        <v>10780000</v>
      </c>
      <c r="T92" s="72" t="s">
        <v>66</v>
      </c>
      <c r="U92" s="70">
        <v>85459497</v>
      </c>
      <c r="V92" s="70" t="s">
        <v>3149</v>
      </c>
      <c r="W92" s="291">
        <v>45308</v>
      </c>
      <c r="X92" s="291">
        <v>45308</v>
      </c>
      <c r="Y92" s="81" t="s">
        <v>75</v>
      </c>
      <c r="Z92" s="291">
        <v>45457</v>
      </c>
      <c r="AA92" s="136">
        <f t="shared" si="5"/>
        <v>149</v>
      </c>
      <c r="AB92" s="136">
        <v>2</v>
      </c>
      <c r="AC92" s="506">
        <v>1120000</v>
      </c>
      <c r="AD92" s="136">
        <v>1</v>
      </c>
      <c r="AE92" s="507">
        <v>45473</v>
      </c>
      <c r="AF92" s="136">
        <f t="shared" si="6"/>
        <v>16</v>
      </c>
      <c r="AG92" s="70">
        <v>0</v>
      </c>
      <c r="AH92" s="70">
        <v>0</v>
      </c>
      <c r="AI92" s="294" t="s">
        <v>75</v>
      </c>
      <c r="AJ92" s="72">
        <v>0</v>
      </c>
      <c r="AK92" s="79" t="s">
        <v>75</v>
      </c>
      <c r="AL92" s="79" t="s">
        <v>75</v>
      </c>
      <c r="AM92" s="136">
        <f t="shared" si="7"/>
        <v>0</v>
      </c>
      <c r="AN92" s="136">
        <f>+K92+AC92-AH92</f>
        <v>11900000</v>
      </c>
      <c r="AO92" s="72" t="s">
        <v>67</v>
      </c>
      <c r="AP92" s="70">
        <v>10780000</v>
      </c>
      <c r="AQ92" s="72" t="s">
        <v>85</v>
      </c>
      <c r="AR92" s="70">
        <v>0</v>
      </c>
      <c r="AS92" s="86" t="s">
        <v>75</v>
      </c>
      <c r="AT92" s="508">
        <v>11900000</v>
      </c>
      <c r="AU92" s="436">
        <f t="shared" si="8"/>
        <v>0</v>
      </c>
      <c r="AV92" s="140">
        <f t="shared" si="9"/>
        <v>1</v>
      </c>
      <c r="AW92" s="294" t="s">
        <v>75</v>
      </c>
      <c r="AX92" s="72" t="s">
        <v>131</v>
      </c>
      <c r="AY92" s="70" t="s">
        <v>8238</v>
      </c>
      <c r="AZ92" s="67" t="s">
        <v>67</v>
      </c>
      <c r="BA92" s="67" t="s">
        <v>67</v>
      </c>
    </row>
    <row r="93" spans="2:53" x14ac:dyDescent="0.25">
      <c r="B93" s="67">
        <v>2024</v>
      </c>
      <c r="C93" s="67">
        <v>891780111</v>
      </c>
      <c r="D93" s="69" t="s">
        <v>64</v>
      </c>
      <c r="E93" s="72" t="s">
        <v>8237</v>
      </c>
      <c r="F93" s="70" t="s">
        <v>8236</v>
      </c>
      <c r="G93" s="418">
        <v>0</v>
      </c>
      <c r="H93" s="72" t="s">
        <v>73</v>
      </c>
      <c r="I93" s="69" t="s">
        <v>65</v>
      </c>
      <c r="J93" s="70" t="s">
        <v>8060</v>
      </c>
      <c r="K93" s="70">
        <v>10780000</v>
      </c>
      <c r="L93" s="67" t="s">
        <v>68</v>
      </c>
      <c r="M93" s="70" t="s">
        <v>8235</v>
      </c>
      <c r="N93" s="70">
        <v>85455874</v>
      </c>
      <c r="O93" s="154">
        <v>14</v>
      </c>
      <c r="P93" s="291">
        <v>45302</v>
      </c>
      <c r="Q93" s="70">
        <v>2126349000</v>
      </c>
      <c r="R93" s="291">
        <v>45308</v>
      </c>
      <c r="S93" s="70">
        <v>10780000</v>
      </c>
      <c r="T93" s="72" t="s">
        <v>66</v>
      </c>
      <c r="U93" s="70">
        <v>85459497</v>
      </c>
      <c r="V93" s="70" t="s">
        <v>3149</v>
      </c>
      <c r="W93" s="291">
        <v>45308</v>
      </c>
      <c r="X93" s="291">
        <v>45308</v>
      </c>
      <c r="Y93" s="81" t="s">
        <v>75</v>
      </c>
      <c r="Z93" s="291">
        <v>45457</v>
      </c>
      <c r="AA93" s="136">
        <f t="shared" si="5"/>
        <v>149</v>
      </c>
      <c r="AB93" s="136">
        <v>2</v>
      </c>
      <c r="AC93" s="506">
        <v>1120000</v>
      </c>
      <c r="AD93" s="136">
        <v>1</v>
      </c>
      <c r="AE93" s="507">
        <v>45473</v>
      </c>
      <c r="AF93" s="136">
        <f t="shared" si="6"/>
        <v>16</v>
      </c>
      <c r="AG93" s="70">
        <v>0</v>
      </c>
      <c r="AH93" s="70">
        <v>0</v>
      </c>
      <c r="AI93" s="294" t="s">
        <v>75</v>
      </c>
      <c r="AJ93" s="72">
        <v>0</v>
      </c>
      <c r="AK93" s="79" t="s">
        <v>75</v>
      </c>
      <c r="AL93" s="79" t="s">
        <v>75</v>
      </c>
      <c r="AM93" s="136">
        <f t="shared" si="7"/>
        <v>0</v>
      </c>
      <c r="AN93" s="136">
        <f>+K93+AC93-AH93</f>
        <v>11900000</v>
      </c>
      <c r="AO93" s="72" t="s">
        <v>67</v>
      </c>
      <c r="AP93" s="70">
        <v>10780000</v>
      </c>
      <c r="AQ93" s="72" t="s">
        <v>85</v>
      </c>
      <c r="AR93" s="70">
        <v>0</v>
      </c>
      <c r="AS93" s="86" t="s">
        <v>75</v>
      </c>
      <c r="AT93" s="508">
        <v>11900000</v>
      </c>
      <c r="AU93" s="436">
        <f t="shared" si="8"/>
        <v>0</v>
      </c>
      <c r="AV93" s="140">
        <f t="shared" si="9"/>
        <v>1</v>
      </c>
      <c r="AW93" s="294" t="s">
        <v>75</v>
      </c>
      <c r="AX93" s="72" t="s">
        <v>131</v>
      </c>
      <c r="AY93" s="70" t="s">
        <v>8234</v>
      </c>
      <c r="AZ93" s="67" t="s">
        <v>67</v>
      </c>
      <c r="BA93" s="67" t="s">
        <v>67</v>
      </c>
    </row>
    <row r="94" spans="2:53" x14ac:dyDescent="0.25">
      <c r="B94" s="67">
        <v>2024</v>
      </c>
      <c r="C94" s="67">
        <v>891780111</v>
      </c>
      <c r="D94" s="69" t="s">
        <v>64</v>
      </c>
      <c r="E94" s="72" t="s">
        <v>8233</v>
      </c>
      <c r="F94" s="70" t="s">
        <v>8232</v>
      </c>
      <c r="G94" s="418">
        <v>0</v>
      </c>
      <c r="H94" s="72" t="s">
        <v>73</v>
      </c>
      <c r="I94" s="69" t="s">
        <v>65</v>
      </c>
      <c r="J94" s="70" t="s">
        <v>8231</v>
      </c>
      <c r="K94" s="70">
        <v>12833000</v>
      </c>
      <c r="L94" s="67" t="s">
        <v>68</v>
      </c>
      <c r="M94" s="70" t="s">
        <v>8230</v>
      </c>
      <c r="N94" s="70">
        <v>57466567</v>
      </c>
      <c r="O94" s="154">
        <v>14</v>
      </c>
      <c r="P94" s="291">
        <v>45302</v>
      </c>
      <c r="Q94" s="70">
        <v>2126349000</v>
      </c>
      <c r="R94" s="291">
        <v>45308</v>
      </c>
      <c r="S94" s="70">
        <v>12833000</v>
      </c>
      <c r="T94" s="72" t="s">
        <v>66</v>
      </c>
      <c r="U94" s="70">
        <v>57444673</v>
      </c>
      <c r="V94" s="70" t="s">
        <v>4729</v>
      </c>
      <c r="W94" s="291">
        <v>45308</v>
      </c>
      <c r="X94" s="291">
        <v>45308</v>
      </c>
      <c r="Y94" s="81" t="s">
        <v>75</v>
      </c>
      <c r="Z94" s="291">
        <v>45457</v>
      </c>
      <c r="AA94" s="136">
        <f t="shared" si="5"/>
        <v>149</v>
      </c>
      <c r="AB94" s="136">
        <v>2</v>
      </c>
      <c r="AC94" s="506">
        <v>1334000</v>
      </c>
      <c r="AD94" s="136">
        <v>1</v>
      </c>
      <c r="AE94" s="507">
        <v>45473</v>
      </c>
      <c r="AF94" s="136">
        <f t="shared" si="6"/>
        <v>16</v>
      </c>
      <c r="AG94" s="70">
        <v>0</v>
      </c>
      <c r="AH94" s="70">
        <v>0</v>
      </c>
      <c r="AI94" s="294" t="s">
        <v>75</v>
      </c>
      <c r="AJ94" s="72">
        <v>0</v>
      </c>
      <c r="AK94" s="79" t="s">
        <v>75</v>
      </c>
      <c r="AL94" s="79" t="s">
        <v>75</v>
      </c>
      <c r="AM94" s="136">
        <f t="shared" si="7"/>
        <v>0</v>
      </c>
      <c r="AN94" s="136">
        <f>+K94+AC94-AH94</f>
        <v>14167000</v>
      </c>
      <c r="AO94" s="72" t="s">
        <v>67</v>
      </c>
      <c r="AP94" s="70">
        <v>12833000</v>
      </c>
      <c r="AQ94" s="72" t="s">
        <v>85</v>
      </c>
      <c r="AR94" s="70">
        <v>0</v>
      </c>
      <c r="AS94" s="86" t="s">
        <v>75</v>
      </c>
      <c r="AT94" s="508">
        <v>14167000</v>
      </c>
      <c r="AU94" s="436">
        <f t="shared" si="8"/>
        <v>0</v>
      </c>
      <c r="AV94" s="140">
        <f t="shared" si="9"/>
        <v>1</v>
      </c>
      <c r="AW94" s="294" t="s">
        <v>75</v>
      </c>
      <c r="AX94" s="72" t="s">
        <v>131</v>
      </c>
      <c r="AY94" s="70" t="s">
        <v>8229</v>
      </c>
      <c r="AZ94" s="67" t="s">
        <v>67</v>
      </c>
      <c r="BA94" s="67" t="s">
        <v>67</v>
      </c>
    </row>
    <row r="95" spans="2:53" x14ac:dyDescent="0.25">
      <c r="B95" s="67">
        <v>2024</v>
      </c>
      <c r="C95" s="67">
        <v>891780111</v>
      </c>
      <c r="D95" s="69" t="s">
        <v>64</v>
      </c>
      <c r="E95" s="72" t="s">
        <v>8228</v>
      </c>
      <c r="F95" s="70" t="s">
        <v>8227</v>
      </c>
      <c r="G95" s="418">
        <v>0</v>
      </c>
      <c r="H95" s="72" t="s">
        <v>73</v>
      </c>
      <c r="I95" s="69" t="s">
        <v>65</v>
      </c>
      <c r="J95" s="70" t="s">
        <v>8226</v>
      </c>
      <c r="K95" s="70">
        <v>12500000</v>
      </c>
      <c r="L95" s="67" t="s">
        <v>68</v>
      </c>
      <c r="M95" s="70" t="s">
        <v>8225</v>
      </c>
      <c r="N95" s="70">
        <v>7144425</v>
      </c>
      <c r="O95" s="154">
        <v>14</v>
      </c>
      <c r="P95" s="291">
        <v>45302</v>
      </c>
      <c r="Q95" s="70">
        <v>2126349000</v>
      </c>
      <c r="R95" s="291">
        <v>45308</v>
      </c>
      <c r="S95" s="70">
        <v>12500000</v>
      </c>
      <c r="T95" s="72" t="s">
        <v>66</v>
      </c>
      <c r="U95" s="70">
        <v>57297693</v>
      </c>
      <c r="V95" s="70" t="s">
        <v>7452</v>
      </c>
      <c r="W95" s="291">
        <v>45308</v>
      </c>
      <c r="X95" s="291">
        <v>45308</v>
      </c>
      <c r="Y95" s="81" t="s">
        <v>75</v>
      </c>
      <c r="Z95" s="291">
        <v>45457</v>
      </c>
      <c r="AA95" s="136">
        <f t="shared" si="5"/>
        <v>149</v>
      </c>
      <c r="AB95" s="136">
        <v>3</v>
      </c>
      <c r="AC95" s="506">
        <v>2250000</v>
      </c>
      <c r="AD95" s="136">
        <v>1</v>
      </c>
      <c r="AE95" s="294">
        <v>45473</v>
      </c>
      <c r="AF95" s="136">
        <f t="shared" si="6"/>
        <v>16</v>
      </c>
      <c r="AG95" s="70">
        <v>0</v>
      </c>
      <c r="AH95" s="70">
        <v>0</v>
      </c>
      <c r="AI95" s="294" t="s">
        <v>75</v>
      </c>
      <c r="AJ95" s="72">
        <v>0</v>
      </c>
      <c r="AK95" s="79" t="s">
        <v>75</v>
      </c>
      <c r="AL95" s="79" t="s">
        <v>75</v>
      </c>
      <c r="AM95" s="136">
        <f t="shared" si="7"/>
        <v>0</v>
      </c>
      <c r="AN95" s="136">
        <f>+K95+AC95-AH95</f>
        <v>14750000</v>
      </c>
      <c r="AO95" s="72" t="s">
        <v>67</v>
      </c>
      <c r="AP95" s="70">
        <v>12500000</v>
      </c>
      <c r="AQ95" s="72" t="s">
        <v>85</v>
      </c>
      <c r="AR95" s="70">
        <v>0</v>
      </c>
      <c r="AS95" s="86" t="s">
        <v>75</v>
      </c>
      <c r="AT95" s="508">
        <v>14750000</v>
      </c>
      <c r="AU95" s="436">
        <f t="shared" si="8"/>
        <v>0</v>
      </c>
      <c r="AV95" s="140">
        <f t="shared" si="9"/>
        <v>1</v>
      </c>
      <c r="AW95" s="294" t="s">
        <v>75</v>
      </c>
      <c r="AX95" s="72" t="s">
        <v>131</v>
      </c>
      <c r="AY95" s="70" t="s">
        <v>8224</v>
      </c>
      <c r="AZ95" s="67" t="s">
        <v>67</v>
      </c>
      <c r="BA95" s="67" t="s">
        <v>67</v>
      </c>
    </row>
    <row r="96" spans="2:53" x14ac:dyDescent="0.25">
      <c r="B96" s="67">
        <v>2024</v>
      </c>
      <c r="C96" s="67">
        <v>891780111</v>
      </c>
      <c r="D96" s="69" t="s">
        <v>64</v>
      </c>
      <c r="E96" s="72" t="s">
        <v>8223</v>
      </c>
      <c r="F96" s="70" t="s">
        <v>8222</v>
      </c>
      <c r="G96" s="418">
        <v>0</v>
      </c>
      <c r="H96" s="72" t="s">
        <v>73</v>
      </c>
      <c r="I96" s="69" t="s">
        <v>65</v>
      </c>
      <c r="J96" s="70" t="s">
        <v>8221</v>
      </c>
      <c r="K96" s="70">
        <v>10780000</v>
      </c>
      <c r="L96" s="67" t="s">
        <v>68</v>
      </c>
      <c r="M96" s="70" t="s">
        <v>8220</v>
      </c>
      <c r="N96" s="70">
        <v>1119816783</v>
      </c>
      <c r="O96" s="154">
        <v>14</v>
      </c>
      <c r="P96" s="291">
        <v>45302</v>
      </c>
      <c r="Q96" s="70">
        <v>2126349000</v>
      </c>
      <c r="R96" s="291">
        <v>45308</v>
      </c>
      <c r="S96" s="70">
        <v>10780000</v>
      </c>
      <c r="T96" s="72" t="s">
        <v>66</v>
      </c>
      <c r="U96" s="70">
        <v>7631392</v>
      </c>
      <c r="V96" s="70" t="s">
        <v>5562</v>
      </c>
      <c r="W96" s="291">
        <v>45308</v>
      </c>
      <c r="X96" s="291">
        <v>45308</v>
      </c>
      <c r="Y96" s="81" t="s">
        <v>75</v>
      </c>
      <c r="Z96" s="291">
        <v>45457</v>
      </c>
      <c r="AA96" s="136">
        <f t="shared" si="5"/>
        <v>149</v>
      </c>
      <c r="AB96" s="136">
        <v>2</v>
      </c>
      <c r="AC96" s="506">
        <v>1120000</v>
      </c>
      <c r="AD96" s="136">
        <v>1</v>
      </c>
      <c r="AE96" s="507">
        <v>45473</v>
      </c>
      <c r="AF96" s="136">
        <f t="shared" si="6"/>
        <v>16</v>
      </c>
      <c r="AG96" s="70">
        <v>0</v>
      </c>
      <c r="AH96" s="70">
        <v>0</v>
      </c>
      <c r="AI96" s="294" t="s">
        <v>75</v>
      </c>
      <c r="AJ96" s="72">
        <v>0</v>
      </c>
      <c r="AK96" s="79" t="s">
        <v>75</v>
      </c>
      <c r="AL96" s="79" t="s">
        <v>75</v>
      </c>
      <c r="AM96" s="136">
        <f t="shared" si="7"/>
        <v>0</v>
      </c>
      <c r="AN96" s="136">
        <f>+K96+AC96-AH96</f>
        <v>11900000</v>
      </c>
      <c r="AO96" s="72" t="s">
        <v>67</v>
      </c>
      <c r="AP96" s="70">
        <v>10780000</v>
      </c>
      <c r="AQ96" s="72" t="s">
        <v>85</v>
      </c>
      <c r="AR96" s="70">
        <v>0</v>
      </c>
      <c r="AS96" s="86" t="s">
        <v>75</v>
      </c>
      <c r="AT96" s="508">
        <v>11900000</v>
      </c>
      <c r="AU96" s="436">
        <f t="shared" si="8"/>
        <v>0</v>
      </c>
      <c r="AV96" s="140">
        <f t="shared" si="9"/>
        <v>1</v>
      </c>
      <c r="AW96" s="294" t="s">
        <v>75</v>
      </c>
      <c r="AX96" s="72" t="s">
        <v>131</v>
      </c>
      <c r="AY96" s="70" t="s">
        <v>8219</v>
      </c>
      <c r="AZ96" s="67" t="s">
        <v>67</v>
      </c>
      <c r="BA96" s="67" t="s">
        <v>67</v>
      </c>
    </row>
    <row r="97" spans="2:53" x14ac:dyDescent="0.25">
      <c r="B97" s="67">
        <v>2024</v>
      </c>
      <c r="C97" s="67">
        <v>891780111</v>
      </c>
      <c r="D97" s="69" t="s">
        <v>64</v>
      </c>
      <c r="E97" s="72" t="s">
        <v>8218</v>
      </c>
      <c r="F97" s="70" t="s">
        <v>8217</v>
      </c>
      <c r="G97" s="418">
        <v>0</v>
      </c>
      <c r="H97" s="72" t="s">
        <v>73</v>
      </c>
      <c r="I97" s="69" t="s">
        <v>65</v>
      </c>
      <c r="J97" s="70" t="s">
        <v>8216</v>
      </c>
      <c r="K97" s="70">
        <v>18480000</v>
      </c>
      <c r="L97" s="67" t="s">
        <v>68</v>
      </c>
      <c r="M97" s="70" t="s">
        <v>8215</v>
      </c>
      <c r="N97" s="70">
        <v>43760150</v>
      </c>
      <c r="O97" s="154">
        <v>13</v>
      </c>
      <c r="P97" s="294">
        <v>45302</v>
      </c>
      <c r="Q97" s="70">
        <v>4518689382</v>
      </c>
      <c r="R97" s="291">
        <v>45308</v>
      </c>
      <c r="S97" s="70">
        <v>18480000</v>
      </c>
      <c r="T97" s="72" t="s">
        <v>66</v>
      </c>
      <c r="U97" s="70">
        <v>93400727</v>
      </c>
      <c r="V97" s="70" t="s">
        <v>5703</v>
      </c>
      <c r="W97" s="291">
        <v>45308</v>
      </c>
      <c r="X97" s="291">
        <v>45308</v>
      </c>
      <c r="Y97" s="81" t="s">
        <v>75</v>
      </c>
      <c r="Z97" s="291">
        <v>45457</v>
      </c>
      <c r="AA97" s="136">
        <f t="shared" si="5"/>
        <v>149</v>
      </c>
      <c r="AB97" s="136">
        <v>2</v>
      </c>
      <c r="AC97" s="506">
        <v>1920000</v>
      </c>
      <c r="AD97" s="136">
        <v>1</v>
      </c>
      <c r="AE97" s="507">
        <v>45473</v>
      </c>
      <c r="AF97" s="136">
        <f t="shared" si="6"/>
        <v>16</v>
      </c>
      <c r="AG97" s="70">
        <v>0</v>
      </c>
      <c r="AH97" s="70">
        <v>0</v>
      </c>
      <c r="AI97" s="294" t="s">
        <v>75</v>
      </c>
      <c r="AJ97" s="72">
        <v>0</v>
      </c>
      <c r="AK97" s="79" t="s">
        <v>75</v>
      </c>
      <c r="AL97" s="79" t="s">
        <v>75</v>
      </c>
      <c r="AM97" s="136">
        <f t="shared" si="7"/>
        <v>0</v>
      </c>
      <c r="AN97" s="136">
        <f>+K97+AC97-AH97</f>
        <v>20400000</v>
      </c>
      <c r="AO97" s="72" t="s">
        <v>67</v>
      </c>
      <c r="AP97" s="70">
        <v>18480000</v>
      </c>
      <c r="AQ97" s="72" t="s">
        <v>85</v>
      </c>
      <c r="AR97" s="70">
        <v>0</v>
      </c>
      <c r="AS97" s="86" t="s">
        <v>75</v>
      </c>
      <c r="AT97" s="508">
        <v>20400000</v>
      </c>
      <c r="AU97" s="436">
        <f t="shared" si="8"/>
        <v>0</v>
      </c>
      <c r="AV97" s="140">
        <f t="shared" si="9"/>
        <v>1</v>
      </c>
      <c r="AW97" s="294" t="s">
        <v>75</v>
      </c>
      <c r="AX97" s="72" t="s">
        <v>131</v>
      </c>
      <c r="AY97" s="70" t="s">
        <v>8214</v>
      </c>
      <c r="AZ97" s="67" t="s">
        <v>67</v>
      </c>
      <c r="BA97" s="67" t="s">
        <v>67</v>
      </c>
    </row>
    <row r="98" spans="2:53" x14ac:dyDescent="0.25">
      <c r="B98" s="67">
        <v>2024</v>
      </c>
      <c r="C98" s="67">
        <v>891780111</v>
      </c>
      <c r="D98" s="69" t="s">
        <v>64</v>
      </c>
      <c r="E98" s="72" t="s">
        <v>8213</v>
      </c>
      <c r="F98" s="70" t="s">
        <v>8212</v>
      </c>
      <c r="G98" s="418">
        <v>0</v>
      </c>
      <c r="H98" s="72" t="s">
        <v>73</v>
      </c>
      <c r="I98" s="69" t="s">
        <v>65</v>
      </c>
      <c r="J98" s="70" t="s">
        <v>8211</v>
      </c>
      <c r="K98" s="70">
        <v>20000000</v>
      </c>
      <c r="L98" s="67" t="s">
        <v>68</v>
      </c>
      <c r="M98" s="70" t="s">
        <v>8210</v>
      </c>
      <c r="N98" s="70">
        <v>85151294</v>
      </c>
      <c r="O98" s="154">
        <v>13</v>
      </c>
      <c r="P98" s="294">
        <v>45302</v>
      </c>
      <c r="Q98" s="70">
        <v>4518689382</v>
      </c>
      <c r="R98" s="291">
        <v>45308</v>
      </c>
      <c r="S98" s="70">
        <v>20000000</v>
      </c>
      <c r="T98" s="72" t="s">
        <v>66</v>
      </c>
      <c r="U98" s="70">
        <v>84452087</v>
      </c>
      <c r="V98" s="70" t="s">
        <v>5691</v>
      </c>
      <c r="W98" s="291">
        <v>45308</v>
      </c>
      <c r="X98" s="291">
        <v>45308</v>
      </c>
      <c r="Y98" s="81" t="s">
        <v>75</v>
      </c>
      <c r="Z98" s="291">
        <v>45457</v>
      </c>
      <c r="AA98" s="136">
        <f t="shared" si="5"/>
        <v>149</v>
      </c>
      <c r="AB98" s="136">
        <v>2</v>
      </c>
      <c r="AC98" s="506">
        <v>2133000</v>
      </c>
      <c r="AD98" s="136">
        <v>1</v>
      </c>
      <c r="AE98" s="507">
        <v>45473</v>
      </c>
      <c r="AF98" s="136">
        <f t="shared" si="6"/>
        <v>16</v>
      </c>
      <c r="AG98" s="70">
        <v>0</v>
      </c>
      <c r="AH98" s="70">
        <v>0</v>
      </c>
      <c r="AI98" s="294" t="s">
        <v>75</v>
      </c>
      <c r="AJ98" s="72">
        <v>0</v>
      </c>
      <c r="AK98" s="79" t="s">
        <v>75</v>
      </c>
      <c r="AL98" s="79" t="s">
        <v>75</v>
      </c>
      <c r="AM98" s="136">
        <f t="shared" si="7"/>
        <v>0</v>
      </c>
      <c r="AN98" s="136">
        <f>+K98+AC98-AH98</f>
        <v>22133000</v>
      </c>
      <c r="AO98" s="72" t="s">
        <v>67</v>
      </c>
      <c r="AP98" s="70">
        <v>20000000</v>
      </c>
      <c r="AQ98" s="72" t="s">
        <v>85</v>
      </c>
      <c r="AR98" s="70">
        <v>0</v>
      </c>
      <c r="AS98" s="86" t="s">
        <v>75</v>
      </c>
      <c r="AT98" s="508">
        <v>22133000</v>
      </c>
      <c r="AU98" s="436">
        <f t="shared" si="8"/>
        <v>0</v>
      </c>
      <c r="AV98" s="140">
        <f t="shared" si="9"/>
        <v>1</v>
      </c>
      <c r="AW98" s="294" t="s">
        <v>75</v>
      </c>
      <c r="AX98" s="72" t="s">
        <v>131</v>
      </c>
      <c r="AY98" s="70" t="s">
        <v>8209</v>
      </c>
      <c r="AZ98" s="67" t="s">
        <v>67</v>
      </c>
      <c r="BA98" s="67" t="s">
        <v>67</v>
      </c>
    </row>
    <row r="99" spans="2:53" x14ac:dyDescent="0.25">
      <c r="B99" s="67">
        <v>2024</v>
      </c>
      <c r="C99" s="67">
        <v>891780111</v>
      </c>
      <c r="D99" s="69" t="s">
        <v>64</v>
      </c>
      <c r="E99" s="72" t="s">
        <v>8208</v>
      </c>
      <c r="F99" s="70" t="s">
        <v>8207</v>
      </c>
      <c r="G99" s="418">
        <v>0</v>
      </c>
      <c r="H99" s="72" t="s">
        <v>73</v>
      </c>
      <c r="I99" s="69" t="s">
        <v>65</v>
      </c>
      <c r="J99" s="70" t="s">
        <v>8206</v>
      </c>
      <c r="K99" s="70">
        <v>15000000</v>
      </c>
      <c r="L99" s="67" t="s">
        <v>68</v>
      </c>
      <c r="M99" s="70" t="s">
        <v>8205</v>
      </c>
      <c r="N99" s="70">
        <v>36720698</v>
      </c>
      <c r="O99" s="154">
        <v>13</v>
      </c>
      <c r="P99" s="294">
        <v>45302</v>
      </c>
      <c r="Q99" s="70">
        <v>4518689382</v>
      </c>
      <c r="R99" s="291">
        <v>45308</v>
      </c>
      <c r="S99" s="70">
        <v>15000000</v>
      </c>
      <c r="T99" s="72" t="s">
        <v>66</v>
      </c>
      <c r="U99" s="70">
        <v>84452087</v>
      </c>
      <c r="V99" s="70" t="s">
        <v>5691</v>
      </c>
      <c r="W99" s="291">
        <v>45308</v>
      </c>
      <c r="X99" s="291">
        <v>45308</v>
      </c>
      <c r="Y99" s="81" t="s">
        <v>75</v>
      </c>
      <c r="Z99" s="291">
        <v>45457</v>
      </c>
      <c r="AA99" s="136">
        <f t="shared" si="5"/>
        <v>149</v>
      </c>
      <c r="AB99" s="136">
        <v>2</v>
      </c>
      <c r="AC99" s="506">
        <v>1600000</v>
      </c>
      <c r="AD99" s="136">
        <v>1</v>
      </c>
      <c r="AE99" s="507">
        <v>45473</v>
      </c>
      <c r="AF99" s="136">
        <f t="shared" si="6"/>
        <v>16</v>
      </c>
      <c r="AG99" s="70">
        <v>0</v>
      </c>
      <c r="AH99" s="70">
        <v>0</v>
      </c>
      <c r="AI99" s="294" t="s">
        <v>75</v>
      </c>
      <c r="AJ99" s="72">
        <v>0</v>
      </c>
      <c r="AK99" s="79" t="s">
        <v>75</v>
      </c>
      <c r="AL99" s="79" t="s">
        <v>75</v>
      </c>
      <c r="AM99" s="136">
        <f t="shared" si="7"/>
        <v>0</v>
      </c>
      <c r="AN99" s="136">
        <f>+K99+AC99-AH99</f>
        <v>16600000</v>
      </c>
      <c r="AO99" s="72" t="s">
        <v>67</v>
      </c>
      <c r="AP99" s="70">
        <v>15000000</v>
      </c>
      <c r="AQ99" s="72" t="s">
        <v>85</v>
      </c>
      <c r="AR99" s="70">
        <v>0</v>
      </c>
      <c r="AS99" s="86" t="s">
        <v>75</v>
      </c>
      <c r="AT99" s="508">
        <v>16600000</v>
      </c>
      <c r="AU99" s="436">
        <f t="shared" si="8"/>
        <v>0</v>
      </c>
      <c r="AV99" s="140">
        <f t="shared" si="9"/>
        <v>1</v>
      </c>
      <c r="AW99" s="294" t="s">
        <v>75</v>
      </c>
      <c r="AX99" s="72" t="s">
        <v>131</v>
      </c>
      <c r="AY99" s="70" t="s">
        <v>8204</v>
      </c>
      <c r="AZ99" s="67" t="s">
        <v>67</v>
      </c>
      <c r="BA99" s="67" t="s">
        <v>67</v>
      </c>
    </row>
    <row r="100" spans="2:53" x14ac:dyDescent="0.25">
      <c r="B100" s="67">
        <v>2024</v>
      </c>
      <c r="C100" s="67">
        <v>891780111</v>
      </c>
      <c r="D100" s="69" t="s">
        <v>64</v>
      </c>
      <c r="E100" s="72" t="s">
        <v>8203</v>
      </c>
      <c r="F100" s="70" t="s">
        <v>8202</v>
      </c>
      <c r="G100" s="418">
        <v>0</v>
      </c>
      <c r="H100" s="72" t="s">
        <v>73</v>
      </c>
      <c r="I100" s="69" t="s">
        <v>65</v>
      </c>
      <c r="J100" s="70" t="s">
        <v>8201</v>
      </c>
      <c r="K100" s="70">
        <v>13417000</v>
      </c>
      <c r="L100" s="67" t="s">
        <v>68</v>
      </c>
      <c r="M100" s="70" t="s">
        <v>8200</v>
      </c>
      <c r="N100" s="70">
        <v>1043020726</v>
      </c>
      <c r="O100" s="154">
        <v>14</v>
      </c>
      <c r="P100" s="291">
        <v>45302</v>
      </c>
      <c r="Q100" s="70">
        <v>2126349000</v>
      </c>
      <c r="R100" s="291">
        <v>45308</v>
      </c>
      <c r="S100" s="70">
        <v>13417000</v>
      </c>
      <c r="T100" s="72" t="s">
        <v>66</v>
      </c>
      <c r="U100" s="70">
        <v>84452087</v>
      </c>
      <c r="V100" s="70" t="s">
        <v>5691</v>
      </c>
      <c r="W100" s="291">
        <v>45308</v>
      </c>
      <c r="X100" s="291">
        <v>45308</v>
      </c>
      <c r="Y100" s="81" t="s">
        <v>75</v>
      </c>
      <c r="Z100" s="291">
        <v>45457</v>
      </c>
      <c r="AA100" s="136">
        <f t="shared" si="5"/>
        <v>149</v>
      </c>
      <c r="AB100" s="136">
        <v>2</v>
      </c>
      <c r="AC100" s="506">
        <v>1333000</v>
      </c>
      <c r="AD100" s="136">
        <v>1</v>
      </c>
      <c r="AE100" s="507">
        <v>45473</v>
      </c>
      <c r="AF100" s="136">
        <f t="shared" si="6"/>
        <v>16</v>
      </c>
      <c r="AG100" s="70">
        <v>0</v>
      </c>
      <c r="AH100" s="70">
        <v>0</v>
      </c>
      <c r="AI100" s="294" t="s">
        <v>75</v>
      </c>
      <c r="AJ100" s="72">
        <v>0</v>
      </c>
      <c r="AK100" s="79" t="s">
        <v>75</v>
      </c>
      <c r="AL100" s="79" t="s">
        <v>75</v>
      </c>
      <c r="AM100" s="136">
        <f t="shared" si="7"/>
        <v>0</v>
      </c>
      <c r="AN100" s="136">
        <f>+K100+AC100-AH100</f>
        <v>14750000</v>
      </c>
      <c r="AO100" s="72" t="s">
        <v>67</v>
      </c>
      <c r="AP100" s="70">
        <v>13417000</v>
      </c>
      <c r="AQ100" s="72" t="s">
        <v>85</v>
      </c>
      <c r="AR100" s="70">
        <v>0</v>
      </c>
      <c r="AS100" s="86" t="s">
        <v>75</v>
      </c>
      <c r="AT100" s="508">
        <v>14750000</v>
      </c>
      <c r="AU100" s="436">
        <f t="shared" si="8"/>
        <v>0</v>
      </c>
      <c r="AV100" s="140">
        <f t="shared" si="9"/>
        <v>1</v>
      </c>
      <c r="AW100" s="294" t="s">
        <v>75</v>
      </c>
      <c r="AX100" s="72" t="s">
        <v>131</v>
      </c>
      <c r="AY100" s="70" t="s">
        <v>8199</v>
      </c>
      <c r="AZ100" s="67" t="s">
        <v>67</v>
      </c>
      <c r="BA100" s="67" t="s">
        <v>67</v>
      </c>
    </row>
    <row r="101" spans="2:53" x14ac:dyDescent="0.25">
      <c r="B101" s="67">
        <v>2024</v>
      </c>
      <c r="C101" s="67">
        <v>891780111</v>
      </c>
      <c r="D101" s="69" t="s">
        <v>64</v>
      </c>
      <c r="E101" s="72" t="s">
        <v>8198</v>
      </c>
      <c r="F101" s="70" t="s">
        <v>8197</v>
      </c>
      <c r="G101" s="418">
        <v>0</v>
      </c>
      <c r="H101" s="72" t="s">
        <v>73</v>
      </c>
      <c r="I101" s="69" t="s">
        <v>65</v>
      </c>
      <c r="J101" s="70" t="s">
        <v>8196</v>
      </c>
      <c r="K101" s="70">
        <v>14490000</v>
      </c>
      <c r="L101" s="67" t="s">
        <v>68</v>
      </c>
      <c r="M101" s="70" t="s">
        <v>8195</v>
      </c>
      <c r="N101" s="70">
        <v>1083042613</v>
      </c>
      <c r="O101" s="154">
        <v>13</v>
      </c>
      <c r="P101" s="294">
        <v>45302</v>
      </c>
      <c r="Q101" s="70">
        <v>4518689382</v>
      </c>
      <c r="R101" s="291">
        <v>45308</v>
      </c>
      <c r="S101" s="70">
        <v>14490000</v>
      </c>
      <c r="T101" s="72" t="s">
        <v>66</v>
      </c>
      <c r="U101" s="70">
        <v>84452087</v>
      </c>
      <c r="V101" s="70" t="s">
        <v>5691</v>
      </c>
      <c r="W101" s="291">
        <v>45308</v>
      </c>
      <c r="X101" s="291">
        <v>45308</v>
      </c>
      <c r="Y101" s="81" t="s">
        <v>75</v>
      </c>
      <c r="Z101" s="291">
        <v>45457</v>
      </c>
      <c r="AA101" s="136">
        <f t="shared" si="5"/>
        <v>149</v>
      </c>
      <c r="AB101" s="136">
        <v>0</v>
      </c>
      <c r="AC101" s="506">
        <v>0</v>
      </c>
      <c r="AD101" s="136">
        <v>0</v>
      </c>
      <c r="AE101" s="294" t="s">
        <v>75</v>
      </c>
      <c r="AF101" s="136">
        <f t="shared" si="6"/>
        <v>0</v>
      </c>
      <c r="AG101" s="70">
        <v>0</v>
      </c>
      <c r="AH101" s="70">
        <v>0</v>
      </c>
      <c r="AI101" s="294" t="s">
        <v>75</v>
      </c>
      <c r="AJ101" s="72">
        <v>0</v>
      </c>
      <c r="AK101" s="79" t="s">
        <v>75</v>
      </c>
      <c r="AL101" s="79" t="s">
        <v>75</v>
      </c>
      <c r="AM101" s="136">
        <f t="shared" si="7"/>
        <v>0</v>
      </c>
      <c r="AN101" s="136">
        <f>+K101+AC101-AH101</f>
        <v>14490000</v>
      </c>
      <c r="AO101" s="72" t="s">
        <v>67</v>
      </c>
      <c r="AP101" s="70">
        <v>14490000</v>
      </c>
      <c r="AQ101" s="72" t="s">
        <v>85</v>
      </c>
      <c r="AR101" s="70">
        <v>0</v>
      </c>
      <c r="AS101" s="86" t="s">
        <v>75</v>
      </c>
      <c r="AT101" s="508">
        <v>14490000</v>
      </c>
      <c r="AU101" s="436">
        <f t="shared" si="8"/>
        <v>0</v>
      </c>
      <c r="AV101" s="140">
        <f t="shared" si="9"/>
        <v>1</v>
      </c>
      <c r="AW101" s="294" t="s">
        <v>75</v>
      </c>
      <c r="AX101" s="72" t="s">
        <v>131</v>
      </c>
      <c r="AY101" s="70" t="s">
        <v>8194</v>
      </c>
      <c r="AZ101" s="67" t="s">
        <v>67</v>
      </c>
      <c r="BA101" s="67" t="s">
        <v>67</v>
      </c>
    </row>
    <row r="102" spans="2:53" x14ac:dyDescent="0.25">
      <c r="B102" s="67">
        <v>2024</v>
      </c>
      <c r="C102" s="67">
        <v>891780111</v>
      </c>
      <c r="D102" s="69" t="s">
        <v>64</v>
      </c>
      <c r="E102" s="72" t="s">
        <v>8193</v>
      </c>
      <c r="F102" s="70" t="s">
        <v>8192</v>
      </c>
      <c r="G102" s="418">
        <v>0</v>
      </c>
      <c r="H102" s="72" t="s">
        <v>73</v>
      </c>
      <c r="I102" s="69" t="s">
        <v>65</v>
      </c>
      <c r="J102" s="70" t="s">
        <v>8191</v>
      </c>
      <c r="K102" s="70">
        <v>41067000</v>
      </c>
      <c r="L102" s="67" t="s">
        <v>68</v>
      </c>
      <c r="M102" s="70" t="s">
        <v>8190</v>
      </c>
      <c r="N102" s="70">
        <v>13542773</v>
      </c>
      <c r="O102" s="154">
        <v>13</v>
      </c>
      <c r="P102" s="294">
        <v>45302</v>
      </c>
      <c r="Q102" s="70">
        <v>4518689382</v>
      </c>
      <c r="R102" s="291">
        <v>45308</v>
      </c>
      <c r="S102" s="70">
        <v>41067000</v>
      </c>
      <c r="T102" s="72" t="s">
        <v>66</v>
      </c>
      <c r="U102" s="70">
        <v>85455983</v>
      </c>
      <c r="V102" s="70" t="s">
        <v>3667</v>
      </c>
      <c r="W102" s="291">
        <v>45308</v>
      </c>
      <c r="X102" s="291">
        <v>45308</v>
      </c>
      <c r="Y102" s="81" t="s">
        <v>75</v>
      </c>
      <c r="Z102" s="291">
        <v>45457</v>
      </c>
      <c r="AA102" s="136">
        <f t="shared" si="5"/>
        <v>149</v>
      </c>
      <c r="AB102" s="136">
        <v>2</v>
      </c>
      <c r="AC102" s="506">
        <v>4266000</v>
      </c>
      <c r="AD102" s="136">
        <v>1</v>
      </c>
      <c r="AE102" s="507">
        <v>45473</v>
      </c>
      <c r="AF102" s="136">
        <f t="shared" si="6"/>
        <v>16</v>
      </c>
      <c r="AG102" s="70">
        <v>0</v>
      </c>
      <c r="AH102" s="70">
        <v>0</v>
      </c>
      <c r="AI102" s="294" t="s">
        <v>75</v>
      </c>
      <c r="AJ102" s="72">
        <v>0</v>
      </c>
      <c r="AK102" s="79" t="s">
        <v>75</v>
      </c>
      <c r="AL102" s="79" t="s">
        <v>75</v>
      </c>
      <c r="AM102" s="136">
        <f t="shared" si="7"/>
        <v>0</v>
      </c>
      <c r="AN102" s="136">
        <f>+K102+AC102-AH102</f>
        <v>45333000</v>
      </c>
      <c r="AO102" s="72" t="s">
        <v>67</v>
      </c>
      <c r="AP102" s="70">
        <v>41067000</v>
      </c>
      <c r="AQ102" s="72" t="s">
        <v>85</v>
      </c>
      <c r="AR102" s="70">
        <v>0</v>
      </c>
      <c r="AS102" s="86" t="s">
        <v>75</v>
      </c>
      <c r="AT102" s="508">
        <v>45333000</v>
      </c>
      <c r="AU102" s="436">
        <f t="shared" si="8"/>
        <v>0</v>
      </c>
      <c r="AV102" s="140">
        <f t="shared" si="9"/>
        <v>1</v>
      </c>
      <c r="AW102" s="294" t="s">
        <v>75</v>
      </c>
      <c r="AX102" s="72" t="s">
        <v>131</v>
      </c>
      <c r="AY102" s="70" t="s">
        <v>8189</v>
      </c>
      <c r="AZ102" s="67" t="s">
        <v>67</v>
      </c>
      <c r="BA102" s="67" t="s">
        <v>67</v>
      </c>
    </row>
    <row r="103" spans="2:53" x14ac:dyDescent="0.25">
      <c r="B103" s="67">
        <v>2024</v>
      </c>
      <c r="C103" s="67">
        <v>891780111</v>
      </c>
      <c r="D103" s="69" t="s">
        <v>64</v>
      </c>
      <c r="E103" s="72" t="s">
        <v>8188</v>
      </c>
      <c r="F103" s="70" t="s">
        <v>8187</v>
      </c>
      <c r="G103" s="418">
        <v>0</v>
      </c>
      <c r="H103" s="72" t="s">
        <v>73</v>
      </c>
      <c r="I103" s="69" t="s">
        <v>65</v>
      </c>
      <c r="J103" s="70" t="s">
        <v>8186</v>
      </c>
      <c r="K103" s="70">
        <v>12500000</v>
      </c>
      <c r="L103" s="67" t="s">
        <v>68</v>
      </c>
      <c r="M103" s="70" t="s">
        <v>8185</v>
      </c>
      <c r="N103" s="70">
        <v>1026256729</v>
      </c>
      <c r="O103" s="154">
        <v>14</v>
      </c>
      <c r="P103" s="291">
        <v>45302</v>
      </c>
      <c r="Q103" s="70">
        <v>2126349000</v>
      </c>
      <c r="R103" s="291">
        <v>45308</v>
      </c>
      <c r="S103" s="70">
        <v>12500000</v>
      </c>
      <c r="T103" s="72" t="s">
        <v>66</v>
      </c>
      <c r="U103" s="70">
        <v>57297693</v>
      </c>
      <c r="V103" s="70" t="s">
        <v>7452</v>
      </c>
      <c r="W103" s="291">
        <v>45308</v>
      </c>
      <c r="X103" s="291">
        <v>45308</v>
      </c>
      <c r="Y103" s="81" t="s">
        <v>75</v>
      </c>
      <c r="Z103" s="291">
        <v>45457</v>
      </c>
      <c r="AA103" s="136">
        <f t="shared" si="5"/>
        <v>149</v>
      </c>
      <c r="AB103" s="136">
        <v>2</v>
      </c>
      <c r="AC103" s="506">
        <v>1250000</v>
      </c>
      <c r="AD103" s="136">
        <v>1</v>
      </c>
      <c r="AE103" s="507">
        <v>45473</v>
      </c>
      <c r="AF103" s="136">
        <f t="shared" si="6"/>
        <v>16</v>
      </c>
      <c r="AG103" s="70">
        <v>0</v>
      </c>
      <c r="AH103" s="70">
        <v>0</v>
      </c>
      <c r="AI103" s="294" t="s">
        <v>75</v>
      </c>
      <c r="AJ103" s="72">
        <v>0</v>
      </c>
      <c r="AK103" s="79" t="s">
        <v>75</v>
      </c>
      <c r="AL103" s="79" t="s">
        <v>75</v>
      </c>
      <c r="AM103" s="136">
        <f t="shared" si="7"/>
        <v>0</v>
      </c>
      <c r="AN103" s="136">
        <f>+K103+AC103-AH103</f>
        <v>13750000</v>
      </c>
      <c r="AO103" s="72" t="s">
        <v>67</v>
      </c>
      <c r="AP103" s="70">
        <v>12500000</v>
      </c>
      <c r="AQ103" s="72" t="s">
        <v>85</v>
      </c>
      <c r="AR103" s="70">
        <v>0</v>
      </c>
      <c r="AS103" s="86" t="s">
        <v>75</v>
      </c>
      <c r="AT103" s="508">
        <v>13750000</v>
      </c>
      <c r="AU103" s="436">
        <f t="shared" si="8"/>
        <v>0</v>
      </c>
      <c r="AV103" s="140">
        <f t="shared" si="9"/>
        <v>1</v>
      </c>
      <c r="AW103" s="294" t="s">
        <v>75</v>
      </c>
      <c r="AX103" s="72" t="s">
        <v>131</v>
      </c>
      <c r="AY103" s="70" t="s">
        <v>8184</v>
      </c>
      <c r="AZ103" s="67" t="s">
        <v>67</v>
      </c>
      <c r="BA103" s="67" t="s">
        <v>67</v>
      </c>
    </row>
    <row r="104" spans="2:53" x14ac:dyDescent="0.25">
      <c r="B104" s="67">
        <v>2024</v>
      </c>
      <c r="C104" s="67">
        <v>891780111</v>
      </c>
      <c r="D104" s="69" t="s">
        <v>64</v>
      </c>
      <c r="E104" s="72" t="s">
        <v>8183</v>
      </c>
      <c r="F104" s="70" t="s">
        <v>8182</v>
      </c>
      <c r="G104" s="418">
        <v>0</v>
      </c>
      <c r="H104" s="72" t="s">
        <v>73</v>
      </c>
      <c r="I104" s="69" t="s">
        <v>65</v>
      </c>
      <c r="J104" s="70" t="s">
        <v>8181</v>
      </c>
      <c r="K104" s="70">
        <v>10290000</v>
      </c>
      <c r="L104" s="67" t="s">
        <v>68</v>
      </c>
      <c r="M104" s="70" t="s">
        <v>8180</v>
      </c>
      <c r="N104" s="70">
        <v>1082903162</v>
      </c>
      <c r="O104" s="154">
        <v>14</v>
      </c>
      <c r="P104" s="291">
        <v>45302</v>
      </c>
      <c r="Q104" s="70">
        <v>2126349000</v>
      </c>
      <c r="R104" s="291">
        <v>45308</v>
      </c>
      <c r="S104" s="70">
        <v>10290000</v>
      </c>
      <c r="T104" s="72" t="s">
        <v>66</v>
      </c>
      <c r="U104" s="70">
        <v>57297693</v>
      </c>
      <c r="V104" s="70" t="s">
        <v>7452</v>
      </c>
      <c r="W104" s="291">
        <v>45308</v>
      </c>
      <c r="X104" s="291">
        <v>45308</v>
      </c>
      <c r="Y104" s="81" t="s">
        <v>75</v>
      </c>
      <c r="Z104" s="291">
        <v>45457</v>
      </c>
      <c r="AA104" s="136">
        <f t="shared" si="5"/>
        <v>149</v>
      </c>
      <c r="AB104" s="136">
        <v>2</v>
      </c>
      <c r="AC104" s="506">
        <v>1120000</v>
      </c>
      <c r="AD104" s="136">
        <v>1</v>
      </c>
      <c r="AE104" s="507">
        <v>45473</v>
      </c>
      <c r="AF104" s="136">
        <f t="shared" si="6"/>
        <v>16</v>
      </c>
      <c r="AG104" s="70">
        <v>0</v>
      </c>
      <c r="AH104" s="70">
        <v>0</v>
      </c>
      <c r="AI104" s="294" t="s">
        <v>75</v>
      </c>
      <c r="AJ104" s="72">
        <v>0</v>
      </c>
      <c r="AK104" s="79" t="s">
        <v>75</v>
      </c>
      <c r="AL104" s="79" t="s">
        <v>75</v>
      </c>
      <c r="AM104" s="136">
        <f t="shared" si="7"/>
        <v>0</v>
      </c>
      <c r="AN104" s="136">
        <f>+K104+AC104-AH104</f>
        <v>11410000</v>
      </c>
      <c r="AO104" s="72" t="s">
        <v>67</v>
      </c>
      <c r="AP104" s="70">
        <v>10290000</v>
      </c>
      <c r="AQ104" s="72" t="s">
        <v>85</v>
      </c>
      <c r="AR104" s="70">
        <v>0</v>
      </c>
      <c r="AS104" s="86" t="s">
        <v>75</v>
      </c>
      <c r="AT104" s="508">
        <v>11410000</v>
      </c>
      <c r="AU104" s="436">
        <f t="shared" si="8"/>
        <v>0</v>
      </c>
      <c r="AV104" s="140">
        <f t="shared" si="9"/>
        <v>1</v>
      </c>
      <c r="AW104" s="294" t="s">
        <v>75</v>
      </c>
      <c r="AX104" s="72" t="s">
        <v>131</v>
      </c>
      <c r="AY104" s="70" t="s">
        <v>8179</v>
      </c>
      <c r="AZ104" s="67" t="s">
        <v>67</v>
      </c>
      <c r="BA104" s="67" t="s">
        <v>67</v>
      </c>
    </row>
    <row r="105" spans="2:53" x14ac:dyDescent="0.25">
      <c r="B105" s="67">
        <v>2024</v>
      </c>
      <c r="C105" s="67">
        <v>891780111</v>
      </c>
      <c r="D105" s="69" t="s">
        <v>64</v>
      </c>
      <c r="E105" s="72" t="s">
        <v>8178</v>
      </c>
      <c r="F105" s="70" t="s">
        <v>8177</v>
      </c>
      <c r="G105" s="418">
        <v>0</v>
      </c>
      <c r="H105" s="72" t="s">
        <v>73</v>
      </c>
      <c r="I105" s="69" t="s">
        <v>65</v>
      </c>
      <c r="J105" s="70" t="s">
        <v>8060</v>
      </c>
      <c r="K105" s="70">
        <v>10780000</v>
      </c>
      <c r="L105" s="67" t="s">
        <v>68</v>
      </c>
      <c r="M105" s="70" t="s">
        <v>8176</v>
      </c>
      <c r="N105" s="70">
        <v>7144181</v>
      </c>
      <c r="O105" s="154">
        <v>14</v>
      </c>
      <c r="P105" s="291">
        <v>45302</v>
      </c>
      <c r="Q105" s="70">
        <v>2126349000</v>
      </c>
      <c r="R105" s="291">
        <v>45308</v>
      </c>
      <c r="S105" s="70">
        <v>10780000</v>
      </c>
      <c r="T105" s="72" t="s">
        <v>66</v>
      </c>
      <c r="U105" s="70">
        <v>85459497</v>
      </c>
      <c r="V105" s="70" t="s">
        <v>3149</v>
      </c>
      <c r="W105" s="291">
        <v>45308</v>
      </c>
      <c r="X105" s="291">
        <v>45308</v>
      </c>
      <c r="Y105" s="81" t="s">
        <v>75</v>
      </c>
      <c r="Z105" s="291">
        <v>45457</v>
      </c>
      <c r="AA105" s="136">
        <f t="shared" si="5"/>
        <v>149</v>
      </c>
      <c r="AB105" s="136">
        <v>2</v>
      </c>
      <c r="AC105" s="506">
        <v>1120000</v>
      </c>
      <c r="AD105" s="136">
        <v>1</v>
      </c>
      <c r="AE105" s="507">
        <v>45473</v>
      </c>
      <c r="AF105" s="136">
        <f t="shared" si="6"/>
        <v>16</v>
      </c>
      <c r="AG105" s="70">
        <v>0</v>
      </c>
      <c r="AH105" s="70">
        <v>0</v>
      </c>
      <c r="AI105" s="294" t="s">
        <v>75</v>
      </c>
      <c r="AJ105" s="72">
        <v>0</v>
      </c>
      <c r="AK105" s="79" t="s">
        <v>75</v>
      </c>
      <c r="AL105" s="79" t="s">
        <v>75</v>
      </c>
      <c r="AM105" s="136">
        <f t="shared" si="7"/>
        <v>0</v>
      </c>
      <c r="AN105" s="136">
        <f>+K105+AC105-AH105</f>
        <v>11900000</v>
      </c>
      <c r="AO105" s="72" t="s">
        <v>67</v>
      </c>
      <c r="AP105" s="70">
        <v>10780000</v>
      </c>
      <c r="AQ105" s="72" t="s">
        <v>85</v>
      </c>
      <c r="AR105" s="70">
        <v>0</v>
      </c>
      <c r="AS105" s="86" t="s">
        <v>75</v>
      </c>
      <c r="AT105" s="508">
        <v>9800000</v>
      </c>
      <c r="AU105" s="436">
        <f t="shared" si="8"/>
        <v>2100000</v>
      </c>
      <c r="AV105" s="140">
        <f t="shared" si="9"/>
        <v>0.82352941176470584</v>
      </c>
      <c r="AW105" s="294" t="s">
        <v>75</v>
      </c>
      <c r="AX105" s="72" t="s">
        <v>86</v>
      </c>
      <c r="AY105" s="70" t="s">
        <v>8175</v>
      </c>
      <c r="AZ105" s="67" t="s">
        <v>67</v>
      </c>
      <c r="BA105" s="67" t="s">
        <v>67</v>
      </c>
    </row>
    <row r="106" spans="2:53" x14ac:dyDescent="0.25">
      <c r="B106" s="67">
        <v>2024</v>
      </c>
      <c r="C106" s="67">
        <v>891780111</v>
      </c>
      <c r="D106" s="69" t="s">
        <v>64</v>
      </c>
      <c r="E106" s="72" t="s">
        <v>8174</v>
      </c>
      <c r="F106" s="70" t="s">
        <v>8173</v>
      </c>
      <c r="G106" s="418">
        <v>0</v>
      </c>
      <c r="H106" s="72" t="s">
        <v>73</v>
      </c>
      <c r="I106" s="69" t="s">
        <v>65</v>
      </c>
      <c r="J106" s="70" t="s">
        <v>8060</v>
      </c>
      <c r="K106" s="70">
        <v>10780000</v>
      </c>
      <c r="L106" s="67" t="s">
        <v>68</v>
      </c>
      <c r="M106" s="70" t="s">
        <v>8172</v>
      </c>
      <c r="N106" s="70">
        <v>85466757</v>
      </c>
      <c r="O106" s="154">
        <v>14</v>
      </c>
      <c r="P106" s="291">
        <v>45302</v>
      </c>
      <c r="Q106" s="70">
        <v>2126349000</v>
      </c>
      <c r="R106" s="291">
        <v>45308</v>
      </c>
      <c r="S106" s="70">
        <v>10780000</v>
      </c>
      <c r="T106" s="72" t="s">
        <v>66</v>
      </c>
      <c r="U106" s="70">
        <v>85459497</v>
      </c>
      <c r="V106" s="70" t="s">
        <v>3149</v>
      </c>
      <c r="W106" s="291">
        <v>45308</v>
      </c>
      <c r="X106" s="291">
        <v>45308</v>
      </c>
      <c r="Y106" s="81" t="s">
        <v>75</v>
      </c>
      <c r="Z106" s="291">
        <v>45457</v>
      </c>
      <c r="AA106" s="136">
        <f t="shared" si="5"/>
        <v>149</v>
      </c>
      <c r="AB106" s="136">
        <v>2</v>
      </c>
      <c r="AC106" s="506">
        <v>1120000</v>
      </c>
      <c r="AD106" s="136">
        <v>1</v>
      </c>
      <c r="AE106" s="507">
        <v>45473</v>
      </c>
      <c r="AF106" s="136">
        <f t="shared" si="6"/>
        <v>16</v>
      </c>
      <c r="AG106" s="70">
        <v>0</v>
      </c>
      <c r="AH106" s="70">
        <v>0</v>
      </c>
      <c r="AI106" s="294" t="s">
        <v>75</v>
      </c>
      <c r="AJ106" s="72">
        <v>0</v>
      </c>
      <c r="AK106" s="79" t="s">
        <v>75</v>
      </c>
      <c r="AL106" s="79" t="s">
        <v>75</v>
      </c>
      <c r="AM106" s="136">
        <f t="shared" si="7"/>
        <v>0</v>
      </c>
      <c r="AN106" s="136">
        <f>+K106+AC106-AH106</f>
        <v>11900000</v>
      </c>
      <c r="AO106" s="72" t="s">
        <v>67</v>
      </c>
      <c r="AP106" s="70">
        <v>10780000</v>
      </c>
      <c r="AQ106" s="72" t="s">
        <v>85</v>
      </c>
      <c r="AR106" s="70">
        <v>0</v>
      </c>
      <c r="AS106" s="86" t="s">
        <v>75</v>
      </c>
      <c r="AT106" s="508">
        <v>11900000</v>
      </c>
      <c r="AU106" s="436">
        <f t="shared" si="8"/>
        <v>0</v>
      </c>
      <c r="AV106" s="140">
        <f t="shared" si="9"/>
        <v>1</v>
      </c>
      <c r="AW106" s="294" t="s">
        <v>75</v>
      </c>
      <c r="AX106" s="72" t="s">
        <v>131</v>
      </c>
      <c r="AY106" s="70" t="s">
        <v>8171</v>
      </c>
      <c r="AZ106" s="67" t="s">
        <v>67</v>
      </c>
      <c r="BA106" s="67" t="s">
        <v>67</v>
      </c>
    </row>
    <row r="107" spans="2:53" x14ac:dyDescent="0.25">
      <c r="B107" s="67">
        <v>2024</v>
      </c>
      <c r="C107" s="67">
        <v>891780111</v>
      </c>
      <c r="D107" s="69" t="s">
        <v>64</v>
      </c>
      <c r="E107" s="72" t="s">
        <v>8170</v>
      </c>
      <c r="F107" s="70" t="s">
        <v>8169</v>
      </c>
      <c r="G107" s="418">
        <v>0</v>
      </c>
      <c r="H107" s="72" t="s">
        <v>73</v>
      </c>
      <c r="I107" s="69" t="s">
        <v>65</v>
      </c>
      <c r="J107" s="70" t="s">
        <v>8168</v>
      </c>
      <c r="K107" s="70">
        <v>16500000</v>
      </c>
      <c r="L107" s="67" t="s">
        <v>68</v>
      </c>
      <c r="M107" s="70" t="s">
        <v>8167</v>
      </c>
      <c r="N107" s="70">
        <v>84453261</v>
      </c>
      <c r="O107" s="154">
        <v>13</v>
      </c>
      <c r="P107" s="294">
        <v>45302</v>
      </c>
      <c r="Q107" s="70">
        <v>4518689382</v>
      </c>
      <c r="R107" s="291">
        <v>45308</v>
      </c>
      <c r="S107" s="70">
        <v>16500000</v>
      </c>
      <c r="T107" s="72" t="s">
        <v>66</v>
      </c>
      <c r="U107" s="70">
        <v>85459497</v>
      </c>
      <c r="V107" s="70" t="s">
        <v>3149</v>
      </c>
      <c r="W107" s="291">
        <v>45308</v>
      </c>
      <c r="X107" s="291">
        <v>45308</v>
      </c>
      <c r="Y107" s="81" t="s">
        <v>75</v>
      </c>
      <c r="Z107" s="291">
        <v>45457</v>
      </c>
      <c r="AA107" s="136">
        <f t="shared" si="5"/>
        <v>149</v>
      </c>
      <c r="AB107" s="136">
        <v>2</v>
      </c>
      <c r="AC107" s="506">
        <v>1760000</v>
      </c>
      <c r="AD107" s="136">
        <v>1</v>
      </c>
      <c r="AE107" s="507">
        <v>45473</v>
      </c>
      <c r="AF107" s="136">
        <f t="shared" si="6"/>
        <v>16</v>
      </c>
      <c r="AG107" s="70">
        <v>0</v>
      </c>
      <c r="AH107" s="70">
        <v>0</v>
      </c>
      <c r="AI107" s="294" t="s">
        <v>75</v>
      </c>
      <c r="AJ107" s="72">
        <v>0</v>
      </c>
      <c r="AK107" s="79" t="s">
        <v>75</v>
      </c>
      <c r="AL107" s="79" t="s">
        <v>75</v>
      </c>
      <c r="AM107" s="136">
        <f t="shared" si="7"/>
        <v>0</v>
      </c>
      <c r="AN107" s="136">
        <f>+K107+AC107-AH107</f>
        <v>18260000</v>
      </c>
      <c r="AO107" s="72" t="s">
        <v>67</v>
      </c>
      <c r="AP107" s="70">
        <v>16500000</v>
      </c>
      <c r="AQ107" s="72" t="s">
        <v>85</v>
      </c>
      <c r="AR107" s="70">
        <v>0</v>
      </c>
      <c r="AS107" s="86" t="s">
        <v>75</v>
      </c>
      <c r="AT107" s="508">
        <v>18260000</v>
      </c>
      <c r="AU107" s="436">
        <f t="shared" si="8"/>
        <v>0</v>
      </c>
      <c r="AV107" s="140">
        <f t="shared" si="9"/>
        <v>1</v>
      </c>
      <c r="AW107" s="294" t="s">
        <v>75</v>
      </c>
      <c r="AX107" s="72" t="s">
        <v>131</v>
      </c>
      <c r="AY107" s="70" t="s">
        <v>8166</v>
      </c>
      <c r="AZ107" s="67" t="s">
        <v>67</v>
      </c>
      <c r="BA107" s="67" t="s">
        <v>67</v>
      </c>
    </row>
    <row r="108" spans="2:53" x14ac:dyDescent="0.25">
      <c r="B108" s="67">
        <v>2024</v>
      </c>
      <c r="C108" s="67">
        <v>891780111</v>
      </c>
      <c r="D108" s="69" t="s">
        <v>64</v>
      </c>
      <c r="E108" s="72" t="s">
        <v>8165</v>
      </c>
      <c r="F108" s="70" t="s">
        <v>8164</v>
      </c>
      <c r="G108" s="418">
        <v>0</v>
      </c>
      <c r="H108" s="72" t="s">
        <v>73</v>
      </c>
      <c r="I108" s="69" t="s">
        <v>65</v>
      </c>
      <c r="J108" s="70" t="s">
        <v>8163</v>
      </c>
      <c r="K108" s="70">
        <v>12500000</v>
      </c>
      <c r="L108" s="67" t="s">
        <v>68</v>
      </c>
      <c r="M108" s="70" t="s">
        <v>8162</v>
      </c>
      <c r="N108" s="70">
        <v>57427809</v>
      </c>
      <c r="O108" s="154">
        <v>14</v>
      </c>
      <c r="P108" s="291">
        <v>45302</v>
      </c>
      <c r="Q108" s="70">
        <v>2126349000</v>
      </c>
      <c r="R108" s="291">
        <v>45308</v>
      </c>
      <c r="S108" s="70">
        <v>12500000</v>
      </c>
      <c r="T108" s="72" t="s">
        <v>66</v>
      </c>
      <c r="U108" s="70">
        <v>36557666</v>
      </c>
      <c r="V108" s="70" t="s">
        <v>5171</v>
      </c>
      <c r="W108" s="291">
        <v>45308</v>
      </c>
      <c r="X108" s="291">
        <v>45308</v>
      </c>
      <c r="Y108" s="81" t="s">
        <v>75</v>
      </c>
      <c r="Z108" s="291">
        <v>45457</v>
      </c>
      <c r="AA108" s="136">
        <f t="shared" si="5"/>
        <v>149</v>
      </c>
      <c r="AB108" s="136">
        <v>2</v>
      </c>
      <c r="AC108" s="506">
        <v>1333000</v>
      </c>
      <c r="AD108" s="136">
        <v>1</v>
      </c>
      <c r="AE108" s="507">
        <v>45473</v>
      </c>
      <c r="AF108" s="136">
        <f t="shared" si="6"/>
        <v>16</v>
      </c>
      <c r="AG108" s="70">
        <v>0</v>
      </c>
      <c r="AH108" s="70">
        <v>0</v>
      </c>
      <c r="AI108" s="294" t="s">
        <v>75</v>
      </c>
      <c r="AJ108" s="72">
        <v>0</v>
      </c>
      <c r="AK108" s="79" t="s">
        <v>75</v>
      </c>
      <c r="AL108" s="79" t="s">
        <v>75</v>
      </c>
      <c r="AM108" s="136">
        <f t="shared" si="7"/>
        <v>0</v>
      </c>
      <c r="AN108" s="136">
        <f>+K108+AC108-AH108</f>
        <v>13833000</v>
      </c>
      <c r="AO108" s="72" t="s">
        <v>67</v>
      </c>
      <c r="AP108" s="70">
        <v>12500000</v>
      </c>
      <c r="AQ108" s="72" t="s">
        <v>85</v>
      </c>
      <c r="AR108" s="70">
        <v>0</v>
      </c>
      <c r="AS108" s="86" t="s">
        <v>75</v>
      </c>
      <c r="AT108" s="508">
        <v>13833000</v>
      </c>
      <c r="AU108" s="436">
        <f t="shared" si="8"/>
        <v>0</v>
      </c>
      <c r="AV108" s="140">
        <f t="shared" si="9"/>
        <v>1</v>
      </c>
      <c r="AW108" s="294" t="s">
        <v>75</v>
      </c>
      <c r="AX108" s="72" t="s">
        <v>131</v>
      </c>
      <c r="AY108" s="70" t="s">
        <v>8161</v>
      </c>
      <c r="AZ108" s="67" t="s">
        <v>67</v>
      </c>
      <c r="BA108" s="67" t="s">
        <v>67</v>
      </c>
    </row>
    <row r="109" spans="2:53" x14ac:dyDescent="0.25">
      <c r="B109" s="67">
        <v>2024</v>
      </c>
      <c r="C109" s="67">
        <v>891780111</v>
      </c>
      <c r="D109" s="69" t="s">
        <v>64</v>
      </c>
      <c r="E109" s="72" t="s">
        <v>8160</v>
      </c>
      <c r="F109" s="70" t="s">
        <v>8159</v>
      </c>
      <c r="G109" s="418">
        <v>0</v>
      </c>
      <c r="H109" s="72" t="s">
        <v>73</v>
      </c>
      <c r="I109" s="69" t="s">
        <v>65</v>
      </c>
      <c r="J109" s="70" t="s">
        <v>8158</v>
      </c>
      <c r="K109" s="70">
        <v>15000000</v>
      </c>
      <c r="L109" s="67" t="s">
        <v>68</v>
      </c>
      <c r="M109" s="70" t="s">
        <v>8157</v>
      </c>
      <c r="N109" s="70">
        <v>1020750597</v>
      </c>
      <c r="O109" s="154">
        <v>13</v>
      </c>
      <c r="P109" s="294">
        <v>45302</v>
      </c>
      <c r="Q109" s="70">
        <v>4518689382</v>
      </c>
      <c r="R109" s="291">
        <v>45308</v>
      </c>
      <c r="S109" s="70">
        <v>15000000</v>
      </c>
      <c r="T109" s="72" t="s">
        <v>66</v>
      </c>
      <c r="U109" s="70">
        <v>57461216</v>
      </c>
      <c r="V109" s="70" t="s">
        <v>4197</v>
      </c>
      <c r="W109" s="291">
        <v>45308</v>
      </c>
      <c r="X109" s="291">
        <v>45308</v>
      </c>
      <c r="Y109" s="81" t="s">
        <v>75</v>
      </c>
      <c r="Z109" s="291">
        <v>45457</v>
      </c>
      <c r="AA109" s="136">
        <f t="shared" si="5"/>
        <v>149</v>
      </c>
      <c r="AB109" s="136">
        <v>2</v>
      </c>
      <c r="AC109" s="506">
        <v>1600000</v>
      </c>
      <c r="AD109" s="136">
        <v>1</v>
      </c>
      <c r="AE109" s="507">
        <v>45473</v>
      </c>
      <c r="AF109" s="136">
        <f t="shared" si="6"/>
        <v>16</v>
      </c>
      <c r="AG109" s="70">
        <v>0</v>
      </c>
      <c r="AH109" s="70">
        <v>0</v>
      </c>
      <c r="AI109" s="294" t="s">
        <v>75</v>
      </c>
      <c r="AJ109" s="72">
        <v>0</v>
      </c>
      <c r="AK109" s="79" t="s">
        <v>75</v>
      </c>
      <c r="AL109" s="79" t="s">
        <v>75</v>
      </c>
      <c r="AM109" s="136">
        <f t="shared" si="7"/>
        <v>0</v>
      </c>
      <c r="AN109" s="136">
        <f>+K109+AC109-AH109</f>
        <v>16600000</v>
      </c>
      <c r="AO109" s="72" t="s">
        <v>67</v>
      </c>
      <c r="AP109" s="70">
        <v>15000000</v>
      </c>
      <c r="AQ109" s="72" t="s">
        <v>85</v>
      </c>
      <c r="AR109" s="70">
        <v>0</v>
      </c>
      <c r="AS109" s="86" t="s">
        <v>75</v>
      </c>
      <c r="AT109" s="508">
        <v>16600000</v>
      </c>
      <c r="AU109" s="436">
        <f t="shared" si="8"/>
        <v>0</v>
      </c>
      <c r="AV109" s="140">
        <f t="shared" si="9"/>
        <v>1</v>
      </c>
      <c r="AW109" s="294" t="s">
        <v>75</v>
      </c>
      <c r="AX109" s="72" t="s">
        <v>131</v>
      </c>
      <c r="AY109" s="70" t="s">
        <v>8156</v>
      </c>
      <c r="AZ109" s="67" t="s">
        <v>67</v>
      </c>
      <c r="BA109" s="67" t="s">
        <v>67</v>
      </c>
    </row>
    <row r="110" spans="2:53" x14ac:dyDescent="0.25">
      <c r="B110" s="67">
        <v>2024</v>
      </c>
      <c r="C110" s="67">
        <v>891780111</v>
      </c>
      <c r="D110" s="69" t="s">
        <v>64</v>
      </c>
      <c r="E110" s="72" t="s">
        <v>8155</v>
      </c>
      <c r="F110" s="70" t="s">
        <v>8154</v>
      </c>
      <c r="G110" s="418">
        <v>0</v>
      </c>
      <c r="H110" s="72" t="s">
        <v>73</v>
      </c>
      <c r="I110" s="69" t="s">
        <v>65</v>
      </c>
      <c r="J110" s="70" t="s">
        <v>8153</v>
      </c>
      <c r="K110" s="70">
        <v>14760000</v>
      </c>
      <c r="L110" s="67" t="s">
        <v>68</v>
      </c>
      <c r="M110" s="70" t="s">
        <v>8152</v>
      </c>
      <c r="N110" s="70">
        <v>1148702081</v>
      </c>
      <c r="O110" s="154">
        <v>13</v>
      </c>
      <c r="P110" s="294">
        <v>45302</v>
      </c>
      <c r="Q110" s="70">
        <v>4518689382</v>
      </c>
      <c r="R110" s="291">
        <v>45308</v>
      </c>
      <c r="S110" s="70">
        <v>14760000</v>
      </c>
      <c r="T110" s="72" t="s">
        <v>66</v>
      </c>
      <c r="U110" s="70">
        <v>85449357</v>
      </c>
      <c r="V110" s="70" t="s">
        <v>6456</v>
      </c>
      <c r="W110" s="291">
        <v>45308</v>
      </c>
      <c r="X110" s="291">
        <v>45308</v>
      </c>
      <c r="Y110" s="81" t="s">
        <v>75</v>
      </c>
      <c r="Z110" s="291">
        <v>45457</v>
      </c>
      <c r="AA110" s="136">
        <f t="shared" si="5"/>
        <v>149</v>
      </c>
      <c r="AB110" s="136">
        <v>2</v>
      </c>
      <c r="AC110" s="506">
        <v>1440000</v>
      </c>
      <c r="AD110" s="136">
        <v>1</v>
      </c>
      <c r="AE110" s="507">
        <v>45473</v>
      </c>
      <c r="AF110" s="136">
        <f t="shared" si="6"/>
        <v>16</v>
      </c>
      <c r="AG110" s="70">
        <v>0</v>
      </c>
      <c r="AH110" s="70">
        <v>0</v>
      </c>
      <c r="AI110" s="294" t="s">
        <v>75</v>
      </c>
      <c r="AJ110" s="72">
        <v>0</v>
      </c>
      <c r="AK110" s="79" t="s">
        <v>75</v>
      </c>
      <c r="AL110" s="79" t="s">
        <v>75</v>
      </c>
      <c r="AM110" s="136">
        <f t="shared" si="7"/>
        <v>0</v>
      </c>
      <c r="AN110" s="136">
        <f>+K110+AC110-AH110</f>
        <v>16200000</v>
      </c>
      <c r="AO110" s="72" t="s">
        <v>67</v>
      </c>
      <c r="AP110" s="70">
        <v>14760000</v>
      </c>
      <c r="AQ110" s="72" t="s">
        <v>85</v>
      </c>
      <c r="AR110" s="70">
        <v>0</v>
      </c>
      <c r="AS110" s="86" t="s">
        <v>75</v>
      </c>
      <c r="AT110" s="508">
        <v>16200000</v>
      </c>
      <c r="AU110" s="436">
        <f t="shared" si="8"/>
        <v>0</v>
      </c>
      <c r="AV110" s="140">
        <f t="shared" si="9"/>
        <v>1</v>
      </c>
      <c r="AW110" s="294" t="s">
        <v>75</v>
      </c>
      <c r="AX110" s="72" t="s">
        <v>131</v>
      </c>
      <c r="AY110" s="70" t="s">
        <v>8151</v>
      </c>
      <c r="AZ110" s="67" t="s">
        <v>67</v>
      </c>
      <c r="BA110" s="67" t="s">
        <v>67</v>
      </c>
    </row>
    <row r="111" spans="2:53" x14ac:dyDescent="0.25">
      <c r="B111" s="67">
        <v>2024</v>
      </c>
      <c r="C111" s="67">
        <v>891780111</v>
      </c>
      <c r="D111" s="69" t="s">
        <v>64</v>
      </c>
      <c r="E111" s="72" t="s">
        <v>8150</v>
      </c>
      <c r="F111" s="70" t="s">
        <v>8149</v>
      </c>
      <c r="G111" s="418">
        <v>0</v>
      </c>
      <c r="H111" s="72" t="s">
        <v>73</v>
      </c>
      <c r="I111" s="69" t="s">
        <v>65</v>
      </c>
      <c r="J111" s="70" t="s">
        <v>8148</v>
      </c>
      <c r="K111" s="70">
        <v>16500000</v>
      </c>
      <c r="L111" s="67" t="s">
        <v>68</v>
      </c>
      <c r="M111" s="70" t="s">
        <v>8147</v>
      </c>
      <c r="N111" s="70">
        <v>85472799</v>
      </c>
      <c r="O111" s="154">
        <v>13</v>
      </c>
      <c r="P111" s="294">
        <v>45302</v>
      </c>
      <c r="Q111" s="70">
        <v>4518689382</v>
      </c>
      <c r="R111" s="291">
        <v>45308</v>
      </c>
      <c r="S111" s="70">
        <v>16500000</v>
      </c>
      <c r="T111" s="72" t="s">
        <v>66</v>
      </c>
      <c r="U111" s="70">
        <v>12621405</v>
      </c>
      <c r="V111" s="70" t="s">
        <v>6807</v>
      </c>
      <c r="W111" s="291">
        <v>45308</v>
      </c>
      <c r="X111" s="291">
        <v>45308</v>
      </c>
      <c r="Y111" s="81" t="s">
        <v>75</v>
      </c>
      <c r="Z111" s="291">
        <v>45457</v>
      </c>
      <c r="AA111" s="136">
        <f t="shared" si="5"/>
        <v>149</v>
      </c>
      <c r="AB111" s="136">
        <v>2</v>
      </c>
      <c r="AC111" s="506">
        <v>1760000</v>
      </c>
      <c r="AD111" s="136">
        <v>1</v>
      </c>
      <c r="AE111" s="507">
        <v>45473</v>
      </c>
      <c r="AF111" s="136">
        <f t="shared" si="6"/>
        <v>16</v>
      </c>
      <c r="AG111" s="70">
        <v>0</v>
      </c>
      <c r="AH111" s="70">
        <v>0</v>
      </c>
      <c r="AI111" s="294" t="s">
        <v>75</v>
      </c>
      <c r="AJ111" s="72">
        <v>0</v>
      </c>
      <c r="AK111" s="79" t="s">
        <v>75</v>
      </c>
      <c r="AL111" s="79" t="s">
        <v>75</v>
      </c>
      <c r="AM111" s="136">
        <f t="shared" si="7"/>
        <v>0</v>
      </c>
      <c r="AN111" s="136">
        <f>+K111+AC111-AH111</f>
        <v>18260000</v>
      </c>
      <c r="AO111" s="72" t="s">
        <v>67</v>
      </c>
      <c r="AP111" s="70">
        <v>16500000</v>
      </c>
      <c r="AQ111" s="72" t="s">
        <v>85</v>
      </c>
      <c r="AR111" s="70">
        <v>0</v>
      </c>
      <c r="AS111" s="86" t="s">
        <v>75</v>
      </c>
      <c r="AT111" s="508">
        <v>18260000</v>
      </c>
      <c r="AU111" s="436">
        <f t="shared" si="8"/>
        <v>0</v>
      </c>
      <c r="AV111" s="140">
        <f t="shared" si="9"/>
        <v>1</v>
      </c>
      <c r="AW111" s="294" t="s">
        <v>75</v>
      </c>
      <c r="AX111" s="72" t="s">
        <v>131</v>
      </c>
      <c r="AY111" s="70" t="s">
        <v>8146</v>
      </c>
      <c r="AZ111" s="67" t="s">
        <v>67</v>
      </c>
      <c r="BA111" s="67" t="s">
        <v>67</v>
      </c>
    </row>
    <row r="112" spans="2:53" x14ac:dyDescent="0.25">
      <c r="B112" s="67">
        <v>2024</v>
      </c>
      <c r="C112" s="67">
        <v>891780111</v>
      </c>
      <c r="D112" s="69" t="s">
        <v>64</v>
      </c>
      <c r="E112" s="72" t="s">
        <v>8145</v>
      </c>
      <c r="F112" s="70" t="s">
        <v>8144</v>
      </c>
      <c r="G112" s="418">
        <v>0</v>
      </c>
      <c r="H112" s="72" t="s">
        <v>73</v>
      </c>
      <c r="I112" s="69" t="s">
        <v>65</v>
      </c>
      <c r="J112" s="70" t="s">
        <v>8143</v>
      </c>
      <c r="K112" s="70">
        <v>20500000</v>
      </c>
      <c r="L112" s="67" t="s">
        <v>68</v>
      </c>
      <c r="M112" s="70" t="s">
        <v>8142</v>
      </c>
      <c r="N112" s="70">
        <v>1083009761</v>
      </c>
      <c r="O112" s="154">
        <v>13</v>
      </c>
      <c r="P112" s="294">
        <v>45302</v>
      </c>
      <c r="Q112" s="70">
        <v>4518689382</v>
      </c>
      <c r="R112" s="291">
        <v>45308</v>
      </c>
      <c r="S112" s="70">
        <v>20500000</v>
      </c>
      <c r="T112" s="72" t="s">
        <v>66</v>
      </c>
      <c r="U112" s="70">
        <v>12621405</v>
      </c>
      <c r="V112" s="70" t="s">
        <v>6807</v>
      </c>
      <c r="W112" s="291">
        <v>45308</v>
      </c>
      <c r="X112" s="291">
        <v>45308</v>
      </c>
      <c r="Y112" s="81" t="s">
        <v>75</v>
      </c>
      <c r="Z112" s="291">
        <v>45457</v>
      </c>
      <c r="AA112" s="136">
        <f t="shared" si="5"/>
        <v>149</v>
      </c>
      <c r="AB112" s="136">
        <v>2</v>
      </c>
      <c r="AC112" s="506">
        <v>2187000</v>
      </c>
      <c r="AD112" s="136">
        <v>1</v>
      </c>
      <c r="AE112" s="507">
        <v>45473</v>
      </c>
      <c r="AF112" s="136">
        <f t="shared" si="6"/>
        <v>16</v>
      </c>
      <c r="AG112" s="70">
        <v>0</v>
      </c>
      <c r="AH112" s="70">
        <v>0</v>
      </c>
      <c r="AI112" s="294" t="s">
        <v>75</v>
      </c>
      <c r="AJ112" s="72">
        <v>0</v>
      </c>
      <c r="AK112" s="79" t="s">
        <v>75</v>
      </c>
      <c r="AL112" s="79" t="s">
        <v>75</v>
      </c>
      <c r="AM112" s="136">
        <f t="shared" si="7"/>
        <v>0</v>
      </c>
      <c r="AN112" s="136">
        <f>+K112+AC112-AH112</f>
        <v>22687000</v>
      </c>
      <c r="AO112" s="72" t="s">
        <v>67</v>
      </c>
      <c r="AP112" s="70">
        <v>20500000</v>
      </c>
      <c r="AQ112" s="72" t="s">
        <v>85</v>
      </c>
      <c r="AR112" s="70">
        <v>0</v>
      </c>
      <c r="AS112" s="86" t="s">
        <v>75</v>
      </c>
      <c r="AT112" s="508">
        <v>22687000</v>
      </c>
      <c r="AU112" s="436">
        <f t="shared" si="8"/>
        <v>0</v>
      </c>
      <c r="AV112" s="140">
        <f t="shared" si="9"/>
        <v>1</v>
      </c>
      <c r="AW112" s="294" t="s">
        <v>75</v>
      </c>
      <c r="AX112" s="72" t="s">
        <v>131</v>
      </c>
      <c r="AY112" s="70" t="s">
        <v>8141</v>
      </c>
      <c r="AZ112" s="67" t="s">
        <v>67</v>
      </c>
      <c r="BA112" s="67" t="s">
        <v>67</v>
      </c>
    </row>
    <row r="113" spans="2:53" x14ac:dyDescent="0.25">
      <c r="B113" s="67">
        <v>2024</v>
      </c>
      <c r="C113" s="67">
        <v>891780111</v>
      </c>
      <c r="D113" s="69" t="s">
        <v>64</v>
      </c>
      <c r="E113" s="72" t="s">
        <v>8140</v>
      </c>
      <c r="F113" s="70" t="s">
        <v>8139</v>
      </c>
      <c r="G113" s="418">
        <v>0</v>
      </c>
      <c r="H113" s="72" t="s">
        <v>73</v>
      </c>
      <c r="I113" s="69" t="s">
        <v>65</v>
      </c>
      <c r="J113" s="70" t="s">
        <v>8138</v>
      </c>
      <c r="K113" s="70">
        <v>23500000</v>
      </c>
      <c r="L113" s="67" t="s">
        <v>68</v>
      </c>
      <c r="M113" s="70" t="s">
        <v>8137</v>
      </c>
      <c r="N113" s="70">
        <v>1082961349</v>
      </c>
      <c r="O113" s="154">
        <v>13</v>
      </c>
      <c r="P113" s="294">
        <v>45302</v>
      </c>
      <c r="Q113" s="70">
        <v>4518689382</v>
      </c>
      <c r="R113" s="291">
        <v>45308</v>
      </c>
      <c r="S113" s="70">
        <v>23500000</v>
      </c>
      <c r="T113" s="72" t="s">
        <v>66</v>
      </c>
      <c r="U113" s="70">
        <v>12621405</v>
      </c>
      <c r="V113" s="70" t="s">
        <v>6807</v>
      </c>
      <c r="W113" s="291">
        <v>45308</v>
      </c>
      <c r="X113" s="291">
        <v>45308</v>
      </c>
      <c r="Y113" s="81" t="s">
        <v>75</v>
      </c>
      <c r="Z113" s="291">
        <v>45457</v>
      </c>
      <c r="AA113" s="136">
        <f t="shared" si="5"/>
        <v>149</v>
      </c>
      <c r="AB113" s="136">
        <v>2</v>
      </c>
      <c r="AC113" s="506">
        <v>2507000</v>
      </c>
      <c r="AD113" s="136">
        <v>1</v>
      </c>
      <c r="AE113" s="507">
        <v>45473</v>
      </c>
      <c r="AF113" s="136">
        <f t="shared" si="6"/>
        <v>16</v>
      </c>
      <c r="AG113" s="70">
        <v>0</v>
      </c>
      <c r="AH113" s="70">
        <v>0</v>
      </c>
      <c r="AI113" s="294" t="s">
        <v>75</v>
      </c>
      <c r="AJ113" s="72">
        <v>0</v>
      </c>
      <c r="AK113" s="79" t="s">
        <v>75</v>
      </c>
      <c r="AL113" s="79" t="s">
        <v>75</v>
      </c>
      <c r="AM113" s="136">
        <f t="shared" si="7"/>
        <v>0</v>
      </c>
      <c r="AN113" s="136">
        <f>+K113+AC113-AH113</f>
        <v>26007000</v>
      </c>
      <c r="AO113" s="72" t="s">
        <v>67</v>
      </c>
      <c r="AP113" s="70">
        <v>23500000</v>
      </c>
      <c r="AQ113" s="72" t="s">
        <v>85</v>
      </c>
      <c r="AR113" s="70">
        <v>0</v>
      </c>
      <c r="AS113" s="86" t="s">
        <v>75</v>
      </c>
      <c r="AT113" s="508">
        <v>26007000</v>
      </c>
      <c r="AU113" s="436">
        <f t="shared" si="8"/>
        <v>0</v>
      </c>
      <c r="AV113" s="140">
        <f t="shared" si="9"/>
        <v>1</v>
      </c>
      <c r="AW113" s="294" t="s">
        <v>75</v>
      </c>
      <c r="AX113" s="72" t="s">
        <v>131</v>
      </c>
      <c r="AY113" s="70" t="s">
        <v>8136</v>
      </c>
      <c r="AZ113" s="67" t="s">
        <v>67</v>
      </c>
      <c r="BA113" s="67" t="s">
        <v>67</v>
      </c>
    </row>
    <row r="114" spans="2:53" x14ac:dyDescent="0.25">
      <c r="B114" s="67">
        <v>2024</v>
      </c>
      <c r="C114" s="67">
        <v>891780111</v>
      </c>
      <c r="D114" s="69" t="s">
        <v>64</v>
      </c>
      <c r="E114" s="72" t="s">
        <v>8135</v>
      </c>
      <c r="F114" s="70" t="s">
        <v>8134</v>
      </c>
      <c r="G114" s="418">
        <v>0</v>
      </c>
      <c r="H114" s="72" t="s">
        <v>73</v>
      </c>
      <c r="I114" s="69" t="s">
        <v>65</v>
      </c>
      <c r="J114" s="70" t="s">
        <v>8133</v>
      </c>
      <c r="K114" s="70">
        <v>15000000</v>
      </c>
      <c r="L114" s="67" t="s">
        <v>68</v>
      </c>
      <c r="M114" s="70" t="s">
        <v>8132</v>
      </c>
      <c r="N114" s="70">
        <v>1083033427</v>
      </c>
      <c r="O114" s="154">
        <v>13</v>
      </c>
      <c r="P114" s="294">
        <v>45302</v>
      </c>
      <c r="Q114" s="70">
        <v>4518689382</v>
      </c>
      <c r="R114" s="291">
        <v>45308</v>
      </c>
      <c r="S114" s="70">
        <v>15000000</v>
      </c>
      <c r="T114" s="72" t="s">
        <v>66</v>
      </c>
      <c r="U114" s="70">
        <v>36564011</v>
      </c>
      <c r="V114" s="70" t="s">
        <v>3923</v>
      </c>
      <c r="W114" s="291">
        <v>45308</v>
      </c>
      <c r="X114" s="291">
        <v>45308</v>
      </c>
      <c r="Y114" s="81" t="s">
        <v>75</v>
      </c>
      <c r="Z114" s="291">
        <v>45457</v>
      </c>
      <c r="AA114" s="136">
        <f t="shared" si="5"/>
        <v>149</v>
      </c>
      <c r="AB114" s="136">
        <v>2</v>
      </c>
      <c r="AC114" s="506">
        <v>1600000</v>
      </c>
      <c r="AD114" s="136">
        <v>1</v>
      </c>
      <c r="AE114" s="507">
        <v>45473</v>
      </c>
      <c r="AF114" s="136">
        <f t="shared" si="6"/>
        <v>16</v>
      </c>
      <c r="AG114" s="70">
        <v>0</v>
      </c>
      <c r="AH114" s="70">
        <v>0</v>
      </c>
      <c r="AI114" s="294" t="s">
        <v>75</v>
      </c>
      <c r="AJ114" s="72">
        <v>0</v>
      </c>
      <c r="AK114" s="79" t="s">
        <v>75</v>
      </c>
      <c r="AL114" s="79" t="s">
        <v>75</v>
      </c>
      <c r="AM114" s="136">
        <f t="shared" si="7"/>
        <v>0</v>
      </c>
      <c r="AN114" s="136">
        <f>+K114+AC114-AH114</f>
        <v>16600000</v>
      </c>
      <c r="AO114" s="72" t="s">
        <v>67</v>
      </c>
      <c r="AP114" s="70">
        <v>15000000</v>
      </c>
      <c r="AQ114" s="72" t="s">
        <v>85</v>
      </c>
      <c r="AR114" s="70">
        <v>0</v>
      </c>
      <c r="AS114" s="86" t="s">
        <v>75</v>
      </c>
      <c r="AT114" s="508">
        <v>16600000</v>
      </c>
      <c r="AU114" s="436">
        <f t="shared" si="8"/>
        <v>0</v>
      </c>
      <c r="AV114" s="140">
        <f t="shared" si="9"/>
        <v>1</v>
      </c>
      <c r="AW114" s="294" t="s">
        <v>75</v>
      </c>
      <c r="AX114" s="72" t="s">
        <v>131</v>
      </c>
      <c r="AY114" s="70" t="s">
        <v>8131</v>
      </c>
      <c r="AZ114" s="67" t="s">
        <v>67</v>
      </c>
      <c r="BA114" s="67" t="s">
        <v>67</v>
      </c>
    </row>
    <row r="115" spans="2:53" x14ac:dyDescent="0.25">
      <c r="B115" s="67">
        <v>2024</v>
      </c>
      <c r="C115" s="67">
        <v>891780111</v>
      </c>
      <c r="D115" s="69" t="s">
        <v>64</v>
      </c>
      <c r="E115" s="72" t="s">
        <v>8130</v>
      </c>
      <c r="F115" s="70" t="s">
        <v>8129</v>
      </c>
      <c r="G115" s="418">
        <v>0</v>
      </c>
      <c r="H115" s="72" t="s">
        <v>73</v>
      </c>
      <c r="I115" s="69" t="s">
        <v>65</v>
      </c>
      <c r="J115" s="70" t="s">
        <v>8128</v>
      </c>
      <c r="K115" s="70">
        <v>16500000</v>
      </c>
      <c r="L115" s="67" t="s">
        <v>68</v>
      </c>
      <c r="M115" s="70" t="s">
        <v>8127</v>
      </c>
      <c r="N115" s="70">
        <v>1143142377</v>
      </c>
      <c r="O115" s="154">
        <v>13</v>
      </c>
      <c r="P115" s="294">
        <v>45302</v>
      </c>
      <c r="Q115" s="70">
        <v>4518689382</v>
      </c>
      <c r="R115" s="291">
        <v>45308</v>
      </c>
      <c r="S115" s="70">
        <v>16500000</v>
      </c>
      <c r="T115" s="72" t="s">
        <v>66</v>
      </c>
      <c r="U115" s="70">
        <v>1192791759</v>
      </c>
      <c r="V115" s="70" t="s">
        <v>2466</v>
      </c>
      <c r="W115" s="291">
        <v>45308</v>
      </c>
      <c r="X115" s="291">
        <v>45308</v>
      </c>
      <c r="Y115" s="81" t="s">
        <v>75</v>
      </c>
      <c r="Z115" s="291">
        <v>45457</v>
      </c>
      <c r="AA115" s="136">
        <f t="shared" si="5"/>
        <v>149</v>
      </c>
      <c r="AB115" s="136">
        <v>2</v>
      </c>
      <c r="AC115" s="506">
        <v>1760000</v>
      </c>
      <c r="AD115" s="136">
        <v>1</v>
      </c>
      <c r="AE115" s="507">
        <v>45473</v>
      </c>
      <c r="AF115" s="136">
        <f t="shared" si="6"/>
        <v>16</v>
      </c>
      <c r="AG115" s="70">
        <v>0</v>
      </c>
      <c r="AH115" s="70">
        <v>0</v>
      </c>
      <c r="AI115" s="294" t="s">
        <v>75</v>
      </c>
      <c r="AJ115" s="72">
        <v>0</v>
      </c>
      <c r="AK115" s="79" t="s">
        <v>75</v>
      </c>
      <c r="AL115" s="79" t="s">
        <v>75</v>
      </c>
      <c r="AM115" s="136">
        <f t="shared" si="7"/>
        <v>0</v>
      </c>
      <c r="AN115" s="136">
        <f>+K115+AC115-AH115</f>
        <v>18260000</v>
      </c>
      <c r="AO115" s="72" t="s">
        <v>67</v>
      </c>
      <c r="AP115" s="70">
        <v>16500000</v>
      </c>
      <c r="AQ115" s="72" t="s">
        <v>85</v>
      </c>
      <c r="AR115" s="70">
        <v>0</v>
      </c>
      <c r="AS115" s="86" t="s">
        <v>75</v>
      </c>
      <c r="AT115" s="508">
        <v>18260000</v>
      </c>
      <c r="AU115" s="436">
        <f t="shared" si="8"/>
        <v>0</v>
      </c>
      <c r="AV115" s="140">
        <f t="shared" si="9"/>
        <v>1</v>
      </c>
      <c r="AW115" s="294" t="s">
        <v>75</v>
      </c>
      <c r="AX115" s="72" t="s">
        <v>131</v>
      </c>
      <c r="AY115" s="70" t="s">
        <v>8126</v>
      </c>
      <c r="AZ115" s="67" t="s">
        <v>67</v>
      </c>
      <c r="BA115" s="67" t="s">
        <v>67</v>
      </c>
    </row>
    <row r="116" spans="2:53" x14ac:dyDescent="0.25">
      <c r="B116" s="67">
        <v>2024</v>
      </c>
      <c r="C116" s="67">
        <v>891780111</v>
      </c>
      <c r="D116" s="69" t="s">
        <v>64</v>
      </c>
      <c r="E116" s="72" t="s">
        <v>8125</v>
      </c>
      <c r="F116" s="70" t="s">
        <v>8124</v>
      </c>
      <c r="G116" s="418">
        <v>0</v>
      </c>
      <c r="H116" s="72" t="s">
        <v>73</v>
      </c>
      <c r="I116" s="69" t="s">
        <v>65</v>
      </c>
      <c r="J116" s="70" t="s">
        <v>8123</v>
      </c>
      <c r="K116" s="70">
        <v>12500000</v>
      </c>
      <c r="L116" s="67" t="s">
        <v>68</v>
      </c>
      <c r="M116" s="70" t="s">
        <v>8122</v>
      </c>
      <c r="N116" s="70">
        <v>32801897</v>
      </c>
      <c r="O116" s="154">
        <v>14</v>
      </c>
      <c r="P116" s="291">
        <v>45302</v>
      </c>
      <c r="Q116" s="70">
        <v>2126349000</v>
      </c>
      <c r="R116" s="291">
        <v>45309</v>
      </c>
      <c r="S116" s="70">
        <v>12500000</v>
      </c>
      <c r="T116" s="72" t="s">
        <v>66</v>
      </c>
      <c r="U116" s="70">
        <v>57441846</v>
      </c>
      <c r="V116" s="70" t="s">
        <v>6068</v>
      </c>
      <c r="W116" s="291">
        <v>45309</v>
      </c>
      <c r="X116" s="291">
        <v>45309</v>
      </c>
      <c r="Y116" s="81" t="s">
        <v>75</v>
      </c>
      <c r="Z116" s="291">
        <v>45457</v>
      </c>
      <c r="AA116" s="136">
        <f t="shared" si="5"/>
        <v>148</v>
      </c>
      <c r="AB116" s="136">
        <v>2</v>
      </c>
      <c r="AC116" s="506">
        <v>1333000</v>
      </c>
      <c r="AD116" s="136">
        <v>1</v>
      </c>
      <c r="AE116" s="507">
        <v>45473</v>
      </c>
      <c r="AF116" s="136">
        <f t="shared" si="6"/>
        <v>16</v>
      </c>
      <c r="AG116" s="70">
        <v>0</v>
      </c>
      <c r="AH116" s="70">
        <v>0</v>
      </c>
      <c r="AI116" s="294" t="s">
        <v>75</v>
      </c>
      <c r="AJ116" s="72">
        <v>0</v>
      </c>
      <c r="AK116" s="79" t="s">
        <v>75</v>
      </c>
      <c r="AL116" s="79" t="s">
        <v>75</v>
      </c>
      <c r="AM116" s="136">
        <f t="shared" si="7"/>
        <v>0</v>
      </c>
      <c r="AN116" s="136">
        <f>+K116+AC116-AH116</f>
        <v>13833000</v>
      </c>
      <c r="AO116" s="72" t="s">
        <v>67</v>
      </c>
      <c r="AP116" s="70">
        <v>12500000</v>
      </c>
      <c r="AQ116" s="72" t="s">
        <v>85</v>
      </c>
      <c r="AR116" s="70">
        <v>0</v>
      </c>
      <c r="AS116" s="86" t="s">
        <v>75</v>
      </c>
      <c r="AT116" s="508">
        <v>13833000</v>
      </c>
      <c r="AU116" s="436">
        <f t="shared" si="8"/>
        <v>0</v>
      </c>
      <c r="AV116" s="140">
        <f t="shared" si="9"/>
        <v>1</v>
      </c>
      <c r="AW116" s="294" t="s">
        <v>75</v>
      </c>
      <c r="AX116" s="72" t="s">
        <v>131</v>
      </c>
      <c r="AY116" s="70" t="s">
        <v>8121</v>
      </c>
      <c r="AZ116" s="67" t="s">
        <v>67</v>
      </c>
      <c r="BA116" s="67" t="s">
        <v>67</v>
      </c>
    </row>
    <row r="117" spans="2:53" x14ac:dyDescent="0.25">
      <c r="B117" s="67">
        <v>2024</v>
      </c>
      <c r="C117" s="67">
        <v>891780111</v>
      </c>
      <c r="D117" s="69" t="s">
        <v>64</v>
      </c>
      <c r="E117" s="72" t="s">
        <v>8120</v>
      </c>
      <c r="F117" s="70" t="s">
        <v>8119</v>
      </c>
      <c r="G117" s="418">
        <v>0</v>
      </c>
      <c r="H117" s="72" t="s">
        <v>73</v>
      </c>
      <c r="I117" s="69" t="s">
        <v>65</v>
      </c>
      <c r="J117" s="70" t="s">
        <v>8118</v>
      </c>
      <c r="K117" s="70">
        <v>15400000</v>
      </c>
      <c r="L117" s="67" t="s">
        <v>68</v>
      </c>
      <c r="M117" s="70" t="s">
        <v>8117</v>
      </c>
      <c r="N117" s="70">
        <v>7602221</v>
      </c>
      <c r="O117" s="154">
        <v>13</v>
      </c>
      <c r="P117" s="294">
        <v>45302</v>
      </c>
      <c r="Q117" s="70">
        <v>4518689382</v>
      </c>
      <c r="R117" s="291">
        <v>45309</v>
      </c>
      <c r="S117" s="70">
        <v>15400000</v>
      </c>
      <c r="T117" s="72" t="s">
        <v>66</v>
      </c>
      <c r="U117" s="70">
        <v>57297693</v>
      </c>
      <c r="V117" s="70" t="s">
        <v>7452</v>
      </c>
      <c r="W117" s="291">
        <v>45309</v>
      </c>
      <c r="X117" s="291">
        <v>45309</v>
      </c>
      <c r="Y117" s="81" t="s">
        <v>75</v>
      </c>
      <c r="Z117" s="291">
        <v>45457</v>
      </c>
      <c r="AA117" s="136">
        <f t="shared" si="5"/>
        <v>148</v>
      </c>
      <c r="AB117" s="136">
        <v>2</v>
      </c>
      <c r="AC117" s="506">
        <v>1600000</v>
      </c>
      <c r="AD117" s="136">
        <v>1</v>
      </c>
      <c r="AE117" s="507">
        <v>45473</v>
      </c>
      <c r="AF117" s="136">
        <f t="shared" si="6"/>
        <v>16</v>
      </c>
      <c r="AG117" s="70">
        <v>0</v>
      </c>
      <c r="AH117" s="70">
        <v>0</v>
      </c>
      <c r="AI117" s="294" t="s">
        <v>75</v>
      </c>
      <c r="AJ117" s="72">
        <v>0</v>
      </c>
      <c r="AK117" s="79" t="s">
        <v>75</v>
      </c>
      <c r="AL117" s="79" t="s">
        <v>75</v>
      </c>
      <c r="AM117" s="136">
        <f t="shared" si="7"/>
        <v>0</v>
      </c>
      <c r="AN117" s="136">
        <f>+K117+AC117-AH117</f>
        <v>17000000</v>
      </c>
      <c r="AO117" s="72" t="s">
        <v>67</v>
      </c>
      <c r="AP117" s="70">
        <v>15400000</v>
      </c>
      <c r="AQ117" s="72" t="s">
        <v>85</v>
      </c>
      <c r="AR117" s="70">
        <v>0</v>
      </c>
      <c r="AS117" s="86" t="s">
        <v>75</v>
      </c>
      <c r="AT117" s="508">
        <v>17000000</v>
      </c>
      <c r="AU117" s="436">
        <f t="shared" si="8"/>
        <v>0</v>
      </c>
      <c r="AV117" s="140">
        <f t="shared" si="9"/>
        <v>1</v>
      </c>
      <c r="AW117" s="294" t="s">
        <v>75</v>
      </c>
      <c r="AX117" s="72" t="s">
        <v>131</v>
      </c>
      <c r="AY117" s="70" t="s">
        <v>8116</v>
      </c>
      <c r="AZ117" s="67" t="s">
        <v>67</v>
      </c>
      <c r="BA117" s="67" t="s">
        <v>67</v>
      </c>
    </row>
    <row r="118" spans="2:53" x14ac:dyDescent="0.25">
      <c r="B118" s="67">
        <v>2024</v>
      </c>
      <c r="C118" s="67">
        <v>891780111</v>
      </c>
      <c r="D118" s="69" t="s">
        <v>64</v>
      </c>
      <c r="E118" s="72" t="s">
        <v>8115</v>
      </c>
      <c r="F118" s="70" t="s">
        <v>8114</v>
      </c>
      <c r="G118" s="418">
        <v>0</v>
      </c>
      <c r="H118" s="72" t="s">
        <v>73</v>
      </c>
      <c r="I118" s="69" t="s">
        <v>65</v>
      </c>
      <c r="J118" s="70" t="s">
        <v>8113</v>
      </c>
      <c r="K118" s="70">
        <v>16500000</v>
      </c>
      <c r="L118" s="67" t="s">
        <v>68</v>
      </c>
      <c r="M118" s="70" t="s">
        <v>8112</v>
      </c>
      <c r="N118" s="70">
        <v>7634651</v>
      </c>
      <c r="O118" s="154">
        <v>13</v>
      </c>
      <c r="P118" s="294">
        <v>45302</v>
      </c>
      <c r="Q118" s="70">
        <v>4518689382</v>
      </c>
      <c r="R118" s="291">
        <v>45309</v>
      </c>
      <c r="S118" s="70">
        <v>16500000</v>
      </c>
      <c r="T118" s="72" t="s">
        <v>66</v>
      </c>
      <c r="U118" s="70">
        <v>85459497</v>
      </c>
      <c r="V118" s="70" t="s">
        <v>3149</v>
      </c>
      <c r="W118" s="291">
        <v>45309</v>
      </c>
      <c r="X118" s="291">
        <v>45309</v>
      </c>
      <c r="Y118" s="81" t="s">
        <v>75</v>
      </c>
      <c r="Z118" s="291">
        <v>45457</v>
      </c>
      <c r="AA118" s="136">
        <f t="shared" si="5"/>
        <v>148</v>
      </c>
      <c r="AB118" s="136">
        <v>2</v>
      </c>
      <c r="AC118" s="506">
        <v>1760000</v>
      </c>
      <c r="AD118" s="136">
        <v>1</v>
      </c>
      <c r="AE118" s="507">
        <v>45473</v>
      </c>
      <c r="AF118" s="136">
        <f t="shared" si="6"/>
        <v>16</v>
      </c>
      <c r="AG118" s="70">
        <v>0</v>
      </c>
      <c r="AH118" s="70">
        <v>0</v>
      </c>
      <c r="AI118" s="294" t="s">
        <v>75</v>
      </c>
      <c r="AJ118" s="72">
        <v>0</v>
      </c>
      <c r="AK118" s="79" t="s">
        <v>75</v>
      </c>
      <c r="AL118" s="79" t="s">
        <v>75</v>
      </c>
      <c r="AM118" s="136">
        <f t="shared" si="7"/>
        <v>0</v>
      </c>
      <c r="AN118" s="136">
        <f>+K118+AC118-AH118</f>
        <v>18260000</v>
      </c>
      <c r="AO118" s="72" t="s">
        <v>67</v>
      </c>
      <c r="AP118" s="70">
        <v>16500000</v>
      </c>
      <c r="AQ118" s="72" t="s">
        <v>85</v>
      </c>
      <c r="AR118" s="70">
        <v>0</v>
      </c>
      <c r="AS118" s="86" t="s">
        <v>75</v>
      </c>
      <c r="AT118" s="508">
        <v>18260000</v>
      </c>
      <c r="AU118" s="436">
        <f t="shared" si="8"/>
        <v>0</v>
      </c>
      <c r="AV118" s="140">
        <f t="shared" si="9"/>
        <v>1</v>
      </c>
      <c r="AW118" s="294" t="s">
        <v>75</v>
      </c>
      <c r="AX118" s="72" t="s">
        <v>131</v>
      </c>
      <c r="AY118" s="70" t="s">
        <v>8111</v>
      </c>
      <c r="AZ118" s="67" t="s">
        <v>67</v>
      </c>
      <c r="BA118" s="67" t="s">
        <v>67</v>
      </c>
    </row>
    <row r="119" spans="2:53" x14ac:dyDescent="0.25">
      <c r="B119" s="67">
        <v>2024</v>
      </c>
      <c r="C119" s="67">
        <v>891780111</v>
      </c>
      <c r="D119" s="69" t="s">
        <v>64</v>
      </c>
      <c r="E119" s="72" t="s">
        <v>8110</v>
      </c>
      <c r="F119" s="70" t="s">
        <v>8109</v>
      </c>
      <c r="G119" s="418">
        <v>0</v>
      </c>
      <c r="H119" s="72" t="s">
        <v>73</v>
      </c>
      <c r="I119" s="69" t="s">
        <v>65</v>
      </c>
      <c r="J119" s="70" t="s">
        <v>8055</v>
      </c>
      <c r="K119" s="70">
        <v>10780000</v>
      </c>
      <c r="L119" s="67" t="s">
        <v>68</v>
      </c>
      <c r="M119" s="70" t="s">
        <v>8108</v>
      </c>
      <c r="N119" s="70">
        <v>84459314</v>
      </c>
      <c r="O119" s="154">
        <v>14</v>
      </c>
      <c r="P119" s="291">
        <v>45302</v>
      </c>
      <c r="Q119" s="70">
        <v>2126349000</v>
      </c>
      <c r="R119" s="291">
        <v>45309</v>
      </c>
      <c r="S119" s="70">
        <v>10780000</v>
      </c>
      <c r="T119" s="72" t="s">
        <v>66</v>
      </c>
      <c r="U119" s="70">
        <v>85459497</v>
      </c>
      <c r="V119" s="70" t="s">
        <v>3149</v>
      </c>
      <c r="W119" s="291">
        <v>45309</v>
      </c>
      <c r="X119" s="291">
        <v>45309</v>
      </c>
      <c r="Y119" s="81" t="s">
        <v>75</v>
      </c>
      <c r="Z119" s="291">
        <v>45457</v>
      </c>
      <c r="AA119" s="136">
        <f t="shared" si="5"/>
        <v>148</v>
      </c>
      <c r="AB119" s="136">
        <v>2</v>
      </c>
      <c r="AC119" s="506">
        <v>1120000</v>
      </c>
      <c r="AD119" s="136">
        <v>1</v>
      </c>
      <c r="AE119" s="507">
        <v>45473</v>
      </c>
      <c r="AF119" s="136">
        <f t="shared" si="6"/>
        <v>16</v>
      </c>
      <c r="AG119" s="70">
        <v>0</v>
      </c>
      <c r="AH119" s="70">
        <v>0</v>
      </c>
      <c r="AI119" s="294" t="s">
        <v>75</v>
      </c>
      <c r="AJ119" s="72">
        <v>0</v>
      </c>
      <c r="AK119" s="79" t="s">
        <v>75</v>
      </c>
      <c r="AL119" s="79" t="s">
        <v>75</v>
      </c>
      <c r="AM119" s="136">
        <f t="shared" si="7"/>
        <v>0</v>
      </c>
      <c r="AN119" s="136">
        <f>+K119+AC119-AH119</f>
        <v>11900000</v>
      </c>
      <c r="AO119" s="72" t="s">
        <v>67</v>
      </c>
      <c r="AP119" s="70">
        <v>10780000</v>
      </c>
      <c r="AQ119" s="72" t="s">
        <v>85</v>
      </c>
      <c r="AR119" s="70">
        <v>0</v>
      </c>
      <c r="AS119" s="86" t="s">
        <v>75</v>
      </c>
      <c r="AT119" s="508">
        <v>11900000</v>
      </c>
      <c r="AU119" s="436">
        <f t="shared" si="8"/>
        <v>0</v>
      </c>
      <c r="AV119" s="140">
        <f t="shared" si="9"/>
        <v>1</v>
      </c>
      <c r="AW119" s="294" t="s">
        <v>75</v>
      </c>
      <c r="AX119" s="72" t="s">
        <v>131</v>
      </c>
      <c r="AY119" s="70" t="s">
        <v>8107</v>
      </c>
      <c r="AZ119" s="67" t="s">
        <v>67</v>
      </c>
      <c r="BA119" s="67" t="s">
        <v>67</v>
      </c>
    </row>
    <row r="120" spans="2:53" x14ac:dyDescent="0.25">
      <c r="B120" s="67">
        <v>2024</v>
      </c>
      <c r="C120" s="67">
        <v>891780111</v>
      </c>
      <c r="D120" s="69" t="s">
        <v>64</v>
      </c>
      <c r="E120" s="72" t="s">
        <v>8106</v>
      </c>
      <c r="F120" s="70" t="s">
        <v>8105</v>
      </c>
      <c r="G120" s="418">
        <v>0</v>
      </c>
      <c r="H120" s="72" t="s">
        <v>73</v>
      </c>
      <c r="I120" s="69" t="s">
        <v>65</v>
      </c>
      <c r="J120" s="70" t="s">
        <v>8104</v>
      </c>
      <c r="K120" s="70">
        <v>16500000</v>
      </c>
      <c r="L120" s="67" t="s">
        <v>68</v>
      </c>
      <c r="M120" s="70" t="s">
        <v>8103</v>
      </c>
      <c r="N120" s="70">
        <v>1082990998</v>
      </c>
      <c r="O120" s="154">
        <v>13</v>
      </c>
      <c r="P120" s="294">
        <v>45302</v>
      </c>
      <c r="Q120" s="70">
        <v>4518689382</v>
      </c>
      <c r="R120" s="291">
        <v>45309</v>
      </c>
      <c r="S120" s="70">
        <v>16500000</v>
      </c>
      <c r="T120" s="72" t="s">
        <v>66</v>
      </c>
      <c r="U120" s="70">
        <v>57461216</v>
      </c>
      <c r="V120" s="70" t="s">
        <v>4197</v>
      </c>
      <c r="W120" s="291">
        <v>45309</v>
      </c>
      <c r="X120" s="291">
        <v>45309</v>
      </c>
      <c r="Y120" s="81" t="s">
        <v>75</v>
      </c>
      <c r="Z120" s="291">
        <v>45457</v>
      </c>
      <c r="AA120" s="136">
        <f t="shared" si="5"/>
        <v>148</v>
      </c>
      <c r="AB120" s="136">
        <v>3</v>
      </c>
      <c r="AC120" s="506">
        <v>7760000</v>
      </c>
      <c r="AD120" s="136">
        <v>1</v>
      </c>
      <c r="AE120" s="294">
        <v>45473</v>
      </c>
      <c r="AF120" s="136">
        <f t="shared" si="6"/>
        <v>16</v>
      </c>
      <c r="AG120" s="70">
        <v>0</v>
      </c>
      <c r="AH120" s="70">
        <v>0</v>
      </c>
      <c r="AI120" s="294" t="s">
        <v>75</v>
      </c>
      <c r="AJ120" s="72">
        <v>0</v>
      </c>
      <c r="AK120" s="79" t="s">
        <v>75</v>
      </c>
      <c r="AL120" s="79" t="s">
        <v>75</v>
      </c>
      <c r="AM120" s="136">
        <f t="shared" si="7"/>
        <v>0</v>
      </c>
      <c r="AN120" s="136">
        <f>+K120+AC120-AH120</f>
        <v>24260000</v>
      </c>
      <c r="AO120" s="72" t="s">
        <v>67</v>
      </c>
      <c r="AP120" s="70">
        <v>16500000</v>
      </c>
      <c r="AQ120" s="72" t="s">
        <v>85</v>
      </c>
      <c r="AR120" s="70">
        <v>0</v>
      </c>
      <c r="AS120" s="86" t="s">
        <v>75</v>
      </c>
      <c r="AT120" s="508">
        <v>24260000</v>
      </c>
      <c r="AU120" s="436">
        <f t="shared" si="8"/>
        <v>0</v>
      </c>
      <c r="AV120" s="140">
        <f t="shared" si="9"/>
        <v>1</v>
      </c>
      <c r="AW120" s="294" t="s">
        <v>75</v>
      </c>
      <c r="AX120" s="72" t="s">
        <v>131</v>
      </c>
      <c r="AY120" s="70" t="s">
        <v>8102</v>
      </c>
      <c r="AZ120" s="67" t="s">
        <v>67</v>
      </c>
      <c r="BA120" s="67" t="s">
        <v>67</v>
      </c>
    </row>
    <row r="121" spans="2:53" x14ac:dyDescent="0.25">
      <c r="B121" s="67">
        <v>2024</v>
      </c>
      <c r="C121" s="67">
        <v>891780111</v>
      </c>
      <c r="D121" s="69" t="s">
        <v>64</v>
      </c>
      <c r="E121" s="72" t="s">
        <v>8101</v>
      </c>
      <c r="F121" s="70" t="s">
        <v>8100</v>
      </c>
      <c r="G121" s="418">
        <v>0</v>
      </c>
      <c r="H121" s="72" t="s">
        <v>73</v>
      </c>
      <c r="I121" s="69" t="s">
        <v>65</v>
      </c>
      <c r="J121" s="70" t="s">
        <v>8099</v>
      </c>
      <c r="K121" s="70">
        <v>15000000</v>
      </c>
      <c r="L121" s="67" t="s">
        <v>68</v>
      </c>
      <c r="M121" s="70" t="s">
        <v>8098</v>
      </c>
      <c r="N121" s="70">
        <v>1065836973</v>
      </c>
      <c r="O121" s="154">
        <v>13</v>
      </c>
      <c r="P121" s="294">
        <v>45302</v>
      </c>
      <c r="Q121" s="70">
        <v>4518689382</v>
      </c>
      <c r="R121" s="291">
        <v>45309</v>
      </c>
      <c r="S121" s="70">
        <v>15000000</v>
      </c>
      <c r="T121" s="72" t="s">
        <v>66</v>
      </c>
      <c r="U121" s="70">
        <v>57461216</v>
      </c>
      <c r="V121" s="70" t="s">
        <v>4197</v>
      </c>
      <c r="W121" s="291">
        <v>45309</v>
      </c>
      <c r="X121" s="291">
        <v>45309</v>
      </c>
      <c r="Y121" s="81" t="s">
        <v>75</v>
      </c>
      <c r="Z121" s="291">
        <v>45457</v>
      </c>
      <c r="AA121" s="136">
        <f t="shared" si="5"/>
        <v>148</v>
      </c>
      <c r="AB121" s="136">
        <v>2</v>
      </c>
      <c r="AC121" s="506">
        <v>1600000</v>
      </c>
      <c r="AD121" s="136">
        <v>1</v>
      </c>
      <c r="AE121" s="507">
        <v>45473</v>
      </c>
      <c r="AF121" s="136">
        <f t="shared" si="6"/>
        <v>16</v>
      </c>
      <c r="AG121" s="70">
        <v>0</v>
      </c>
      <c r="AH121" s="70">
        <v>0</v>
      </c>
      <c r="AI121" s="294" t="s">
        <v>75</v>
      </c>
      <c r="AJ121" s="72">
        <v>0</v>
      </c>
      <c r="AK121" s="79" t="s">
        <v>75</v>
      </c>
      <c r="AL121" s="79" t="s">
        <v>75</v>
      </c>
      <c r="AM121" s="136">
        <f t="shared" si="7"/>
        <v>0</v>
      </c>
      <c r="AN121" s="136">
        <f>+K121+AC121-AH121</f>
        <v>16600000</v>
      </c>
      <c r="AO121" s="72" t="s">
        <v>67</v>
      </c>
      <c r="AP121" s="70">
        <v>15000000</v>
      </c>
      <c r="AQ121" s="72" t="s">
        <v>85</v>
      </c>
      <c r="AR121" s="70">
        <v>0</v>
      </c>
      <c r="AS121" s="86" t="s">
        <v>75</v>
      </c>
      <c r="AT121" s="508">
        <v>16600000</v>
      </c>
      <c r="AU121" s="436">
        <f t="shared" si="8"/>
        <v>0</v>
      </c>
      <c r="AV121" s="140">
        <f t="shared" si="9"/>
        <v>1</v>
      </c>
      <c r="AW121" s="294" t="s">
        <v>75</v>
      </c>
      <c r="AX121" s="72" t="s">
        <v>131</v>
      </c>
      <c r="AY121" s="70" t="s">
        <v>8097</v>
      </c>
      <c r="AZ121" s="67" t="s">
        <v>67</v>
      </c>
      <c r="BA121" s="67" t="s">
        <v>67</v>
      </c>
    </row>
    <row r="122" spans="2:53" x14ac:dyDescent="0.25">
      <c r="B122" s="67">
        <v>2024</v>
      </c>
      <c r="C122" s="67">
        <v>891780111</v>
      </c>
      <c r="D122" s="69" t="s">
        <v>64</v>
      </c>
      <c r="E122" s="72" t="s">
        <v>8096</v>
      </c>
      <c r="F122" s="70" t="s">
        <v>8095</v>
      </c>
      <c r="G122" s="418">
        <v>0</v>
      </c>
      <c r="H122" s="72" t="s">
        <v>73</v>
      </c>
      <c r="I122" s="69" t="s">
        <v>65</v>
      </c>
      <c r="J122" s="70" t="s">
        <v>8094</v>
      </c>
      <c r="K122" s="70">
        <v>14760000</v>
      </c>
      <c r="L122" s="67" t="s">
        <v>68</v>
      </c>
      <c r="M122" s="70" t="s">
        <v>8093</v>
      </c>
      <c r="N122" s="70">
        <v>1083029737</v>
      </c>
      <c r="O122" s="154">
        <v>13</v>
      </c>
      <c r="P122" s="294">
        <v>45302</v>
      </c>
      <c r="Q122" s="70">
        <v>4518689382</v>
      </c>
      <c r="R122" s="291">
        <v>45309</v>
      </c>
      <c r="S122" s="70">
        <v>14760000</v>
      </c>
      <c r="T122" s="72" t="s">
        <v>66</v>
      </c>
      <c r="U122" s="70">
        <v>7631392</v>
      </c>
      <c r="V122" s="70" t="s">
        <v>5562</v>
      </c>
      <c r="W122" s="291">
        <v>45309</v>
      </c>
      <c r="X122" s="291">
        <v>45309</v>
      </c>
      <c r="Y122" s="81" t="s">
        <v>75</v>
      </c>
      <c r="Z122" s="291">
        <v>45457</v>
      </c>
      <c r="AA122" s="136">
        <f t="shared" si="5"/>
        <v>148</v>
      </c>
      <c r="AB122" s="136">
        <v>2</v>
      </c>
      <c r="AC122" s="506">
        <v>1440000</v>
      </c>
      <c r="AD122" s="136">
        <v>1</v>
      </c>
      <c r="AE122" s="507">
        <v>45473</v>
      </c>
      <c r="AF122" s="136">
        <f t="shared" si="6"/>
        <v>16</v>
      </c>
      <c r="AG122" s="70">
        <v>0</v>
      </c>
      <c r="AH122" s="70">
        <v>0</v>
      </c>
      <c r="AI122" s="294" t="s">
        <v>75</v>
      </c>
      <c r="AJ122" s="72">
        <v>0</v>
      </c>
      <c r="AK122" s="79" t="s">
        <v>75</v>
      </c>
      <c r="AL122" s="79" t="s">
        <v>75</v>
      </c>
      <c r="AM122" s="136">
        <f t="shared" si="7"/>
        <v>0</v>
      </c>
      <c r="AN122" s="136">
        <f>+K122+AC122-AH122</f>
        <v>16200000</v>
      </c>
      <c r="AO122" s="72" t="s">
        <v>67</v>
      </c>
      <c r="AP122" s="70">
        <v>14760000</v>
      </c>
      <c r="AQ122" s="72" t="s">
        <v>85</v>
      </c>
      <c r="AR122" s="70">
        <v>0</v>
      </c>
      <c r="AS122" s="86" t="s">
        <v>75</v>
      </c>
      <c r="AT122" s="508">
        <v>16200000</v>
      </c>
      <c r="AU122" s="436">
        <f t="shared" si="8"/>
        <v>0</v>
      </c>
      <c r="AV122" s="140">
        <f t="shared" si="9"/>
        <v>1</v>
      </c>
      <c r="AW122" s="294" t="s">
        <v>75</v>
      </c>
      <c r="AX122" s="72" t="s">
        <v>131</v>
      </c>
      <c r="AY122" s="70" t="s">
        <v>8092</v>
      </c>
      <c r="AZ122" s="67" t="s">
        <v>67</v>
      </c>
      <c r="BA122" s="67" t="s">
        <v>67</v>
      </c>
    </row>
    <row r="123" spans="2:53" x14ac:dyDescent="0.25">
      <c r="B123" s="67">
        <v>2024</v>
      </c>
      <c r="C123" s="67">
        <v>891780111</v>
      </c>
      <c r="D123" s="69" t="s">
        <v>64</v>
      </c>
      <c r="E123" s="72" t="s">
        <v>8091</v>
      </c>
      <c r="F123" s="70" t="s">
        <v>8090</v>
      </c>
      <c r="G123" s="418">
        <v>0</v>
      </c>
      <c r="H123" s="72" t="s">
        <v>73</v>
      </c>
      <c r="I123" s="69" t="s">
        <v>65</v>
      </c>
      <c r="J123" s="70" t="s">
        <v>8089</v>
      </c>
      <c r="K123" s="70">
        <v>13860000</v>
      </c>
      <c r="L123" s="67" t="s">
        <v>68</v>
      </c>
      <c r="M123" s="70" t="s">
        <v>8088</v>
      </c>
      <c r="N123" s="70">
        <v>1083020916</v>
      </c>
      <c r="O123" s="154">
        <v>13</v>
      </c>
      <c r="P123" s="294">
        <v>45302</v>
      </c>
      <c r="Q123" s="70">
        <v>4518689382</v>
      </c>
      <c r="R123" s="291">
        <v>45309</v>
      </c>
      <c r="S123" s="70">
        <v>13860000</v>
      </c>
      <c r="T123" s="72" t="s">
        <v>66</v>
      </c>
      <c r="U123" s="70">
        <v>7631392</v>
      </c>
      <c r="V123" s="70" t="s">
        <v>5562</v>
      </c>
      <c r="W123" s="291">
        <v>45309</v>
      </c>
      <c r="X123" s="291">
        <v>45309</v>
      </c>
      <c r="Y123" s="81" t="s">
        <v>75</v>
      </c>
      <c r="Z123" s="291">
        <v>45457</v>
      </c>
      <c r="AA123" s="136">
        <f t="shared" si="5"/>
        <v>148</v>
      </c>
      <c r="AB123" s="136">
        <v>2</v>
      </c>
      <c r="AC123" s="506">
        <v>1440000</v>
      </c>
      <c r="AD123" s="136">
        <v>1</v>
      </c>
      <c r="AE123" s="507">
        <v>45473</v>
      </c>
      <c r="AF123" s="136">
        <f t="shared" si="6"/>
        <v>16</v>
      </c>
      <c r="AG123" s="70">
        <v>0</v>
      </c>
      <c r="AH123" s="70">
        <v>0</v>
      </c>
      <c r="AI123" s="294" t="s">
        <v>75</v>
      </c>
      <c r="AJ123" s="72">
        <v>0</v>
      </c>
      <c r="AK123" s="79" t="s">
        <v>75</v>
      </c>
      <c r="AL123" s="79" t="s">
        <v>75</v>
      </c>
      <c r="AM123" s="136">
        <f t="shared" si="7"/>
        <v>0</v>
      </c>
      <c r="AN123" s="136">
        <f>+K123+AC123-AH123</f>
        <v>15300000</v>
      </c>
      <c r="AO123" s="72" t="s">
        <v>67</v>
      </c>
      <c r="AP123" s="70">
        <v>13860000</v>
      </c>
      <c r="AQ123" s="72" t="s">
        <v>85</v>
      </c>
      <c r="AR123" s="70">
        <v>0</v>
      </c>
      <c r="AS123" s="86" t="s">
        <v>75</v>
      </c>
      <c r="AT123" s="508">
        <v>15300000</v>
      </c>
      <c r="AU123" s="436">
        <f t="shared" si="8"/>
        <v>0</v>
      </c>
      <c r="AV123" s="140">
        <f t="shared" si="9"/>
        <v>1</v>
      </c>
      <c r="AW123" s="294" t="s">
        <v>75</v>
      </c>
      <c r="AX123" s="72" t="s">
        <v>131</v>
      </c>
      <c r="AY123" s="70" t="s">
        <v>8087</v>
      </c>
      <c r="AZ123" s="67" t="s">
        <v>67</v>
      </c>
      <c r="BA123" s="67" t="s">
        <v>67</v>
      </c>
    </row>
    <row r="124" spans="2:53" x14ac:dyDescent="0.25">
      <c r="B124" s="67">
        <v>2024</v>
      </c>
      <c r="C124" s="67">
        <v>891780111</v>
      </c>
      <c r="D124" s="69" t="s">
        <v>64</v>
      </c>
      <c r="E124" s="72" t="s">
        <v>8086</v>
      </c>
      <c r="F124" s="70" t="s">
        <v>8085</v>
      </c>
      <c r="G124" s="418">
        <v>0</v>
      </c>
      <c r="H124" s="72" t="s">
        <v>73</v>
      </c>
      <c r="I124" s="69" t="s">
        <v>65</v>
      </c>
      <c r="J124" s="70" t="s">
        <v>8084</v>
      </c>
      <c r="K124" s="70">
        <v>17760000</v>
      </c>
      <c r="L124" s="67" t="s">
        <v>68</v>
      </c>
      <c r="M124" s="70" t="s">
        <v>8083</v>
      </c>
      <c r="N124" s="70">
        <v>1082926372</v>
      </c>
      <c r="O124" s="154">
        <v>13</v>
      </c>
      <c r="P124" s="294">
        <v>45302</v>
      </c>
      <c r="Q124" s="70">
        <v>4518689382</v>
      </c>
      <c r="R124" s="291">
        <v>45309</v>
      </c>
      <c r="S124" s="70">
        <v>17760000</v>
      </c>
      <c r="T124" s="72" t="s">
        <v>66</v>
      </c>
      <c r="U124" s="70">
        <v>12621405</v>
      </c>
      <c r="V124" s="70" t="s">
        <v>6807</v>
      </c>
      <c r="W124" s="291">
        <v>45309</v>
      </c>
      <c r="X124" s="291">
        <v>45309</v>
      </c>
      <c r="Y124" s="81" t="s">
        <v>75</v>
      </c>
      <c r="Z124" s="291">
        <v>45457</v>
      </c>
      <c r="AA124" s="136">
        <f t="shared" si="5"/>
        <v>148</v>
      </c>
      <c r="AB124" s="136">
        <v>2</v>
      </c>
      <c r="AC124" s="506">
        <v>1920000</v>
      </c>
      <c r="AD124" s="136">
        <v>1</v>
      </c>
      <c r="AE124" s="507">
        <v>45473</v>
      </c>
      <c r="AF124" s="136">
        <f t="shared" si="6"/>
        <v>16</v>
      </c>
      <c r="AG124" s="70">
        <v>0</v>
      </c>
      <c r="AH124" s="70">
        <v>0</v>
      </c>
      <c r="AI124" s="294" t="s">
        <v>75</v>
      </c>
      <c r="AJ124" s="72">
        <v>0</v>
      </c>
      <c r="AK124" s="79" t="s">
        <v>75</v>
      </c>
      <c r="AL124" s="79" t="s">
        <v>75</v>
      </c>
      <c r="AM124" s="136">
        <f t="shared" si="7"/>
        <v>0</v>
      </c>
      <c r="AN124" s="136">
        <f>+K124+AC124-AH124</f>
        <v>19680000</v>
      </c>
      <c r="AO124" s="72" t="s">
        <v>67</v>
      </c>
      <c r="AP124" s="70">
        <v>17760000</v>
      </c>
      <c r="AQ124" s="72" t="s">
        <v>85</v>
      </c>
      <c r="AR124" s="70">
        <v>0</v>
      </c>
      <c r="AS124" s="86" t="s">
        <v>75</v>
      </c>
      <c r="AT124" s="508">
        <v>19680000</v>
      </c>
      <c r="AU124" s="436">
        <f t="shared" si="8"/>
        <v>0</v>
      </c>
      <c r="AV124" s="140">
        <f t="shared" si="9"/>
        <v>1</v>
      </c>
      <c r="AW124" s="294" t="s">
        <v>75</v>
      </c>
      <c r="AX124" s="72" t="s">
        <v>131</v>
      </c>
      <c r="AY124" s="70" t="s">
        <v>8082</v>
      </c>
      <c r="AZ124" s="67" t="s">
        <v>67</v>
      </c>
      <c r="BA124" s="67" t="s">
        <v>67</v>
      </c>
    </row>
    <row r="125" spans="2:53" x14ac:dyDescent="0.25">
      <c r="B125" s="67">
        <v>2024</v>
      </c>
      <c r="C125" s="67">
        <v>891780111</v>
      </c>
      <c r="D125" s="69" t="s">
        <v>64</v>
      </c>
      <c r="E125" s="72" t="s">
        <v>8081</v>
      </c>
      <c r="F125" s="70" t="s">
        <v>8080</v>
      </c>
      <c r="G125" s="418">
        <v>0</v>
      </c>
      <c r="H125" s="72" t="s">
        <v>73</v>
      </c>
      <c r="I125" s="69" t="s">
        <v>65</v>
      </c>
      <c r="J125" s="70" t="s">
        <v>8079</v>
      </c>
      <c r="K125" s="70">
        <v>23187000</v>
      </c>
      <c r="L125" s="67" t="s">
        <v>68</v>
      </c>
      <c r="M125" s="70" t="s">
        <v>8078</v>
      </c>
      <c r="N125" s="70">
        <v>18491956</v>
      </c>
      <c r="O125" s="154">
        <v>13</v>
      </c>
      <c r="P125" s="294">
        <v>45302</v>
      </c>
      <c r="Q125" s="70">
        <v>4518689382</v>
      </c>
      <c r="R125" s="291">
        <v>45309</v>
      </c>
      <c r="S125" s="70">
        <v>23187000</v>
      </c>
      <c r="T125" s="72" t="s">
        <v>66</v>
      </c>
      <c r="U125" s="70">
        <v>12621405</v>
      </c>
      <c r="V125" s="70" t="s">
        <v>6807</v>
      </c>
      <c r="W125" s="291">
        <v>45309</v>
      </c>
      <c r="X125" s="291">
        <v>45309</v>
      </c>
      <c r="Y125" s="81" t="s">
        <v>75</v>
      </c>
      <c r="Z125" s="291">
        <v>45457</v>
      </c>
      <c r="AA125" s="136">
        <f t="shared" si="5"/>
        <v>148</v>
      </c>
      <c r="AB125" s="136">
        <v>2</v>
      </c>
      <c r="AC125" s="506">
        <v>2506000</v>
      </c>
      <c r="AD125" s="136">
        <v>1</v>
      </c>
      <c r="AE125" s="507">
        <v>45473</v>
      </c>
      <c r="AF125" s="136">
        <f t="shared" si="6"/>
        <v>16</v>
      </c>
      <c r="AG125" s="70">
        <v>0</v>
      </c>
      <c r="AH125" s="70">
        <v>0</v>
      </c>
      <c r="AI125" s="294" t="s">
        <v>75</v>
      </c>
      <c r="AJ125" s="72">
        <v>0</v>
      </c>
      <c r="AK125" s="79" t="s">
        <v>75</v>
      </c>
      <c r="AL125" s="79" t="s">
        <v>75</v>
      </c>
      <c r="AM125" s="136">
        <f t="shared" si="7"/>
        <v>0</v>
      </c>
      <c r="AN125" s="136">
        <f>+K125+AC125-AH125</f>
        <v>25693000</v>
      </c>
      <c r="AO125" s="72" t="s">
        <v>67</v>
      </c>
      <c r="AP125" s="70">
        <v>23187000</v>
      </c>
      <c r="AQ125" s="72" t="s">
        <v>85</v>
      </c>
      <c r="AR125" s="70">
        <v>0</v>
      </c>
      <c r="AS125" s="86" t="s">
        <v>75</v>
      </c>
      <c r="AT125" s="508">
        <v>25693000</v>
      </c>
      <c r="AU125" s="436">
        <f t="shared" si="8"/>
        <v>0</v>
      </c>
      <c r="AV125" s="140">
        <f t="shared" si="9"/>
        <v>1</v>
      </c>
      <c r="AW125" s="294" t="s">
        <v>75</v>
      </c>
      <c r="AX125" s="72" t="s">
        <v>131</v>
      </c>
      <c r="AY125" s="70" t="s">
        <v>8077</v>
      </c>
      <c r="AZ125" s="67" t="s">
        <v>67</v>
      </c>
      <c r="BA125" s="67" t="s">
        <v>67</v>
      </c>
    </row>
    <row r="126" spans="2:53" x14ac:dyDescent="0.25">
      <c r="B126" s="67">
        <v>2024</v>
      </c>
      <c r="C126" s="67">
        <v>891780111</v>
      </c>
      <c r="D126" s="69" t="s">
        <v>64</v>
      </c>
      <c r="E126" s="72" t="s">
        <v>8076</v>
      </c>
      <c r="F126" s="70" t="s">
        <v>8075</v>
      </c>
      <c r="G126" s="418">
        <v>0</v>
      </c>
      <c r="H126" s="72" t="s">
        <v>73</v>
      </c>
      <c r="I126" s="69" t="s">
        <v>65</v>
      </c>
      <c r="J126" s="70" t="s">
        <v>8074</v>
      </c>
      <c r="K126" s="70">
        <v>18500000</v>
      </c>
      <c r="L126" s="67" t="s">
        <v>68</v>
      </c>
      <c r="M126" s="70" t="s">
        <v>8073</v>
      </c>
      <c r="N126" s="70">
        <v>57427903</v>
      </c>
      <c r="O126" s="154">
        <v>13</v>
      </c>
      <c r="P126" s="294">
        <v>45302</v>
      </c>
      <c r="Q126" s="70">
        <v>4518689382</v>
      </c>
      <c r="R126" s="291">
        <v>45309</v>
      </c>
      <c r="S126" s="70">
        <v>18500000</v>
      </c>
      <c r="T126" s="72" t="s">
        <v>66</v>
      </c>
      <c r="U126" s="70">
        <v>57441846</v>
      </c>
      <c r="V126" s="70" t="s">
        <v>6068</v>
      </c>
      <c r="W126" s="291">
        <v>45309</v>
      </c>
      <c r="X126" s="291">
        <v>45309</v>
      </c>
      <c r="Y126" s="81" t="s">
        <v>75</v>
      </c>
      <c r="Z126" s="291">
        <v>45457</v>
      </c>
      <c r="AA126" s="136">
        <f t="shared" si="5"/>
        <v>148</v>
      </c>
      <c r="AB126" s="136">
        <v>2</v>
      </c>
      <c r="AC126" s="506">
        <v>1973000</v>
      </c>
      <c r="AD126" s="136">
        <v>1</v>
      </c>
      <c r="AE126" s="507">
        <v>45473</v>
      </c>
      <c r="AF126" s="136">
        <f t="shared" si="6"/>
        <v>16</v>
      </c>
      <c r="AG126" s="70">
        <v>0</v>
      </c>
      <c r="AH126" s="70">
        <v>0</v>
      </c>
      <c r="AI126" s="294" t="s">
        <v>75</v>
      </c>
      <c r="AJ126" s="72">
        <v>0</v>
      </c>
      <c r="AK126" s="79" t="s">
        <v>75</v>
      </c>
      <c r="AL126" s="79" t="s">
        <v>75</v>
      </c>
      <c r="AM126" s="136">
        <f t="shared" si="7"/>
        <v>0</v>
      </c>
      <c r="AN126" s="136">
        <f>+K126+AC126-AH126</f>
        <v>20473000</v>
      </c>
      <c r="AO126" s="72" t="s">
        <v>67</v>
      </c>
      <c r="AP126" s="70">
        <v>18500000</v>
      </c>
      <c r="AQ126" s="72" t="s">
        <v>85</v>
      </c>
      <c r="AR126" s="70">
        <v>0</v>
      </c>
      <c r="AS126" s="86" t="s">
        <v>75</v>
      </c>
      <c r="AT126" s="508">
        <v>20473000</v>
      </c>
      <c r="AU126" s="436">
        <f t="shared" si="8"/>
        <v>0</v>
      </c>
      <c r="AV126" s="140">
        <f t="shared" si="9"/>
        <v>1</v>
      </c>
      <c r="AW126" s="294" t="s">
        <v>75</v>
      </c>
      <c r="AX126" s="72" t="s">
        <v>131</v>
      </c>
      <c r="AY126" s="70" t="s">
        <v>8072</v>
      </c>
      <c r="AZ126" s="67" t="s">
        <v>67</v>
      </c>
      <c r="BA126" s="67" t="s">
        <v>67</v>
      </c>
    </row>
    <row r="127" spans="2:53" x14ac:dyDescent="0.25">
      <c r="B127" s="67">
        <v>2024</v>
      </c>
      <c r="C127" s="67">
        <v>891780111</v>
      </c>
      <c r="D127" s="69" t="s">
        <v>64</v>
      </c>
      <c r="E127" s="72" t="s">
        <v>8071</v>
      </c>
      <c r="F127" s="70" t="s">
        <v>8070</v>
      </c>
      <c r="G127" s="418">
        <v>0</v>
      </c>
      <c r="H127" s="72" t="s">
        <v>73</v>
      </c>
      <c r="I127" s="69" t="s">
        <v>65</v>
      </c>
      <c r="J127" s="70" t="s">
        <v>7908</v>
      </c>
      <c r="K127" s="70">
        <v>4200000</v>
      </c>
      <c r="L127" s="67" t="s">
        <v>68</v>
      </c>
      <c r="M127" s="70" t="s">
        <v>8069</v>
      </c>
      <c r="N127" s="70">
        <v>1007900189</v>
      </c>
      <c r="O127" s="154">
        <v>14</v>
      </c>
      <c r="P127" s="291">
        <v>45302</v>
      </c>
      <c r="Q127" s="70">
        <v>2126349000</v>
      </c>
      <c r="R127" s="291">
        <v>45309</v>
      </c>
      <c r="S127" s="70">
        <v>4200000</v>
      </c>
      <c r="T127" s="72" t="s">
        <v>66</v>
      </c>
      <c r="U127" s="70">
        <v>7631392</v>
      </c>
      <c r="V127" s="70" t="s">
        <v>5562</v>
      </c>
      <c r="W127" s="291">
        <v>45309</v>
      </c>
      <c r="X127" s="291">
        <v>45309</v>
      </c>
      <c r="Y127" s="81" t="s">
        <v>75</v>
      </c>
      <c r="Z127" s="291">
        <v>45362</v>
      </c>
      <c r="AA127" s="136">
        <f t="shared" si="5"/>
        <v>53</v>
      </c>
      <c r="AB127" s="136">
        <v>2</v>
      </c>
      <c r="AC127" s="506">
        <v>1330000</v>
      </c>
      <c r="AD127" s="136">
        <v>1</v>
      </c>
      <c r="AE127" s="507">
        <v>45383</v>
      </c>
      <c r="AF127" s="136">
        <f t="shared" si="6"/>
        <v>21</v>
      </c>
      <c r="AG127" s="70">
        <v>0</v>
      </c>
      <c r="AH127" s="70">
        <v>0</v>
      </c>
      <c r="AI127" s="294" t="s">
        <v>75</v>
      </c>
      <c r="AJ127" s="72">
        <v>0</v>
      </c>
      <c r="AK127" s="79" t="s">
        <v>75</v>
      </c>
      <c r="AL127" s="79" t="s">
        <v>75</v>
      </c>
      <c r="AM127" s="136">
        <f t="shared" si="7"/>
        <v>0</v>
      </c>
      <c r="AN127" s="136">
        <f>+K127+AC127-AH127</f>
        <v>5530000</v>
      </c>
      <c r="AO127" s="72" t="s">
        <v>67</v>
      </c>
      <c r="AP127" s="70">
        <v>4200000</v>
      </c>
      <c r="AQ127" s="72" t="s">
        <v>85</v>
      </c>
      <c r="AR127" s="70">
        <v>0</v>
      </c>
      <c r="AS127" s="86" t="s">
        <v>75</v>
      </c>
      <c r="AT127" s="508">
        <v>5530000</v>
      </c>
      <c r="AU127" s="436">
        <f t="shared" si="8"/>
        <v>0</v>
      </c>
      <c r="AV127" s="140">
        <f t="shared" si="9"/>
        <v>1</v>
      </c>
      <c r="AW127" s="294" t="s">
        <v>75</v>
      </c>
      <c r="AX127" s="72" t="s">
        <v>131</v>
      </c>
      <c r="AY127" s="70" t="s">
        <v>8068</v>
      </c>
      <c r="AZ127" s="67" t="s">
        <v>67</v>
      </c>
      <c r="BA127" s="67" t="s">
        <v>67</v>
      </c>
    </row>
    <row r="128" spans="2:53" x14ac:dyDescent="0.25">
      <c r="B128" s="67">
        <v>2024</v>
      </c>
      <c r="C128" s="67">
        <v>891780111</v>
      </c>
      <c r="D128" s="69" t="s">
        <v>64</v>
      </c>
      <c r="E128" s="72" t="s">
        <v>8067</v>
      </c>
      <c r="F128" s="70" t="s">
        <v>8066</v>
      </c>
      <c r="G128" s="418">
        <v>0</v>
      </c>
      <c r="H128" s="72" t="s">
        <v>73</v>
      </c>
      <c r="I128" s="69" t="s">
        <v>65</v>
      </c>
      <c r="J128" s="70" t="s">
        <v>8065</v>
      </c>
      <c r="K128" s="70">
        <v>16940000</v>
      </c>
      <c r="L128" s="67" t="s">
        <v>68</v>
      </c>
      <c r="M128" s="70" t="s">
        <v>8064</v>
      </c>
      <c r="N128" s="70">
        <v>1083015178</v>
      </c>
      <c r="O128" s="154">
        <v>13</v>
      </c>
      <c r="P128" s="294">
        <v>45302</v>
      </c>
      <c r="Q128" s="70">
        <v>4518689382</v>
      </c>
      <c r="R128" s="291">
        <v>45309</v>
      </c>
      <c r="S128" s="70">
        <v>16940000</v>
      </c>
      <c r="T128" s="72" t="s">
        <v>66</v>
      </c>
      <c r="U128" s="70">
        <v>85468582</v>
      </c>
      <c r="V128" s="70" t="s">
        <v>5352</v>
      </c>
      <c r="W128" s="291">
        <v>45309</v>
      </c>
      <c r="X128" s="291">
        <v>45309</v>
      </c>
      <c r="Y128" s="81" t="s">
        <v>75</v>
      </c>
      <c r="Z128" s="291">
        <v>45457</v>
      </c>
      <c r="AA128" s="136">
        <f t="shared" si="5"/>
        <v>148</v>
      </c>
      <c r="AB128" s="136">
        <v>2</v>
      </c>
      <c r="AC128" s="506">
        <v>1760000</v>
      </c>
      <c r="AD128" s="136">
        <v>1</v>
      </c>
      <c r="AE128" s="507">
        <v>45473</v>
      </c>
      <c r="AF128" s="136">
        <f t="shared" si="6"/>
        <v>16</v>
      </c>
      <c r="AG128" s="70">
        <v>0</v>
      </c>
      <c r="AH128" s="70">
        <v>0</v>
      </c>
      <c r="AI128" s="294" t="s">
        <v>75</v>
      </c>
      <c r="AJ128" s="72">
        <v>0</v>
      </c>
      <c r="AK128" s="79" t="s">
        <v>75</v>
      </c>
      <c r="AL128" s="79" t="s">
        <v>75</v>
      </c>
      <c r="AM128" s="136">
        <f t="shared" si="7"/>
        <v>0</v>
      </c>
      <c r="AN128" s="136">
        <f>+K128+AC128-AH128</f>
        <v>18700000</v>
      </c>
      <c r="AO128" s="72" t="s">
        <v>67</v>
      </c>
      <c r="AP128" s="70">
        <v>16940000</v>
      </c>
      <c r="AQ128" s="72" t="s">
        <v>85</v>
      </c>
      <c r="AR128" s="70">
        <v>0</v>
      </c>
      <c r="AS128" s="86" t="s">
        <v>75</v>
      </c>
      <c r="AT128" s="508">
        <v>18700000</v>
      </c>
      <c r="AU128" s="436">
        <f t="shared" si="8"/>
        <v>0</v>
      </c>
      <c r="AV128" s="140">
        <f t="shared" si="9"/>
        <v>1</v>
      </c>
      <c r="AW128" s="294" t="s">
        <v>75</v>
      </c>
      <c r="AX128" s="72" t="s">
        <v>131</v>
      </c>
      <c r="AY128" s="70" t="s">
        <v>8063</v>
      </c>
      <c r="AZ128" s="67" t="s">
        <v>67</v>
      </c>
      <c r="BA128" s="67" t="s">
        <v>67</v>
      </c>
    </row>
    <row r="129" spans="2:53" x14ac:dyDescent="0.25">
      <c r="B129" s="67">
        <v>2024</v>
      </c>
      <c r="C129" s="67">
        <v>891780111</v>
      </c>
      <c r="D129" s="69" t="s">
        <v>64</v>
      </c>
      <c r="E129" s="72" t="s">
        <v>8062</v>
      </c>
      <c r="F129" s="70" t="s">
        <v>8061</v>
      </c>
      <c r="G129" s="418">
        <v>0</v>
      </c>
      <c r="H129" s="72" t="s">
        <v>73</v>
      </c>
      <c r="I129" s="69" t="s">
        <v>65</v>
      </c>
      <c r="J129" s="70" t="s">
        <v>8060</v>
      </c>
      <c r="K129" s="70">
        <v>10780000</v>
      </c>
      <c r="L129" s="67" t="s">
        <v>68</v>
      </c>
      <c r="M129" s="70" t="s">
        <v>8059</v>
      </c>
      <c r="N129" s="70">
        <v>12637472</v>
      </c>
      <c r="O129" s="154">
        <v>14</v>
      </c>
      <c r="P129" s="291">
        <v>45302</v>
      </c>
      <c r="Q129" s="70">
        <v>2126349000</v>
      </c>
      <c r="R129" s="291">
        <v>45309</v>
      </c>
      <c r="S129" s="70">
        <v>10780000</v>
      </c>
      <c r="T129" s="72" t="s">
        <v>66</v>
      </c>
      <c r="U129" s="70">
        <v>85459497</v>
      </c>
      <c r="V129" s="70" t="s">
        <v>3149</v>
      </c>
      <c r="W129" s="291">
        <v>45309</v>
      </c>
      <c r="X129" s="291">
        <v>45309</v>
      </c>
      <c r="Y129" s="81" t="s">
        <v>75</v>
      </c>
      <c r="Z129" s="291">
        <v>45457</v>
      </c>
      <c r="AA129" s="136">
        <f t="shared" si="5"/>
        <v>148</v>
      </c>
      <c r="AB129" s="136">
        <v>2</v>
      </c>
      <c r="AC129" s="506">
        <v>1120000</v>
      </c>
      <c r="AD129" s="136">
        <v>1</v>
      </c>
      <c r="AE129" s="507">
        <v>45473</v>
      </c>
      <c r="AF129" s="136">
        <f t="shared" si="6"/>
        <v>16</v>
      </c>
      <c r="AG129" s="70">
        <v>0</v>
      </c>
      <c r="AH129" s="70">
        <v>0</v>
      </c>
      <c r="AI129" s="294" t="s">
        <v>75</v>
      </c>
      <c r="AJ129" s="72">
        <v>0</v>
      </c>
      <c r="AK129" s="79" t="s">
        <v>75</v>
      </c>
      <c r="AL129" s="79" t="s">
        <v>75</v>
      </c>
      <c r="AM129" s="136">
        <f t="shared" si="7"/>
        <v>0</v>
      </c>
      <c r="AN129" s="136">
        <f>+K129+AC129-AH129</f>
        <v>11900000</v>
      </c>
      <c r="AO129" s="72" t="s">
        <v>67</v>
      </c>
      <c r="AP129" s="70">
        <v>10780000</v>
      </c>
      <c r="AQ129" s="72" t="s">
        <v>85</v>
      </c>
      <c r="AR129" s="70">
        <v>0</v>
      </c>
      <c r="AS129" s="86" t="s">
        <v>75</v>
      </c>
      <c r="AT129" s="508">
        <v>11900000</v>
      </c>
      <c r="AU129" s="436">
        <f t="shared" si="8"/>
        <v>0</v>
      </c>
      <c r="AV129" s="140">
        <f t="shared" si="9"/>
        <v>1</v>
      </c>
      <c r="AW129" s="294" t="s">
        <v>75</v>
      </c>
      <c r="AX129" s="72" t="s">
        <v>131</v>
      </c>
      <c r="AY129" s="70" t="s">
        <v>8058</v>
      </c>
      <c r="AZ129" s="67" t="s">
        <v>67</v>
      </c>
      <c r="BA129" s="67" t="s">
        <v>67</v>
      </c>
    </row>
    <row r="130" spans="2:53" x14ac:dyDescent="0.25">
      <c r="B130" s="67">
        <v>2024</v>
      </c>
      <c r="C130" s="67">
        <v>891780111</v>
      </c>
      <c r="D130" s="69" t="s">
        <v>64</v>
      </c>
      <c r="E130" s="72" t="s">
        <v>8057</v>
      </c>
      <c r="F130" s="70" t="s">
        <v>8056</v>
      </c>
      <c r="G130" s="418">
        <v>0</v>
      </c>
      <c r="H130" s="72" t="s">
        <v>73</v>
      </c>
      <c r="I130" s="69" t="s">
        <v>65</v>
      </c>
      <c r="J130" s="70" t="s">
        <v>8055</v>
      </c>
      <c r="K130" s="70">
        <v>10500000</v>
      </c>
      <c r="L130" s="67" t="s">
        <v>68</v>
      </c>
      <c r="M130" s="70" t="s">
        <v>8054</v>
      </c>
      <c r="N130" s="70">
        <v>84455698</v>
      </c>
      <c r="O130" s="154">
        <v>14</v>
      </c>
      <c r="P130" s="291">
        <v>45302</v>
      </c>
      <c r="Q130" s="70">
        <v>2126349000</v>
      </c>
      <c r="R130" s="291">
        <v>45309</v>
      </c>
      <c r="S130" s="70">
        <v>10500000</v>
      </c>
      <c r="T130" s="72" t="s">
        <v>66</v>
      </c>
      <c r="U130" s="70">
        <v>85459497</v>
      </c>
      <c r="V130" s="70" t="s">
        <v>3149</v>
      </c>
      <c r="W130" s="291">
        <v>45309</v>
      </c>
      <c r="X130" s="291">
        <v>45309</v>
      </c>
      <c r="Y130" s="81" t="s">
        <v>75</v>
      </c>
      <c r="Z130" s="291">
        <v>45457</v>
      </c>
      <c r="AA130" s="136">
        <f t="shared" si="5"/>
        <v>148</v>
      </c>
      <c r="AB130" s="136">
        <v>0</v>
      </c>
      <c r="AC130" s="506">
        <v>0</v>
      </c>
      <c r="AD130" s="136">
        <v>0</v>
      </c>
      <c r="AE130" s="294" t="s">
        <v>75</v>
      </c>
      <c r="AF130" s="136">
        <f t="shared" si="6"/>
        <v>0</v>
      </c>
      <c r="AG130" s="70">
        <v>0</v>
      </c>
      <c r="AH130" s="70">
        <v>0</v>
      </c>
      <c r="AI130" s="294" t="s">
        <v>75</v>
      </c>
      <c r="AJ130" s="72">
        <v>0</v>
      </c>
      <c r="AK130" s="79" t="s">
        <v>75</v>
      </c>
      <c r="AL130" s="79" t="s">
        <v>75</v>
      </c>
      <c r="AM130" s="136">
        <f t="shared" si="7"/>
        <v>0</v>
      </c>
      <c r="AN130" s="136">
        <f>+K130+AC130-AH130</f>
        <v>10500000</v>
      </c>
      <c r="AO130" s="72" t="s">
        <v>67</v>
      </c>
      <c r="AP130" s="70">
        <v>10500000</v>
      </c>
      <c r="AQ130" s="72" t="s">
        <v>85</v>
      </c>
      <c r="AR130" s="70">
        <v>0</v>
      </c>
      <c r="AS130" s="86" t="s">
        <v>75</v>
      </c>
      <c r="AT130" s="508">
        <v>10500000</v>
      </c>
      <c r="AU130" s="436">
        <f t="shared" si="8"/>
        <v>0</v>
      </c>
      <c r="AV130" s="140">
        <f t="shared" si="9"/>
        <v>1</v>
      </c>
      <c r="AW130" s="294" t="s">
        <v>75</v>
      </c>
      <c r="AX130" s="72" t="s">
        <v>131</v>
      </c>
      <c r="AY130" s="70" t="s">
        <v>8053</v>
      </c>
      <c r="AZ130" s="67" t="s">
        <v>67</v>
      </c>
      <c r="BA130" s="67" t="s">
        <v>67</v>
      </c>
    </row>
    <row r="131" spans="2:53" x14ac:dyDescent="0.25">
      <c r="B131" s="67">
        <v>2024</v>
      </c>
      <c r="C131" s="67">
        <v>891780111</v>
      </c>
      <c r="D131" s="69" t="s">
        <v>64</v>
      </c>
      <c r="E131" s="72" t="s">
        <v>8052</v>
      </c>
      <c r="F131" s="70" t="s">
        <v>8051</v>
      </c>
      <c r="G131" s="418">
        <v>0</v>
      </c>
      <c r="H131" s="72" t="s">
        <v>73</v>
      </c>
      <c r="I131" s="69" t="s">
        <v>65</v>
      </c>
      <c r="J131" s="70" t="s">
        <v>8050</v>
      </c>
      <c r="K131" s="70">
        <v>12500000</v>
      </c>
      <c r="L131" s="67" t="s">
        <v>68</v>
      </c>
      <c r="M131" s="70" t="s">
        <v>8049</v>
      </c>
      <c r="N131" s="70">
        <v>57438355</v>
      </c>
      <c r="O131" s="154">
        <v>14</v>
      </c>
      <c r="P131" s="291">
        <v>45302</v>
      </c>
      <c r="Q131" s="70">
        <v>2126349000</v>
      </c>
      <c r="R131" s="291">
        <v>45309</v>
      </c>
      <c r="S131" s="70">
        <v>12500000</v>
      </c>
      <c r="T131" s="72" t="s">
        <v>66</v>
      </c>
      <c r="U131" s="70">
        <v>85459497</v>
      </c>
      <c r="V131" s="70" t="s">
        <v>3149</v>
      </c>
      <c r="W131" s="291">
        <v>45309</v>
      </c>
      <c r="X131" s="291">
        <v>45309</v>
      </c>
      <c r="Y131" s="81" t="s">
        <v>75</v>
      </c>
      <c r="Z131" s="291">
        <v>45457</v>
      </c>
      <c r="AA131" s="136">
        <f t="shared" si="5"/>
        <v>148</v>
      </c>
      <c r="AB131" s="136">
        <v>2</v>
      </c>
      <c r="AC131" s="506">
        <v>1333000</v>
      </c>
      <c r="AD131" s="136">
        <v>1</v>
      </c>
      <c r="AE131" s="507">
        <v>45473</v>
      </c>
      <c r="AF131" s="136">
        <f t="shared" si="6"/>
        <v>16</v>
      </c>
      <c r="AG131" s="70">
        <v>0</v>
      </c>
      <c r="AH131" s="70">
        <v>0</v>
      </c>
      <c r="AI131" s="294" t="s">
        <v>75</v>
      </c>
      <c r="AJ131" s="72">
        <v>0</v>
      </c>
      <c r="AK131" s="79" t="s">
        <v>75</v>
      </c>
      <c r="AL131" s="79" t="s">
        <v>75</v>
      </c>
      <c r="AM131" s="136">
        <f t="shared" si="7"/>
        <v>0</v>
      </c>
      <c r="AN131" s="136">
        <f>+K131+AC131-AH131</f>
        <v>13833000</v>
      </c>
      <c r="AO131" s="72" t="s">
        <v>67</v>
      </c>
      <c r="AP131" s="70">
        <v>12500000</v>
      </c>
      <c r="AQ131" s="72" t="s">
        <v>85</v>
      </c>
      <c r="AR131" s="70">
        <v>0</v>
      </c>
      <c r="AS131" s="86" t="s">
        <v>75</v>
      </c>
      <c r="AT131" s="508">
        <v>13833000</v>
      </c>
      <c r="AU131" s="436">
        <f t="shared" si="8"/>
        <v>0</v>
      </c>
      <c r="AV131" s="140">
        <f t="shared" si="9"/>
        <v>1</v>
      </c>
      <c r="AW131" s="294" t="s">
        <v>75</v>
      </c>
      <c r="AX131" s="72" t="s">
        <v>131</v>
      </c>
      <c r="AY131" s="70" t="s">
        <v>8048</v>
      </c>
      <c r="AZ131" s="67" t="s">
        <v>67</v>
      </c>
      <c r="BA131" s="67" t="s">
        <v>67</v>
      </c>
    </row>
    <row r="132" spans="2:53" x14ac:dyDescent="0.25">
      <c r="B132" s="67">
        <v>2024</v>
      </c>
      <c r="C132" s="67">
        <v>891780111</v>
      </c>
      <c r="D132" s="69" t="s">
        <v>64</v>
      </c>
      <c r="E132" s="72" t="s">
        <v>8047</v>
      </c>
      <c r="F132" s="70" t="s">
        <v>8046</v>
      </c>
      <c r="G132" s="418">
        <v>0</v>
      </c>
      <c r="H132" s="72" t="s">
        <v>73</v>
      </c>
      <c r="I132" s="69" t="s">
        <v>65</v>
      </c>
      <c r="J132" s="70" t="s">
        <v>8045</v>
      </c>
      <c r="K132" s="70">
        <v>16500000</v>
      </c>
      <c r="L132" s="67" t="s">
        <v>68</v>
      </c>
      <c r="M132" s="70" t="s">
        <v>8044</v>
      </c>
      <c r="N132" s="70">
        <v>75035405</v>
      </c>
      <c r="O132" s="154">
        <v>13</v>
      </c>
      <c r="P132" s="294">
        <v>45302</v>
      </c>
      <c r="Q132" s="70">
        <v>4518689382</v>
      </c>
      <c r="R132" s="291">
        <v>45309</v>
      </c>
      <c r="S132" s="70">
        <v>16500000</v>
      </c>
      <c r="T132" s="72" t="s">
        <v>66</v>
      </c>
      <c r="U132" s="70">
        <v>85152695</v>
      </c>
      <c r="V132" s="70" t="s">
        <v>5517</v>
      </c>
      <c r="W132" s="291">
        <v>45309</v>
      </c>
      <c r="X132" s="291">
        <v>45309</v>
      </c>
      <c r="Y132" s="81" t="s">
        <v>75</v>
      </c>
      <c r="Z132" s="291">
        <v>45457</v>
      </c>
      <c r="AA132" s="136">
        <f t="shared" si="5"/>
        <v>148</v>
      </c>
      <c r="AB132" s="136">
        <v>2</v>
      </c>
      <c r="AC132" s="506">
        <v>1760000</v>
      </c>
      <c r="AD132" s="136">
        <v>1</v>
      </c>
      <c r="AE132" s="507">
        <v>45473</v>
      </c>
      <c r="AF132" s="136">
        <f t="shared" si="6"/>
        <v>16</v>
      </c>
      <c r="AG132" s="70">
        <v>0</v>
      </c>
      <c r="AH132" s="70">
        <v>0</v>
      </c>
      <c r="AI132" s="294" t="s">
        <v>75</v>
      </c>
      <c r="AJ132" s="72">
        <v>0</v>
      </c>
      <c r="AK132" s="79" t="s">
        <v>75</v>
      </c>
      <c r="AL132" s="79" t="s">
        <v>75</v>
      </c>
      <c r="AM132" s="136">
        <f t="shared" si="7"/>
        <v>0</v>
      </c>
      <c r="AN132" s="136">
        <f>+K132+AC132-AH132</f>
        <v>18260000</v>
      </c>
      <c r="AO132" s="72" t="s">
        <v>67</v>
      </c>
      <c r="AP132" s="70">
        <v>16500000</v>
      </c>
      <c r="AQ132" s="72" t="s">
        <v>85</v>
      </c>
      <c r="AR132" s="70">
        <v>0</v>
      </c>
      <c r="AS132" s="86" t="s">
        <v>75</v>
      </c>
      <c r="AT132" s="508">
        <v>18260000</v>
      </c>
      <c r="AU132" s="436">
        <f t="shared" si="8"/>
        <v>0</v>
      </c>
      <c r="AV132" s="140">
        <f t="shared" si="9"/>
        <v>1</v>
      </c>
      <c r="AW132" s="294" t="s">
        <v>75</v>
      </c>
      <c r="AX132" s="72" t="s">
        <v>131</v>
      </c>
      <c r="AY132" s="70" t="s">
        <v>8043</v>
      </c>
      <c r="AZ132" s="67" t="s">
        <v>67</v>
      </c>
      <c r="BA132" s="67" t="s">
        <v>67</v>
      </c>
    </row>
    <row r="133" spans="2:53" x14ac:dyDescent="0.25">
      <c r="B133" s="67">
        <v>2024</v>
      </c>
      <c r="C133" s="67">
        <v>891780111</v>
      </c>
      <c r="D133" s="69" t="s">
        <v>64</v>
      </c>
      <c r="E133" s="72" t="s">
        <v>8042</v>
      </c>
      <c r="F133" s="70" t="s">
        <v>8041</v>
      </c>
      <c r="G133" s="418">
        <v>0</v>
      </c>
      <c r="H133" s="72" t="s">
        <v>73</v>
      </c>
      <c r="I133" s="69" t="s">
        <v>65</v>
      </c>
      <c r="J133" s="70" t="s">
        <v>8040</v>
      </c>
      <c r="K133" s="70">
        <v>10500000</v>
      </c>
      <c r="L133" s="67" t="s">
        <v>68</v>
      </c>
      <c r="M133" s="70" t="s">
        <v>8039</v>
      </c>
      <c r="N133" s="70">
        <v>19517646</v>
      </c>
      <c r="O133" s="154">
        <v>14</v>
      </c>
      <c r="P133" s="291">
        <v>45302</v>
      </c>
      <c r="Q133" s="70">
        <v>2126349000</v>
      </c>
      <c r="R133" s="291">
        <v>45309</v>
      </c>
      <c r="S133" s="70">
        <v>10500000</v>
      </c>
      <c r="T133" s="72" t="s">
        <v>66</v>
      </c>
      <c r="U133" s="70">
        <v>85152695</v>
      </c>
      <c r="V133" s="70" t="s">
        <v>5517</v>
      </c>
      <c r="W133" s="291">
        <v>45309</v>
      </c>
      <c r="X133" s="291">
        <v>45309</v>
      </c>
      <c r="Y133" s="81" t="s">
        <v>75</v>
      </c>
      <c r="Z133" s="291">
        <v>45457</v>
      </c>
      <c r="AA133" s="136">
        <f t="shared" si="5"/>
        <v>148</v>
      </c>
      <c r="AB133" s="136">
        <v>2</v>
      </c>
      <c r="AC133" s="506">
        <v>1120000</v>
      </c>
      <c r="AD133" s="136">
        <v>1</v>
      </c>
      <c r="AE133" s="507">
        <v>45473</v>
      </c>
      <c r="AF133" s="136">
        <f t="shared" si="6"/>
        <v>16</v>
      </c>
      <c r="AG133" s="70">
        <v>0</v>
      </c>
      <c r="AH133" s="70">
        <v>0</v>
      </c>
      <c r="AI133" s="294" t="s">
        <v>75</v>
      </c>
      <c r="AJ133" s="72">
        <v>0</v>
      </c>
      <c r="AK133" s="79" t="s">
        <v>75</v>
      </c>
      <c r="AL133" s="79" t="s">
        <v>75</v>
      </c>
      <c r="AM133" s="136">
        <f t="shared" si="7"/>
        <v>0</v>
      </c>
      <c r="AN133" s="136">
        <f>+K133+AC133-AH133</f>
        <v>11620000</v>
      </c>
      <c r="AO133" s="72" t="s">
        <v>67</v>
      </c>
      <c r="AP133" s="70">
        <v>10500000</v>
      </c>
      <c r="AQ133" s="72" t="s">
        <v>85</v>
      </c>
      <c r="AR133" s="70">
        <v>0</v>
      </c>
      <c r="AS133" s="86" t="s">
        <v>75</v>
      </c>
      <c r="AT133" s="508">
        <v>11620000</v>
      </c>
      <c r="AU133" s="436">
        <f t="shared" si="8"/>
        <v>0</v>
      </c>
      <c r="AV133" s="140">
        <f t="shared" si="9"/>
        <v>1</v>
      </c>
      <c r="AW133" s="294" t="s">
        <v>75</v>
      </c>
      <c r="AX133" s="72" t="s">
        <v>131</v>
      </c>
      <c r="AY133" s="70" t="s">
        <v>8038</v>
      </c>
      <c r="AZ133" s="67" t="s">
        <v>67</v>
      </c>
      <c r="BA133" s="67" t="s">
        <v>67</v>
      </c>
    </row>
    <row r="134" spans="2:53" x14ac:dyDescent="0.25">
      <c r="B134" s="67">
        <v>2024</v>
      </c>
      <c r="C134" s="67">
        <v>891780111</v>
      </c>
      <c r="D134" s="69" t="s">
        <v>64</v>
      </c>
      <c r="E134" s="72" t="s">
        <v>8037</v>
      </c>
      <c r="F134" s="70" t="s">
        <v>8036</v>
      </c>
      <c r="G134" s="418">
        <v>0</v>
      </c>
      <c r="H134" s="72" t="s">
        <v>73</v>
      </c>
      <c r="I134" s="69" t="s">
        <v>65</v>
      </c>
      <c r="J134" s="70" t="s">
        <v>8035</v>
      </c>
      <c r="K134" s="70">
        <v>18000000</v>
      </c>
      <c r="L134" s="67" t="s">
        <v>68</v>
      </c>
      <c r="M134" s="70" t="s">
        <v>8034</v>
      </c>
      <c r="N134" s="70">
        <v>1082964829</v>
      </c>
      <c r="O134" s="154">
        <v>13</v>
      </c>
      <c r="P134" s="294">
        <v>45302</v>
      </c>
      <c r="Q134" s="70">
        <v>4518689382</v>
      </c>
      <c r="R134" s="291">
        <v>45309</v>
      </c>
      <c r="S134" s="70">
        <v>18000000</v>
      </c>
      <c r="T134" s="72" t="s">
        <v>66</v>
      </c>
      <c r="U134" s="70">
        <v>85152695</v>
      </c>
      <c r="V134" s="70" t="s">
        <v>5517</v>
      </c>
      <c r="W134" s="291">
        <v>45309</v>
      </c>
      <c r="X134" s="291">
        <v>45309</v>
      </c>
      <c r="Y134" s="81" t="s">
        <v>75</v>
      </c>
      <c r="Z134" s="291">
        <v>45457</v>
      </c>
      <c r="AA134" s="136">
        <f t="shared" si="5"/>
        <v>148</v>
      </c>
      <c r="AB134" s="136">
        <v>2</v>
      </c>
      <c r="AC134" s="506">
        <v>1920000</v>
      </c>
      <c r="AD134" s="136">
        <v>1</v>
      </c>
      <c r="AE134" s="507">
        <v>45473</v>
      </c>
      <c r="AF134" s="136">
        <f t="shared" si="6"/>
        <v>16</v>
      </c>
      <c r="AG134" s="70">
        <v>0</v>
      </c>
      <c r="AH134" s="70">
        <v>0</v>
      </c>
      <c r="AI134" s="294" t="s">
        <v>75</v>
      </c>
      <c r="AJ134" s="72">
        <v>0</v>
      </c>
      <c r="AK134" s="79" t="s">
        <v>75</v>
      </c>
      <c r="AL134" s="79" t="s">
        <v>75</v>
      </c>
      <c r="AM134" s="136">
        <f t="shared" si="7"/>
        <v>0</v>
      </c>
      <c r="AN134" s="136">
        <f>+K134+AC134-AH134</f>
        <v>19920000</v>
      </c>
      <c r="AO134" s="72" t="s">
        <v>67</v>
      </c>
      <c r="AP134" s="70">
        <v>18000000</v>
      </c>
      <c r="AQ134" s="72" t="s">
        <v>85</v>
      </c>
      <c r="AR134" s="70">
        <v>0</v>
      </c>
      <c r="AS134" s="86" t="s">
        <v>75</v>
      </c>
      <c r="AT134" s="508">
        <v>19920000</v>
      </c>
      <c r="AU134" s="436">
        <f t="shared" si="8"/>
        <v>0</v>
      </c>
      <c r="AV134" s="140">
        <f t="shared" si="9"/>
        <v>1</v>
      </c>
      <c r="AW134" s="294" t="s">
        <v>75</v>
      </c>
      <c r="AX134" s="72" t="s">
        <v>131</v>
      </c>
      <c r="AY134" s="70" t="s">
        <v>8033</v>
      </c>
      <c r="AZ134" s="67" t="s">
        <v>67</v>
      </c>
      <c r="BA134" s="67" t="s">
        <v>67</v>
      </c>
    </row>
    <row r="135" spans="2:53" x14ac:dyDescent="0.25">
      <c r="B135" s="67">
        <v>2024</v>
      </c>
      <c r="C135" s="67">
        <v>891780111</v>
      </c>
      <c r="D135" s="69" t="s">
        <v>64</v>
      </c>
      <c r="E135" s="72" t="s">
        <v>8032</v>
      </c>
      <c r="F135" s="70" t="s">
        <v>8031</v>
      </c>
      <c r="G135" s="418">
        <v>0</v>
      </c>
      <c r="H135" s="72" t="s">
        <v>73</v>
      </c>
      <c r="I135" s="69" t="s">
        <v>65</v>
      </c>
      <c r="J135" s="70" t="s">
        <v>5843</v>
      </c>
      <c r="K135" s="70">
        <v>16500000</v>
      </c>
      <c r="L135" s="67" t="s">
        <v>68</v>
      </c>
      <c r="M135" s="70" t="s">
        <v>8030</v>
      </c>
      <c r="N135" s="70">
        <v>1082948279</v>
      </c>
      <c r="O135" s="154">
        <v>13</v>
      </c>
      <c r="P135" s="294">
        <v>45302</v>
      </c>
      <c r="Q135" s="70">
        <v>4518689382</v>
      </c>
      <c r="R135" s="291">
        <v>45309</v>
      </c>
      <c r="S135" s="70">
        <v>16500000</v>
      </c>
      <c r="T135" s="72" t="s">
        <v>66</v>
      </c>
      <c r="U135" s="70">
        <v>36557666</v>
      </c>
      <c r="V135" s="70" t="s">
        <v>5171</v>
      </c>
      <c r="W135" s="291">
        <v>45309</v>
      </c>
      <c r="X135" s="291">
        <v>45309</v>
      </c>
      <c r="Y135" s="81" t="s">
        <v>75</v>
      </c>
      <c r="Z135" s="291">
        <v>45457</v>
      </c>
      <c r="AA135" s="136">
        <f t="shared" si="5"/>
        <v>148</v>
      </c>
      <c r="AB135" s="136">
        <v>0</v>
      </c>
      <c r="AC135" s="506">
        <v>0</v>
      </c>
      <c r="AD135" s="136">
        <v>0</v>
      </c>
      <c r="AE135" s="294" t="s">
        <v>75</v>
      </c>
      <c r="AF135" s="136">
        <f t="shared" si="6"/>
        <v>0</v>
      </c>
      <c r="AG135" s="70">
        <v>1</v>
      </c>
      <c r="AH135" s="70">
        <v>11440000</v>
      </c>
      <c r="AI135" s="294">
        <v>45351</v>
      </c>
      <c r="AJ135" s="72">
        <v>0</v>
      </c>
      <c r="AK135" s="79" t="s">
        <v>75</v>
      </c>
      <c r="AL135" s="79" t="s">
        <v>75</v>
      </c>
      <c r="AM135" s="136">
        <f t="shared" si="7"/>
        <v>0</v>
      </c>
      <c r="AN135" s="136">
        <f>+K135+AC135-AH135</f>
        <v>5060000</v>
      </c>
      <c r="AO135" s="72" t="s">
        <v>67</v>
      </c>
      <c r="AP135" s="70">
        <v>16500000</v>
      </c>
      <c r="AQ135" s="72" t="s">
        <v>85</v>
      </c>
      <c r="AR135" s="70">
        <v>0</v>
      </c>
      <c r="AS135" s="86" t="s">
        <v>75</v>
      </c>
      <c r="AT135" s="508">
        <v>5060000</v>
      </c>
      <c r="AU135" s="436">
        <f t="shared" si="8"/>
        <v>0</v>
      </c>
      <c r="AV135" s="140">
        <f t="shared" si="9"/>
        <v>1</v>
      </c>
      <c r="AW135" s="294" t="s">
        <v>75</v>
      </c>
      <c r="AX135" s="72" t="s">
        <v>3276</v>
      </c>
      <c r="AY135" s="70" t="s">
        <v>8029</v>
      </c>
      <c r="AZ135" s="67" t="s">
        <v>67</v>
      </c>
      <c r="BA135" s="67" t="s">
        <v>67</v>
      </c>
    </row>
    <row r="136" spans="2:53" x14ac:dyDescent="0.25">
      <c r="B136" s="67">
        <v>2024</v>
      </c>
      <c r="C136" s="67">
        <v>891780111</v>
      </c>
      <c r="D136" s="69" t="s">
        <v>64</v>
      </c>
      <c r="E136" s="72" t="s">
        <v>8028</v>
      </c>
      <c r="F136" s="70" t="s">
        <v>8027</v>
      </c>
      <c r="G136" s="418">
        <v>0</v>
      </c>
      <c r="H136" s="72" t="s">
        <v>73</v>
      </c>
      <c r="I136" s="69" t="s">
        <v>65</v>
      </c>
      <c r="J136" s="70" t="s">
        <v>8026</v>
      </c>
      <c r="K136" s="70">
        <v>15000000</v>
      </c>
      <c r="L136" s="67" t="s">
        <v>68</v>
      </c>
      <c r="M136" s="70" t="s">
        <v>8025</v>
      </c>
      <c r="N136" s="70">
        <v>7634587</v>
      </c>
      <c r="O136" s="154">
        <v>13</v>
      </c>
      <c r="P136" s="294">
        <v>45302</v>
      </c>
      <c r="Q136" s="70">
        <v>4518689382</v>
      </c>
      <c r="R136" s="291">
        <v>45309</v>
      </c>
      <c r="S136" s="70">
        <v>15000000</v>
      </c>
      <c r="T136" s="72" t="s">
        <v>66</v>
      </c>
      <c r="U136" s="70">
        <v>85152695</v>
      </c>
      <c r="V136" s="70" t="s">
        <v>5517</v>
      </c>
      <c r="W136" s="291">
        <v>45309</v>
      </c>
      <c r="X136" s="291">
        <v>45309</v>
      </c>
      <c r="Y136" s="81" t="s">
        <v>75</v>
      </c>
      <c r="Z136" s="291">
        <v>45457</v>
      </c>
      <c r="AA136" s="136">
        <f t="shared" ref="AA136:AA199" si="10">+IF(Y136="1800-01-01",Z136-X136,Z136-Y136)</f>
        <v>148</v>
      </c>
      <c r="AB136" s="136">
        <v>2</v>
      </c>
      <c r="AC136" s="506">
        <v>1600000</v>
      </c>
      <c r="AD136" s="136">
        <v>1</v>
      </c>
      <c r="AE136" s="507">
        <v>45473</v>
      </c>
      <c r="AF136" s="136">
        <f t="shared" ref="AF136:AF199" si="11">+IF(AE136="1800-01-01",0,AE136-Z136)</f>
        <v>16</v>
      </c>
      <c r="AG136" s="70">
        <v>0</v>
      </c>
      <c r="AH136" s="70">
        <v>0</v>
      </c>
      <c r="AI136" s="294" t="s">
        <v>75</v>
      </c>
      <c r="AJ136" s="72">
        <v>0</v>
      </c>
      <c r="AK136" s="79" t="s">
        <v>75</v>
      </c>
      <c r="AL136" s="79" t="s">
        <v>75</v>
      </c>
      <c r="AM136" s="136">
        <f t="shared" ref="AM136:AM199" si="12">+IF(AK136="1800-01-01",0,AL136-AK136)</f>
        <v>0</v>
      </c>
      <c r="AN136" s="136">
        <f>+K136+AC136-AH136</f>
        <v>16600000</v>
      </c>
      <c r="AO136" s="72" t="s">
        <v>67</v>
      </c>
      <c r="AP136" s="70">
        <v>15000000</v>
      </c>
      <c r="AQ136" s="72" t="s">
        <v>85</v>
      </c>
      <c r="AR136" s="70">
        <v>0</v>
      </c>
      <c r="AS136" s="86" t="s">
        <v>75</v>
      </c>
      <c r="AT136" s="508">
        <v>16600000</v>
      </c>
      <c r="AU136" s="436">
        <f t="shared" ref="AU136:AU199" si="13">AN136-AT136</f>
        <v>0</v>
      </c>
      <c r="AV136" s="140">
        <f t="shared" ref="AV136:AV199" si="14">+IFERROR(AT136/AN136,"_")</f>
        <v>1</v>
      </c>
      <c r="AW136" s="294" t="s">
        <v>75</v>
      </c>
      <c r="AX136" s="72" t="s">
        <v>131</v>
      </c>
      <c r="AY136" s="70" t="s">
        <v>8024</v>
      </c>
      <c r="AZ136" s="67" t="s">
        <v>67</v>
      </c>
      <c r="BA136" s="67" t="s">
        <v>67</v>
      </c>
    </row>
    <row r="137" spans="2:53" x14ac:dyDescent="0.25">
      <c r="B137" s="67">
        <v>2024</v>
      </c>
      <c r="C137" s="67">
        <v>891780111</v>
      </c>
      <c r="D137" s="69" t="s">
        <v>64</v>
      </c>
      <c r="E137" s="72" t="s">
        <v>8023</v>
      </c>
      <c r="F137" s="70" t="s">
        <v>8022</v>
      </c>
      <c r="G137" s="418">
        <v>0</v>
      </c>
      <c r="H137" s="72" t="s">
        <v>73</v>
      </c>
      <c r="I137" s="69" t="s">
        <v>65</v>
      </c>
      <c r="J137" s="70" t="s">
        <v>8021</v>
      </c>
      <c r="K137" s="70">
        <v>12833000</v>
      </c>
      <c r="L137" s="67" t="s">
        <v>68</v>
      </c>
      <c r="M137" s="70" t="s">
        <v>5687</v>
      </c>
      <c r="N137" s="70">
        <v>57428933</v>
      </c>
      <c r="O137" s="154">
        <v>14</v>
      </c>
      <c r="P137" s="291">
        <v>45302</v>
      </c>
      <c r="Q137" s="70">
        <v>2126349000</v>
      </c>
      <c r="R137" s="291">
        <v>45309</v>
      </c>
      <c r="S137" s="70">
        <v>12833000</v>
      </c>
      <c r="T137" s="72" t="s">
        <v>66</v>
      </c>
      <c r="U137" s="70">
        <v>57435262</v>
      </c>
      <c r="V137" s="70" t="s">
        <v>5686</v>
      </c>
      <c r="W137" s="291">
        <v>45309</v>
      </c>
      <c r="X137" s="291">
        <v>45309</v>
      </c>
      <c r="Y137" s="81" t="s">
        <v>75</v>
      </c>
      <c r="Z137" s="291">
        <v>45457</v>
      </c>
      <c r="AA137" s="136">
        <f t="shared" si="10"/>
        <v>148</v>
      </c>
      <c r="AB137" s="136">
        <v>0</v>
      </c>
      <c r="AC137" s="506">
        <v>0</v>
      </c>
      <c r="AD137" s="136">
        <v>0</v>
      </c>
      <c r="AE137" s="294" t="s">
        <v>75</v>
      </c>
      <c r="AF137" s="136">
        <f t="shared" si="11"/>
        <v>0</v>
      </c>
      <c r="AG137" s="70">
        <v>1</v>
      </c>
      <c r="AH137" s="70">
        <v>8666000</v>
      </c>
      <c r="AI137" s="294">
        <v>45352</v>
      </c>
      <c r="AJ137" s="72">
        <v>0</v>
      </c>
      <c r="AK137" s="79" t="s">
        <v>75</v>
      </c>
      <c r="AL137" s="79" t="s">
        <v>75</v>
      </c>
      <c r="AM137" s="136">
        <f t="shared" si="12"/>
        <v>0</v>
      </c>
      <c r="AN137" s="136">
        <f>+K137+AC137-AH137</f>
        <v>4167000</v>
      </c>
      <c r="AO137" s="72" t="s">
        <v>67</v>
      </c>
      <c r="AP137" s="70">
        <v>12833000</v>
      </c>
      <c r="AQ137" s="72" t="s">
        <v>85</v>
      </c>
      <c r="AR137" s="70">
        <v>0</v>
      </c>
      <c r="AS137" s="86" t="s">
        <v>75</v>
      </c>
      <c r="AT137" s="508">
        <v>4167000</v>
      </c>
      <c r="AU137" s="436">
        <f t="shared" si="13"/>
        <v>0</v>
      </c>
      <c r="AV137" s="140">
        <f t="shared" si="14"/>
        <v>1</v>
      </c>
      <c r="AW137" s="294" t="s">
        <v>75</v>
      </c>
      <c r="AX137" s="72" t="s">
        <v>3276</v>
      </c>
      <c r="AY137" s="70" t="s">
        <v>8020</v>
      </c>
      <c r="AZ137" s="67" t="s">
        <v>67</v>
      </c>
      <c r="BA137" s="67" t="s">
        <v>67</v>
      </c>
    </row>
    <row r="138" spans="2:53" x14ac:dyDescent="0.25">
      <c r="B138" s="67">
        <v>2024</v>
      </c>
      <c r="C138" s="67">
        <v>891780111</v>
      </c>
      <c r="D138" s="69" t="s">
        <v>64</v>
      </c>
      <c r="E138" s="72" t="s">
        <v>8019</v>
      </c>
      <c r="F138" s="70" t="s">
        <v>8018</v>
      </c>
      <c r="G138" s="418">
        <v>0</v>
      </c>
      <c r="H138" s="72" t="s">
        <v>73</v>
      </c>
      <c r="I138" s="69" t="s">
        <v>65</v>
      </c>
      <c r="J138" s="70" t="s">
        <v>8017</v>
      </c>
      <c r="K138" s="70">
        <v>13500000</v>
      </c>
      <c r="L138" s="67" t="s">
        <v>68</v>
      </c>
      <c r="M138" s="70" t="s">
        <v>8016</v>
      </c>
      <c r="N138" s="70">
        <v>1082969436</v>
      </c>
      <c r="O138" s="154">
        <v>13</v>
      </c>
      <c r="P138" s="294">
        <v>45302</v>
      </c>
      <c r="Q138" s="70">
        <v>4518689382</v>
      </c>
      <c r="R138" s="291">
        <v>45309</v>
      </c>
      <c r="S138" s="70">
        <v>13500000</v>
      </c>
      <c r="T138" s="72" t="s">
        <v>66</v>
      </c>
      <c r="U138" s="70">
        <v>36564011</v>
      </c>
      <c r="V138" s="70" t="s">
        <v>3923</v>
      </c>
      <c r="W138" s="291">
        <v>45309</v>
      </c>
      <c r="X138" s="291">
        <v>45309</v>
      </c>
      <c r="Y138" s="81" t="s">
        <v>75</v>
      </c>
      <c r="Z138" s="291">
        <v>45457</v>
      </c>
      <c r="AA138" s="136">
        <f t="shared" si="10"/>
        <v>148</v>
      </c>
      <c r="AB138" s="136">
        <v>0</v>
      </c>
      <c r="AC138" s="506">
        <v>0</v>
      </c>
      <c r="AD138" s="136">
        <v>0</v>
      </c>
      <c r="AE138" s="294" t="s">
        <v>75</v>
      </c>
      <c r="AF138" s="136">
        <f t="shared" si="11"/>
        <v>0</v>
      </c>
      <c r="AG138" s="70">
        <v>0</v>
      </c>
      <c r="AH138" s="70">
        <v>0</v>
      </c>
      <c r="AI138" s="294" t="s">
        <v>75</v>
      </c>
      <c r="AJ138" s="72">
        <v>0</v>
      </c>
      <c r="AK138" s="79" t="s">
        <v>75</v>
      </c>
      <c r="AL138" s="79" t="s">
        <v>75</v>
      </c>
      <c r="AM138" s="136">
        <f t="shared" si="12"/>
        <v>0</v>
      </c>
      <c r="AN138" s="136">
        <f>+K138+AC138-AH138</f>
        <v>13500000</v>
      </c>
      <c r="AO138" s="72" t="s">
        <v>67</v>
      </c>
      <c r="AP138" s="70">
        <v>13500000</v>
      </c>
      <c r="AQ138" s="72" t="s">
        <v>85</v>
      </c>
      <c r="AR138" s="70">
        <v>0</v>
      </c>
      <c r="AS138" s="86" t="s">
        <v>75</v>
      </c>
      <c r="AT138" s="508">
        <v>13500000</v>
      </c>
      <c r="AU138" s="436">
        <f t="shared" si="13"/>
        <v>0</v>
      </c>
      <c r="AV138" s="140">
        <f t="shared" si="14"/>
        <v>1</v>
      </c>
      <c r="AW138" s="294" t="s">
        <v>75</v>
      </c>
      <c r="AX138" s="72" t="s">
        <v>131</v>
      </c>
      <c r="AY138" s="70" t="s">
        <v>8015</v>
      </c>
      <c r="AZ138" s="67" t="s">
        <v>67</v>
      </c>
      <c r="BA138" s="67" t="s">
        <v>67</v>
      </c>
    </row>
    <row r="139" spans="2:53" x14ac:dyDescent="0.25">
      <c r="B139" s="67">
        <v>2024</v>
      </c>
      <c r="C139" s="67">
        <v>891780111</v>
      </c>
      <c r="D139" s="69" t="s">
        <v>64</v>
      </c>
      <c r="E139" s="72" t="s">
        <v>8014</v>
      </c>
      <c r="F139" s="70" t="s">
        <v>8013</v>
      </c>
      <c r="G139" s="418">
        <v>0</v>
      </c>
      <c r="H139" s="72" t="s">
        <v>73</v>
      </c>
      <c r="I139" s="69" t="s">
        <v>65</v>
      </c>
      <c r="J139" s="70" t="s">
        <v>8012</v>
      </c>
      <c r="K139" s="70">
        <v>32067000</v>
      </c>
      <c r="L139" s="67" t="s">
        <v>68</v>
      </c>
      <c r="M139" s="70" t="s">
        <v>8011</v>
      </c>
      <c r="N139" s="70">
        <v>12564024</v>
      </c>
      <c r="O139" s="154">
        <v>13</v>
      </c>
      <c r="P139" s="294">
        <v>45302</v>
      </c>
      <c r="Q139" s="70">
        <v>4518689382</v>
      </c>
      <c r="R139" s="291">
        <v>45309</v>
      </c>
      <c r="S139" s="70">
        <v>32067000</v>
      </c>
      <c r="T139" s="72" t="s">
        <v>66</v>
      </c>
      <c r="U139" s="70">
        <v>12621405</v>
      </c>
      <c r="V139" s="70" t="s">
        <v>6807</v>
      </c>
      <c r="W139" s="291">
        <v>45309</v>
      </c>
      <c r="X139" s="291">
        <v>45309</v>
      </c>
      <c r="Y139" s="81" t="s">
        <v>75</v>
      </c>
      <c r="Z139" s="291">
        <v>45457</v>
      </c>
      <c r="AA139" s="136">
        <f t="shared" si="10"/>
        <v>148</v>
      </c>
      <c r="AB139" s="136">
        <v>2</v>
      </c>
      <c r="AC139" s="506">
        <v>3466000</v>
      </c>
      <c r="AD139" s="136">
        <v>1</v>
      </c>
      <c r="AE139" s="507">
        <v>45473</v>
      </c>
      <c r="AF139" s="136">
        <f t="shared" si="11"/>
        <v>16</v>
      </c>
      <c r="AG139" s="70">
        <v>0</v>
      </c>
      <c r="AH139" s="70">
        <v>0</v>
      </c>
      <c r="AI139" s="294" t="s">
        <v>75</v>
      </c>
      <c r="AJ139" s="72">
        <v>0</v>
      </c>
      <c r="AK139" s="79" t="s">
        <v>75</v>
      </c>
      <c r="AL139" s="79" t="s">
        <v>75</v>
      </c>
      <c r="AM139" s="136">
        <f t="shared" si="12"/>
        <v>0</v>
      </c>
      <c r="AN139" s="136">
        <f>+K139+AC139-AH139</f>
        <v>35533000</v>
      </c>
      <c r="AO139" s="72" t="s">
        <v>67</v>
      </c>
      <c r="AP139" s="70">
        <v>32067000</v>
      </c>
      <c r="AQ139" s="72" t="s">
        <v>85</v>
      </c>
      <c r="AR139" s="70">
        <v>0</v>
      </c>
      <c r="AS139" s="86" t="s">
        <v>75</v>
      </c>
      <c r="AT139" s="508">
        <v>35533000</v>
      </c>
      <c r="AU139" s="436">
        <f t="shared" si="13"/>
        <v>0</v>
      </c>
      <c r="AV139" s="140">
        <f t="shared" si="14"/>
        <v>1</v>
      </c>
      <c r="AW139" s="294" t="s">
        <v>75</v>
      </c>
      <c r="AX139" s="72" t="s">
        <v>131</v>
      </c>
      <c r="AY139" s="70" t="s">
        <v>8010</v>
      </c>
      <c r="AZ139" s="67" t="s">
        <v>67</v>
      </c>
      <c r="BA139" s="67" t="s">
        <v>67</v>
      </c>
    </row>
    <row r="140" spans="2:53" x14ac:dyDescent="0.25">
      <c r="B140" s="67">
        <v>2024</v>
      </c>
      <c r="C140" s="67">
        <v>891780111</v>
      </c>
      <c r="D140" s="69" t="s">
        <v>64</v>
      </c>
      <c r="E140" s="72" t="s">
        <v>8009</v>
      </c>
      <c r="F140" s="70" t="s">
        <v>8008</v>
      </c>
      <c r="G140" s="418">
        <v>0</v>
      </c>
      <c r="H140" s="72" t="s">
        <v>73</v>
      </c>
      <c r="I140" s="69" t="s">
        <v>65</v>
      </c>
      <c r="J140" s="70" t="s">
        <v>8007</v>
      </c>
      <c r="K140" s="70">
        <v>10500000</v>
      </c>
      <c r="L140" s="67" t="s">
        <v>68</v>
      </c>
      <c r="M140" s="70" t="s">
        <v>8006</v>
      </c>
      <c r="N140" s="70">
        <v>1083040669</v>
      </c>
      <c r="O140" s="154">
        <v>14</v>
      </c>
      <c r="P140" s="291">
        <v>45302</v>
      </c>
      <c r="Q140" s="70">
        <v>2126349000</v>
      </c>
      <c r="R140" s="291">
        <v>45309</v>
      </c>
      <c r="S140" s="70">
        <v>10500000</v>
      </c>
      <c r="T140" s="72" t="s">
        <v>66</v>
      </c>
      <c r="U140" s="70">
        <v>36718996</v>
      </c>
      <c r="V140" s="70" t="s">
        <v>6827</v>
      </c>
      <c r="W140" s="291">
        <v>45309</v>
      </c>
      <c r="X140" s="291">
        <v>45309</v>
      </c>
      <c r="Y140" s="81" t="s">
        <v>75</v>
      </c>
      <c r="Z140" s="291">
        <v>45457</v>
      </c>
      <c r="AA140" s="136">
        <f t="shared" si="10"/>
        <v>148</v>
      </c>
      <c r="AB140" s="136">
        <v>2</v>
      </c>
      <c r="AC140" s="506">
        <v>1120000</v>
      </c>
      <c r="AD140" s="136">
        <v>1</v>
      </c>
      <c r="AE140" s="507">
        <v>45473</v>
      </c>
      <c r="AF140" s="136">
        <f t="shared" si="11"/>
        <v>16</v>
      </c>
      <c r="AG140" s="70">
        <v>0</v>
      </c>
      <c r="AH140" s="70">
        <v>0</v>
      </c>
      <c r="AI140" s="294" t="s">
        <v>75</v>
      </c>
      <c r="AJ140" s="72">
        <v>0</v>
      </c>
      <c r="AK140" s="79" t="s">
        <v>75</v>
      </c>
      <c r="AL140" s="79" t="s">
        <v>75</v>
      </c>
      <c r="AM140" s="136">
        <f t="shared" si="12"/>
        <v>0</v>
      </c>
      <c r="AN140" s="136">
        <f>+K140+AC140-AH140</f>
        <v>11620000</v>
      </c>
      <c r="AO140" s="72" t="s">
        <v>67</v>
      </c>
      <c r="AP140" s="70">
        <v>10500000</v>
      </c>
      <c r="AQ140" s="72" t="s">
        <v>85</v>
      </c>
      <c r="AR140" s="70">
        <v>0</v>
      </c>
      <c r="AS140" s="86" t="s">
        <v>75</v>
      </c>
      <c r="AT140" s="508">
        <v>11620000</v>
      </c>
      <c r="AU140" s="436">
        <f t="shared" si="13"/>
        <v>0</v>
      </c>
      <c r="AV140" s="140">
        <f t="shared" si="14"/>
        <v>1</v>
      </c>
      <c r="AW140" s="294" t="s">
        <v>75</v>
      </c>
      <c r="AX140" s="72" t="s">
        <v>131</v>
      </c>
      <c r="AY140" s="70" t="s">
        <v>8005</v>
      </c>
      <c r="AZ140" s="67" t="s">
        <v>67</v>
      </c>
      <c r="BA140" s="67" t="s">
        <v>67</v>
      </c>
    </row>
    <row r="141" spans="2:53" x14ac:dyDescent="0.25">
      <c r="B141" s="67">
        <v>2024</v>
      </c>
      <c r="C141" s="67">
        <v>891780111</v>
      </c>
      <c r="D141" s="69" t="s">
        <v>64</v>
      </c>
      <c r="E141" s="72" t="s">
        <v>8004</v>
      </c>
      <c r="F141" s="70" t="s">
        <v>8003</v>
      </c>
      <c r="G141" s="418">
        <v>0</v>
      </c>
      <c r="H141" s="72" t="s">
        <v>73</v>
      </c>
      <c r="I141" s="69" t="s">
        <v>65</v>
      </c>
      <c r="J141" s="70" t="s">
        <v>8002</v>
      </c>
      <c r="K141" s="70">
        <v>15000000</v>
      </c>
      <c r="L141" s="67" t="s">
        <v>68</v>
      </c>
      <c r="M141" s="70" t="s">
        <v>8001</v>
      </c>
      <c r="N141" s="70">
        <v>1082984161</v>
      </c>
      <c r="O141" s="154">
        <v>13</v>
      </c>
      <c r="P141" s="294">
        <v>45302</v>
      </c>
      <c r="Q141" s="70">
        <v>4518689382</v>
      </c>
      <c r="R141" s="291">
        <v>45309</v>
      </c>
      <c r="S141" s="70">
        <v>15000000</v>
      </c>
      <c r="T141" s="72" t="s">
        <v>66</v>
      </c>
      <c r="U141" s="70">
        <v>36718996</v>
      </c>
      <c r="V141" s="70" t="s">
        <v>6827</v>
      </c>
      <c r="W141" s="291">
        <v>45309</v>
      </c>
      <c r="X141" s="291">
        <v>45309</v>
      </c>
      <c r="Y141" s="81" t="s">
        <v>75</v>
      </c>
      <c r="Z141" s="291">
        <v>45457</v>
      </c>
      <c r="AA141" s="136">
        <f t="shared" si="10"/>
        <v>148</v>
      </c>
      <c r="AB141" s="136">
        <v>0</v>
      </c>
      <c r="AC141" s="506">
        <v>0</v>
      </c>
      <c r="AD141" s="136">
        <v>0</v>
      </c>
      <c r="AE141" s="294" t="s">
        <v>75</v>
      </c>
      <c r="AF141" s="136">
        <f t="shared" si="11"/>
        <v>0</v>
      </c>
      <c r="AG141" s="70">
        <v>0</v>
      </c>
      <c r="AH141" s="70">
        <v>0</v>
      </c>
      <c r="AI141" s="294" t="s">
        <v>75</v>
      </c>
      <c r="AJ141" s="72">
        <v>0</v>
      </c>
      <c r="AK141" s="79" t="s">
        <v>75</v>
      </c>
      <c r="AL141" s="79" t="s">
        <v>75</v>
      </c>
      <c r="AM141" s="136">
        <f t="shared" si="12"/>
        <v>0</v>
      </c>
      <c r="AN141" s="136">
        <f>+K141+AC141-AH141</f>
        <v>15000000</v>
      </c>
      <c r="AO141" s="72" t="s">
        <v>67</v>
      </c>
      <c r="AP141" s="70">
        <v>15000000</v>
      </c>
      <c r="AQ141" s="72" t="s">
        <v>85</v>
      </c>
      <c r="AR141" s="70">
        <v>0</v>
      </c>
      <c r="AS141" s="86" t="s">
        <v>75</v>
      </c>
      <c r="AT141" s="508">
        <v>15000000</v>
      </c>
      <c r="AU141" s="436">
        <f t="shared" si="13"/>
        <v>0</v>
      </c>
      <c r="AV141" s="140">
        <f t="shared" si="14"/>
        <v>1</v>
      </c>
      <c r="AW141" s="294" t="s">
        <v>75</v>
      </c>
      <c r="AX141" s="72" t="s">
        <v>131</v>
      </c>
      <c r="AY141" s="70" t="s">
        <v>8000</v>
      </c>
      <c r="AZ141" s="67" t="s">
        <v>67</v>
      </c>
      <c r="BA141" s="67" t="s">
        <v>67</v>
      </c>
    </row>
    <row r="142" spans="2:53" x14ac:dyDescent="0.25">
      <c r="B142" s="67">
        <v>2024</v>
      </c>
      <c r="C142" s="67">
        <v>891780111</v>
      </c>
      <c r="D142" s="69" t="s">
        <v>64</v>
      </c>
      <c r="E142" s="72" t="s">
        <v>7999</v>
      </c>
      <c r="F142" s="70" t="s">
        <v>7998</v>
      </c>
      <c r="G142" s="418">
        <v>0</v>
      </c>
      <c r="H142" s="72" t="s">
        <v>73</v>
      </c>
      <c r="I142" s="69" t="s">
        <v>65</v>
      </c>
      <c r="J142" s="70" t="s">
        <v>7997</v>
      </c>
      <c r="K142" s="70">
        <v>14760000</v>
      </c>
      <c r="L142" s="67" t="s">
        <v>68</v>
      </c>
      <c r="M142" s="70" t="s">
        <v>2235</v>
      </c>
      <c r="N142" s="70">
        <v>1084789302</v>
      </c>
      <c r="O142" s="154">
        <v>13</v>
      </c>
      <c r="P142" s="294">
        <v>45302</v>
      </c>
      <c r="Q142" s="70">
        <v>4518689382</v>
      </c>
      <c r="R142" s="291">
        <v>45309</v>
      </c>
      <c r="S142" s="70">
        <v>14760000</v>
      </c>
      <c r="T142" s="72" t="s">
        <v>66</v>
      </c>
      <c r="U142" s="70">
        <v>72004252</v>
      </c>
      <c r="V142" s="70" t="s">
        <v>5729</v>
      </c>
      <c r="W142" s="291">
        <v>45309</v>
      </c>
      <c r="X142" s="291">
        <v>45309</v>
      </c>
      <c r="Y142" s="81" t="s">
        <v>75</v>
      </c>
      <c r="Z142" s="291">
        <v>45457</v>
      </c>
      <c r="AA142" s="136">
        <f t="shared" si="10"/>
        <v>148</v>
      </c>
      <c r="AB142" s="136">
        <v>3</v>
      </c>
      <c r="AC142" s="506">
        <v>4440000</v>
      </c>
      <c r="AD142" s="136">
        <v>1</v>
      </c>
      <c r="AE142" s="294">
        <v>45473</v>
      </c>
      <c r="AF142" s="136">
        <f t="shared" si="11"/>
        <v>16</v>
      </c>
      <c r="AG142" s="70">
        <v>0</v>
      </c>
      <c r="AH142" s="70">
        <v>0</v>
      </c>
      <c r="AI142" s="294" t="s">
        <v>75</v>
      </c>
      <c r="AJ142" s="72">
        <v>0</v>
      </c>
      <c r="AK142" s="79" t="s">
        <v>75</v>
      </c>
      <c r="AL142" s="79" t="s">
        <v>75</v>
      </c>
      <c r="AM142" s="136">
        <f t="shared" si="12"/>
        <v>0</v>
      </c>
      <c r="AN142" s="136">
        <f>+K142+AC142-AH142</f>
        <v>19200000</v>
      </c>
      <c r="AO142" s="72" t="s">
        <v>67</v>
      </c>
      <c r="AP142" s="70">
        <v>14760000</v>
      </c>
      <c r="AQ142" s="72" t="s">
        <v>85</v>
      </c>
      <c r="AR142" s="70">
        <v>0</v>
      </c>
      <c r="AS142" s="86" t="s">
        <v>75</v>
      </c>
      <c r="AT142" s="508">
        <v>19200000</v>
      </c>
      <c r="AU142" s="436">
        <f t="shared" si="13"/>
        <v>0</v>
      </c>
      <c r="AV142" s="140">
        <f t="shared" si="14"/>
        <v>1</v>
      </c>
      <c r="AW142" s="294" t="s">
        <v>75</v>
      </c>
      <c r="AX142" s="72" t="s">
        <v>131</v>
      </c>
      <c r="AY142" s="70" t="s">
        <v>7996</v>
      </c>
      <c r="AZ142" s="67" t="s">
        <v>67</v>
      </c>
      <c r="BA142" s="67" t="s">
        <v>67</v>
      </c>
    </row>
    <row r="143" spans="2:53" x14ac:dyDescent="0.25">
      <c r="B143" s="67">
        <v>2024</v>
      </c>
      <c r="C143" s="67">
        <v>891780111</v>
      </c>
      <c r="D143" s="69" t="s">
        <v>64</v>
      </c>
      <c r="E143" s="72" t="s">
        <v>7995</v>
      </c>
      <c r="F143" s="70" t="s">
        <v>7994</v>
      </c>
      <c r="G143" s="418">
        <v>0</v>
      </c>
      <c r="H143" s="72" t="s">
        <v>73</v>
      </c>
      <c r="I143" s="69" t="s">
        <v>65</v>
      </c>
      <c r="J143" s="70" t="s">
        <v>7993</v>
      </c>
      <c r="K143" s="70">
        <v>18000000</v>
      </c>
      <c r="L143" s="67" t="s">
        <v>68</v>
      </c>
      <c r="M143" s="70" t="s">
        <v>7992</v>
      </c>
      <c r="N143" s="70">
        <v>57295586</v>
      </c>
      <c r="O143" s="154">
        <v>13</v>
      </c>
      <c r="P143" s="294">
        <v>45302</v>
      </c>
      <c r="Q143" s="70">
        <v>4518689382</v>
      </c>
      <c r="R143" s="291">
        <v>45309</v>
      </c>
      <c r="S143" s="70">
        <v>18000000</v>
      </c>
      <c r="T143" s="72" t="s">
        <v>66</v>
      </c>
      <c r="U143" s="70">
        <v>1082889541</v>
      </c>
      <c r="V143" s="70" t="s">
        <v>4598</v>
      </c>
      <c r="W143" s="291">
        <v>45309</v>
      </c>
      <c r="X143" s="291">
        <v>45309</v>
      </c>
      <c r="Y143" s="81" t="s">
        <v>75</v>
      </c>
      <c r="Z143" s="291">
        <v>45457</v>
      </c>
      <c r="AA143" s="136">
        <f t="shared" si="10"/>
        <v>148</v>
      </c>
      <c r="AB143" s="136">
        <v>2</v>
      </c>
      <c r="AC143" s="506">
        <v>1920000</v>
      </c>
      <c r="AD143" s="136">
        <v>1</v>
      </c>
      <c r="AE143" s="507">
        <v>45473</v>
      </c>
      <c r="AF143" s="136">
        <f t="shared" si="11"/>
        <v>16</v>
      </c>
      <c r="AG143" s="70">
        <v>0</v>
      </c>
      <c r="AH143" s="70">
        <v>0</v>
      </c>
      <c r="AI143" s="294" t="s">
        <v>75</v>
      </c>
      <c r="AJ143" s="72">
        <v>0</v>
      </c>
      <c r="AK143" s="79" t="s">
        <v>75</v>
      </c>
      <c r="AL143" s="79" t="s">
        <v>75</v>
      </c>
      <c r="AM143" s="136">
        <f t="shared" si="12"/>
        <v>0</v>
      </c>
      <c r="AN143" s="136">
        <f>+K143+AC143-AH143</f>
        <v>19920000</v>
      </c>
      <c r="AO143" s="72" t="s">
        <v>67</v>
      </c>
      <c r="AP143" s="70">
        <v>18000000</v>
      </c>
      <c r="AQ143" s="72" t="s">
        <v>85</v>
      </c>
      <c r="AR143" s="70">
        <v>0</v>
      </c>
      <c r="AS143" s="86" t="s">
        <v>75</v>
      </c>
      <c r="AT143" s="508">
        <v>19920000</v>
      </c>
      <c r="AU143" s="436">
        <f t="shared" si="13"/>
        <v>0</v>
      </c>
      <c r="AV143" s="140">
        <f t="shared" si="14"/>
        <v>1</v>
      </c>
      <c r="AW143" s="294" t="s">
        <v>75</v>
      </c>
      <c r="AX143" s="72" t="s">
        <v>131</v>
      </c>
      <c r="AY143" s="70" t="s">
        <v>7991</v>
      </c>
      <c r="AZ143" s="67" t="s">
        <v>67</v>
      </c>
      <c r="BA143" s="67" t="s">
        <v>67</v>
      </c>
    </row>
    <row r="144" spans="2:53" x14ac:dyDescent="0.25">
      <c r="B144" s="67">
        <v>2024</v>
      </c>
      <c r="C144" s="67">
        <v>891780111</v>
      </c>
      <c r="D144" s="69" t="s">
        <v>64</v>
      </c>
      <c r="E144" s="72" t="s">
        <v>7990</v>
      </c>
      <c r="F144" s="70" t="s">
        <v>7989</v>
      </c>
      <c r="G144" s="418">
        <v>0</v>
      </c>
      <c r="H144" s="72" t="s">
        <v>73</v>
      </c>
      <c r="I144" s="69" t="s">
        <v>65</v>
      </c>
      <c r="J144" s="70" t="s">
        <v>7988</v>
      </c>
      <c r="K144" s="70">
        <v>23500000</v>
      </c>
      <c r="L144" s="67" t="s">
        <v>68</v>
      </c>
      <c r="M144" s="70" t="s">
        <v>7987</v>
      </c>
      <c r="N144" s="70">
        <v>1082977841</v>
      </c>
      <c r="O144" s="154">
        <v>13</v>
      </c>
      <c r="P144" s="294">
        <v>45302</v>
      </c>
      <c r="Q144" s="70">
        <v>4518689382</v>
      </c>
      <c r="R144" s="291">
        <v>45309</v>
      </c>
      <c r="S144" s="70">
        <v>23500000</v>
      </c>
      <c r="T144" s="72" t="s">
        <v>66</v>
      </c>
      <c r="U144" s="70">
        <v>85460304</v>
      </c>
      <c r="V144" s="70" t="s">
        <v>7882</v>
      </c>
      <c r="W144" s="291">
        <v>45309</v>
      </c>
      <c r="X144" s="291">
        <v>45309</v>
      </c>
      <c r="Y144" s="81" t="s">
        <v>75</v>
      </c>
      <c r="Z144" s="291">
        <v>45457</v>
      </c>
      <c r="AA144" s="136">
        <f t="shared" si="10"/>
        <v>148</v>
      </c>
      <c r="AB144" s="136">
        <v>2</v>
      </c>
      <c r="AC144" s="506">
        <v>2507000</v>
      </c>
      <c r="AD144" s="136">
        <v>1</v>
      </c>
      <c r="AE144" s="507">
        <v>45473</v>
      </c>
      <c r="AF144" s="136">
        <f t="shared" si="11"/>
        <v>16</v>
      </c>
      <c r="AG144" s="70">
        <v>0</v>
      </c>
      <c r="AH144" s="70">
        <v>0</v>
      </c>
      <c r="AI144" s="294" t="s">
        <v>75</v>
      </c>
      <c r="AJ144" s="72">
        <v>0</v>
      </c>
      <c r="AK144" s="79" t="s">
        <v>75</v>
      </c>
      <c r="AL144" s="79" t="s">
        <v>75</v>
      </c>
      <c r="AM144" s="136">
        <f t="shared" si="12"/>
        <v>0</v>
      </c>
      <c r="AN144" s="136">
        <f>+K144+AC144-AH144</f>
        <v>26007000</v>
      </c>
      <c r="AO144" s="72" t="s">
        <v>67</v>
      </c>
      <c r="AP144" s="70">
        <v>23500000</v>
      </c>
      <c r="AQ144" s="72" t="s">
        <v>85</v>
      </c>
      <c r="AR144" s="70">
        <v>0</v>
      </c>
      <c r="AS144" s="86" t="s">
        <v>75</v>
      </c>
      <c r="AT144" s="508">
        <v>26007000</v>
      </c>
      <c r="AU144" s="436">
        <f t="shared" si="13"/>
        <v>0</v>
      </c>
      <c r="AV144" s="140">
        <f t="shared" si="14"/>
        <v>1</v>
      </c>
      <c r="AW144" s="294" t="s">
        <v>75</v>
      </c>
      <c r="AX144" s="72" t="s">
        <v>131</v>
      </c>
      <c r="AY144" s="70" t="s">
        <v>7986</v>
      </c>
      <c r="AZ144" s="67" t="s">
        <v>67</v>
      </c>
      <c r="BA144" s="67" t="s">
        <v>67</v>
      </c>
    </row>
    <row r="145" spans="2:53" x14ac:dyDescent="0.25">
      <c r="B145" s="67">
        <v>2024</v>
      </c>
      <c r="C145" s="67">
        <v>891780111</v>
      </c>
      <c r="D145" s="69" t="s">
        <v>64</v>
      </c>
      <c r="E145" s="72" t="s">
        <v>7985</v>
      </c>
      <c r="F145" s="70" t="s">
        <v>7984</v>
      </c>
      <c r="G145" s="418">
        <v>0</v>
      </c>
      <c r="H145" s="72" t="s">
        <v>73</v>
      </c>
      <c r="I145" s="69" t="s">
        <v>65</v>
      </c>
      <c r="J145" s="70" t="s">
        <v>7983</v>
      </c>
      <c r="K145" s="70">
        <v>16170000</v>
      </c>
      <c r="L145" s="67" t="s">
        <v>68</v>
      </c>
      <c r="M145" s="70" t="s">
        <v>7982</v>
      </c>
      <c r="N145" s="70">
        <v>1083025029</v>
      </c>
      <c r="O145" s="154">
        <v>13</v>
      </c>
      <c r="P145" s="294">
        <v>45302</v>
      </c>
      <c r="Q145" s="70">
        <v>4518689382</v>
      </c>
      <c r="R145" s="291">
        <v>45309</v>
      </c>
      <c r="S145" s="70">
        <v>16170000</v>
      </c>
      <c r="T145" s="72" t="s">
        <v>66</v>
      </c>
      <c r="U145" s="70">
        <v>21400608</v>
      </c>
      <c r="V145" s="70" t="s">
        <v>7616</v>
      </c>
      <c r="W145" s="291">
        <v>45309</v>
      </c>
      <c r="X145" s="291">
        <v>45309</v>
      </c>
      <c r="Y145" s="81" t="s">
        <v>75</v>
      </c>
      <c r="Z145" s="291">
        <v>45457</v>
      </c>
      <c r="AA145" s="136">
        <f t="shared" si="10"/>
        <v>148</v>
      </c>
      <c r="AB145" s="136">
        <v>2</v>
      </c>
      <c r="AC145" s="506">
        <v>3760000</v>
      </c>
      <c r="AD145" s="136">
        <v>1</v>
      </c>
      <c r="AE145" s="507">
        <v>45473</v>
      </c>
      <c r="AF145" s="136">
        <f t="shared" si="11"/>
        <v>16</v>
      </c>
      <c r="AG145" s="70">
        <v>0</v>
      </c>
      <c r="AH145" s="70">
        <v>0</v>
      </c>
      <c r="AI145" s="294" t="s">
        <v>75</v>
      </c>
      <c r="AJ145" s="72">
        <v>0</v>
      </c>
      <c r="AK145" s="79" t="s">
        <v>75</v>
      </c>
      <c r="AL145" s="79" t="s">
        <v>75</v>
      </c>
      <c r="AM145" s="136">
        <f t="shared" si="12"/>
        <v>0</v>
      </c>
      <c r="AN145" s="136">
        <f>+K145+AC145-AH145</f>
        <v>19930000</v>
      </c>
      <c r="AO145" s="72" t="s">
        <v>67</v>
      </c>
      <c r="AP145" s="70">
        <v>16170000</v>
      </c>
      <c r="AQ145" s="72" t="s">
        <v>85</v>
      </c>
      <c r="AR145" s="70">
        <v>0</v>
      </c>
      <c r="AS145" s="86" t="s">
        <v>75</v>
      </c>
      <c r="AT145" s="508">
        <v>19930000</v>
      </c>
      <c r="AU145" s="436">
        <f t="shared" si="13"/>
        <v>0</v>
      </c>
      <c r="AV145" s="140">
        <f t="shared" si="14"/>
        <v>1</v>
      </c>
      <c r="AW145" s="294" t="s">
        <v>75</v>
      </c>
      <c r="AX145" s="72" t="s">
        <v>131</v>
      </c>
      <c r="AY145" s="70" t="s">
        <v>7981</v>
      </c>
      <c r="AZ145" s="67" t="s">
        <v>67</v>
      </c>
      <c r="BA145" s="67" t="s">
        <v>67</v>
      </c>
    </row>
    <row r="146" spans="2:53" x14ac:dyDescent="0.25">
      <c r="B146" s="67">
        <v>2024</v>
      </c>
      <c r="C146" s="67">
        <v>891780111</v>
      </c>
      <c r="D146" s="69" t="s">
        <v>64</v>
      </c>
      <c r="E146" s="72" t="s">
        <v>7980</v>
      </c>
      <c r="F146" s="70" t="s">
        <v>7979</v>
      </c>
      <c r="G146" s="418">
        <v>0</v>
      </c>
      <c r="H146" s="72" t="s">
        <v>73</v>
      </c>
      <c r="I146" s="69" t="s">
        <v>65</v>
      </c>
      <c r="J146" s="70" t="s">
        <v>7978</v>
      </c>
      <c r="K146" s="70">
        <v>15000000</v>
      </c>
      <c r="L146" s="67" t="s">
        <v>68</v>
      </c>
      <c r="M146" s="70" t="s">
        <v>7977</v>
      </c>
      <c r="N146" s="70">
        <v>1082916060</v>
      </c>
      <c r="O146" s="154">
        <v>13</v>
      </c>
      <c r="P146" s="294">
        <v>45302</v>
      </c>
      <c r="Q146" s="70">
        <v>4518689382</v>
      </c>
      <c r="R146" s="291">
        <v>45309</v>
      </c>
      <c r="S146" s="70">
        <v>15000000</v>
      </c>
      <c r="T146" s="72" t="s">
        <v>66</v>
      </c>
      <c r="U146" s="70">
        <v>85449357</v>
      </c>
      <c r="V146" s="70" t="s">
        <v>6456</v>
      </c>
      <c r="W146" s="291">
        <v>45309</v>
      </c>
      <c r="X146" s="291">
        <v>45309</v>
      </c>
      <c r="Y146" s="81" t="s">
        <v>75</v>
      </c>
      <c r="Z146" s="291">
        <v>45457</v>
      </c>
      <c r="AA146" s="136">
        <f t="shared" si="10"/>
        <v>148</v>
      </c>
      <c r="AB146" s="136">
        <v>3</v>
      </c>
      <c r="AC146" s="506">
        <v>3100000</v>
      </c>
      <c r="AD146" s="136">
        <v>1</v>
      </c>
      <c r="AE146" s="294">
        <v>45473</v>
      </c>
      <c r="AF146" s="136">
        <f t="shared" si="11"/>
        <v>16</v>
      </c>
      <c r="AG146" s="70">
        <v>0</v>
      </c>
      <c r="AH146" s="70">
        <v>0</v>
      </c>
      <c r="AI146" s="294" t="s">
        <v>75</v>
      </c>
      <c r="AJ146" s="72">
        <v>0</v>
      </c>
      <c r="AK146" s="79" t="s">
        <v>75</v>
      </c>
      <c r="AL146" s="79" t="s">
        <v>75</v>
      </c>
      <c r="AM146" s="136">
        <f t="shared" si="12"/>
        <v>0</v>
      </c>
      <c r="AN146" s="136">
        <f>+K146+AC146-AH146</f>
        <v>18100000</v>
      </c>
      <c r="AO146" s="72" t="s">
        <v>67</v>
      </c>
      <c r="AP146" s="70">
        <v>15000000</v>
      </c>
      <c r="AQ146" s="72" t="s">
        <v>85</v>
      </c>
      <c r="AR146" s="70">
        <v>0</v>
      </c>
      <c r="AS146" s="86" t="s">
        <v>75</v>
      </c>
      <c r="AT146" s="508">
        <v>18100000</v>
      </c>
      <c r="AU146" s="436">
        <f t="shared" si="13"/>
        <v>0</v>
      </c>
      <c r="AV146" s="140">
        <f t="shared" si="14"/>
        <v>1</v>
      </c>
      <c r="AW146" s="294" t="s">
        <v>75</v>
      </c>
      <c r="AX146" s="72" t="s">
        <v>131</v>
      </c>
      <c r="AY146" s="70" t="s">
        <v>7976</v>
      </c>
      <c r="AZ146" s="67" t="s">
        <v>67</v>
      </c>
      <c r="BA146" s="67" t="s">
        <v>67</v>
      </c>
    </row>
    <row r="147" spans="2:53" x14ac:dyDescent="0.25">
      <c r="B147" s="67">
        <v>2024</v>
      </c>
      <c r="C147" s="67">
        <v>891780111</v>
      </c>
      <c r="D147" s="69" t="s">
        <v>64</v>
      </c>
      <c r="E147" s="72" t="s">
        <v>7975</v>
      </c>
      <c r="F147" s="70" t="s">
        <v>7974</v>
      </c>
      <c r="G147" s="418">
        <v>0</v>
      </c>
      <c r="H147" s="72" t="s">
        <v>73</v>
      </c>
      <c r="I147" s="69" t="s">
        <v>65</v>
      </c>
      <c r="J147" s="70" t="s">
        <v>7973</v>
      </c>
      <c r="K147" s="70">
        <v>14800000</v>
      </c>
      <c r="L147" s="67" t="s">
        <v>68</v>
      </c>
      <c r="M147" s="70" t="s">
        <v>7972</v>
      </c>
      <c r="N147" s="70">
        <v>1083553499</v>
      </c>
      <c r="O147" s="154">
        <v>13</v>
      </c>
      <c r="P147" s="294">
        <v>45302</v>
      </c>
      <c r="Q147" s="70">
        <v>4518689382</v>
      </c>
      <c r="R147" s="291">
        <v>45309</v>
      </c>
      <c r="S147" s="70">
        <v>14800000</v>
      </c>
      <c r="T147" s="72" t="s">
        <v>66</v>
      </c>
      <c r="U147" s="70">
        <v>7144495</v>
      </c>
      <c r="V147" s="70" t="s">
        <v>7971</v>
      </c>
      <c r="W147" s="291">
        <v>45309</v>
      </c>
      <c r="X147" s="291">
        <v>45309</v>
      </c>
      <c r="Y147" s="81" t="s">
        <v>75</v>
      </c>
      <c r="Z147" s="291">
        <v>45457</v>
      </c>
      <c r="AA147" s="136">
        <f t="shared" si="10"/>
        <v>148</v>
      </c>
      <c r="AB147" s="136">
        <v>2</v>
      </c>
      <c r="AC147" s="506">
        <v>1500000</v>
      </c>
      <c r="AD147" s="136">
        <v>1</v>
      </c>
      <c r="AE147" s="507">
        <v>45473</v>
      </c>
      <c r="AF147" s="136">
        <f t="shared" si="11"/>
        <v>16</v>
      </c>
      <c r="AG147" s="70">
        <v>0</v>
      </c>
      <c r="AH147" s="70">
        <v>0</v>
      </c>
      <c r="AI147" s="294" t="s">
        <v>75</v>
      </c>
      <c r="AJ147" s="72">
        <v>0</v>
      </c>
      <c r="AK147" s="79" t="s">
        <v>75</v>
      </c>
      <c r="AL147" s="79" t="s">
        <v>75</v>
      </c>
      <c r="AM147" s="136">
        <f t="shared" si="12"/>
        <v>0</v>
      </c>
      <c r="AN147" s="136">
        <f>+K147+AC147-AH147</f>
        <v>16300000</v>
      </c>
      <c r="AO147" s="72" t="s">
        <v>67</v>
      </c>
      <c r="AP147" s="70">
        <v>14800000</v>
      </c>
      <c r="AQ147" s="72" t="s">
        <v>85</v>
      </c>
      <c r="AR147" s="70">
        <v>0</v>
      </c>
      <c r="AS147" s="86" t="s">
        <v>75</v>
      </c>
      <c r="AT147" s="508">
        <v>16300000</v>
      </c>
      <c r="AU147" s="436">
        <f t="shared" si="13"/>
        <v>0</v>
      </c>
      <c r="AV147" s="140">
        <f t="shared" si="14"/>
        <v>1</v>
      </c>
      <c r="AW147" s="294" t="s">
        <v>75</v>
      </c>
      <c r="AX147" s="72" t="s">
        <v>131</v>
      </c>
      <c r="AY147" s="70" t="s">
        <v>7970</v>
      </c>
      <c r="AZ147" s="67" t="s">
        <v>67</v>
      </c>
      <c r="BA147" s="67" t="s">
        <v>67</v>
      </c>
    </row>
    <row r="148" spans="2:53" x14ac:dyDescent="0.25">
      <c r="B148" s="67">
        <v>2024</v>
      </c>
      <c r="C148" s="67">
        <v>891780111</v>
      </c>
      <c r="D148" s="69" t="s">
        <v>64</v>
      </c>
      <c r="E148" s="72" t="s">
        <v>7969</v>
      </c>
      <c r="F148" s="70" t="s">
        <v>7968</v>
      </c>
      <c r="G148" s="418">
        <v>0</v>
      </c>
      <c r="H148" s="72" t="s">
        <v>73</v>
      </c>
      <c r="I148" s="69" t="s">
        <v>65</v>
      </c>
      <c r="J148" s="70" t="s">
        <v>7967</v>
      </c>
      <c r="K148" s="70">
        <v>16500000</v>
      </c>
      <c r="L148" s="67" t="s">
        <v>68</v>
      </c>
      <c r="M148" s="70" t="s">
        <v>7966</v>
      </c>
      <c r="N148" s="70">
        <v>7602309</v>
      </c>
      <c r="O148" s="154">
        <v>13</v>
      </c>
      <c r="P148" s="294">
        <v>45302</v>
      </c>
      <c r="Q148" s="70">
        <v>4518689382</v>
      </c>
      <c r="R148" s="291">
        <v>45309</v>
      </c>
      <c r="S148" s="70">
        <v>16500000</v>
      </c>
      <c r="T148" s="72" t="s">
        <v>66</v>
      </c>
      <c r="U148" s="70">
        <v>39058006</v>
      </c>
      <c r="V148" s="70" t="s">
        <v>6400</v>
      </c>
      <c r="W148" s="291">
        <v>45309</v>
      </c>
      <c r="X148" s="291">
        <v>45309</v>
      </c>
      <c r="Y148" s="81" t="s">
        <v>75</v>
      </c>
      <c r="Z148" s="291">
        <v>45457</v>
      </c>
      <c r="AA148" s="136">
        <f t="shared" si="10"/>
        <v>148</v>
      </c>
      <c r="AB148" s="136">
        <v>0</v>
      </c>
      <c r="AC148" s="506">
        <v>0</v>
      </c>
      <c r="AD148" s="136">
        <v>0</v>
      </c>
      <c r="AE148" s="294" t="s">
        <v>75</v>
      </c>
      <c r="AF148" s="136">
        <f t="shared" si="11"/>
        <v>0</v>
      </c>
      <c r="AG148" s="70">
        <v>0</v>
      </c>
      <c r="AH148" s="70">
        <v>0</v>
      </c>
      <c r="AI148" s="294" t="s">
        <v>75</v>
      </c>
      <c r="AJ148" s="72">
        <v>0</v>
      </c>
      <c r="AK148" s="79" t="s">
        <v>75</v>
      </c>
      <c r="AL148" s="79" t="s">
        <v>75</v>
      </c>
      <c r="AM148" s="136">
        <f t="shared" si="12"/>
        <v>0</v>
      </c>
      <c r="AN148" s="136">
        <f>+K148+AC148-AH148</f>
        <v>16500000</v>
      </c>
      <c r="AO148" s="72" t="s">
        <v>67</v>
      </c>
      <c r="AP148" s="70">
        <v>16500000</v>
      </c>
      <c r="AQ148" s="72" t="s">
        <v>85</v>
      </c>
      <c r="AR148" s="70">
        <v>0</v>
      </c>
      <c r="AS148" s="86" t="s">
        <v>75</v>
      </c>
      <c r="AT148" s="508">
        <v>16500000</v>
      </c>
      <c r="AU148" s="436">
        <f t="shared" si="13"/>
        <v>0</v>
      </c>
      <c r="AV148" s="140">
        <f t="shared" si="14"/>
        <v>1</v>
      </c>
      <c r="AW148" s="294" t="s">
        <v>75</v>
      </c>
      <c r="AX148" s="72" t="s">
        <v>131</v>
      </c>
      <c r="AY148" s="70" t="s">
        <v>7965</v>
      </c>
      <c r="AZ148" s="67" t="s">
        <v>67</v>
      </c>
      <c r="BA148" s="67" t="s">
        <v>67</v>
      </c>
    </row>
    <row r="149" spans="2:53" x14ac:dyDescent="0.25">
      <c r="B149" s="67">
        <v>2024</v>
      </c>
      <c r="C149" s="67">
        <v>891780111</v>
      </c>
      <c r="D149" s="69" t="s">
        <v>64</v>
      </c>
      <c r="E149" s="72" t="s">
        <v>7964</v>
      </c>
      <c r="F149" s="70" t="s">
        <v>7963</v>
      </c>
      <c r="G149" s="418">
        <v>0</v>
      </c>
      <c r="H149" s="72" t="s">
        <v>73</v>
      </c>
      <c r="I149" s="69" t="s">
        <v>65</v>
      </c>
      <c r="J149" s="70" t="s">
        <v>7962</v>
      </c>
      <c r="K149" s="70">
        <v>16500000</v>
      </c>
      <c r="L149" s="67" t="s">
        <v>68</v>
      </c>
      <c r="M149" s="70" t="s">
        <v>7961</v>
      </c>
      <c r="N149" s="70">
        <v>84450965</v>
      </c>
      <c r="O149" s="154">
        <v>13</v>
      </c>
      <c r="P149" s="294">
        <v>45302</v>
      </c>
      <c r="Q149" s="70">
        <v>4518689382</v>
      </c>
      <c r="R149" s="291">
        <v>45309</v>
      </c>
      <c r="S149" s="70">
        <v>16500000</v>
      </c>
      <c r="T149" s="72" t="s">
        <v>66</v>
      </c>
      <c r="U149" s="70">
        <v>36694483</v>
      </c>
      <c r="V149" s="70" t="s">
        <v>5572</v>
      </c>
      <c r="W149" s="291">
        <v>45309</v>
      </c>
      <c r="X149" s="291">
        <v>45309</v>
      </c>
      <c r="Y149" s="81" t="s">
        <v>75</v>
      </c>
      <c r="Z149" s="291">
        <v>45457</v>
      </c>
      <c r="AA149" s="136">
        <f t="shared" si="10"/>
        <v>148</v>
      </c>
      <c r="AB149" s="136">
        <v>2</v>
      </c>
      <c r="AC149" s="506">
        <v>1760000</v>
      </c>
      <c r="AD149" s="136">
        <v>1</v>
      </c>
      <c r="AE149" s="507">
        <v>45473</v>
      </c>
      <c r="AF149" s="136">
        <f t="shared" si="11"/>
        <v>16</v>
      </c>
      <c r="AG149" s="70">
        <v>0</v>
      </c>
      <c r="AH149" s="70">
        <v>0</v>
      </c>
      <c r="AI149" s="294" t="s">
        <v>75</v>
      </c>
      <c r="AJ149" s="72">
        <v>0</v>
      </c>
      <c r="AK149" s="79" t="s">
        <v>75</v>
      </c>
      <c r="AL149" s="79" t="s">
        <v>75</v>
      </c>
      <c r="AM149" s="136">
        <f t="shared" si="12"/>
        <v>0</v>
      </c>
      <c r="AN149" s="136">
        <f>+K149+AC149-AH149</f>
        <v>18260000</v>
      </c>
      <c r="AO149" s="72" t="s">
        <v>67</v>
      </c>
      <c r="AP149" s="70">
        <v>16500000</v>
      </c>
      <c r="AQ149" s="72" t="s">
        <v>85</v>
      </c>
      <c r="AR149" s="70">
        <v>0</v>
      </c>
      <c r="AS149" s="86" t="s">
        <v>75</v>
      </c>
      <c r="AT149" s="508">
        <v>18260000</v>
      </c>
      <c r="AU149" s="436">
        <f t="shared" si="13"/>
        <v>0</v>
      </c>
      <c r="AV149" s="140">
        <f t="shared" si="14"/>
        <v>1</v>
      </c>
      <c r="AW149" s="294" t="s">
        <v>75</v>
      </c>
      <c r="AX149" s="72" t="s">
        <v>131</v>
      </c>
      <c r="AY149" s="70" t="s">
        <v>7960</v>
      </c>
      <c r="AZ149" s="67" t="s">
        <v>67</v>
      </c>
      <c r="BA149" s="67" t="s">
        <v>67</v>
      </c>
    </row>
    <row r="150" spans="2:53" x14ac:dyDescent="0.25">
      <c r="B150" s="67">
        <v>2024</v>
      </c>
      <c r="C150" s="67">
        <v>891780111</v>
      </c>
      <c r="D150" s="69" t="s">
        <v>64</v>
      </c>
      <c r="E150" s="72" t="s">
        <v>7959</v>
      </c>
      <c r="F150" s="70" t="s">
        <v>7958</v>
      </c>
      <c r="G150" s="418">
        <v>0</v>
      </c>
      <c r="H150" s="72" t="s">
        <v>73</v>
      </c>
      <c r="I150" s="69" t="s">
        <v>65</v>
      </c>
      <c r="J150" s="70" t="s">
        <v>7957</v>
      </c>
      <c r="K150" s="70">
        <v>36000000</v>
      </c>
      <c r="L150" s="67" t="s">
        <v>68</v>
      </c>
      <c r="M150" s="70" t="s">
        <v>7956</v>
      </c>
      <c r="N150" s="70">
        <v>51937854</v>
      </c>
      <c r="O150" s="154">
        <v>14</v>
      </c>
      <c r="P150" s="291">
        <v>45302</v>
      </c>
      <c r="Q150" s="70">
        <v>2126349000</v>
      </c>
      <c r="R150" s="291">
        <v>45309</v>
      </c>
      <c r="S150" s="70">
        <v>36000000</v>
      </c>
      <c r="T150" s="72" t="s">
        <v>66</v>
      </c>
      <c r="U150" s="70">
        <v>72175281</v>
      </c>
      <c r="V150" s="70" t="s">
        <v>4494</v>
      </c>
      <c r="W150" s="291">
        <v>45309</v>
      </c>
      <c r="X150" s="291">
        <v>45309</v>
      </c>
      <c r="Y150" s="81" t="s">
        <v>75</v>
      </c>
      <c r="Z150" s="291">
        <v>45457</v>
      </c>
      <c r="AA150" s="136">
        <f t="shared" si="10"/>
        <v>148</v>
      </c>
      <c r="AB150" s="136">
        <v>2</v>
      </c>
      <c r="AC150" s="506">
        <v>3840000</v>
      </c>
      <c r="AD150" s="136">
        <v>1</v>
      </c>
      <c r="AE150" s="507">
        <v>45473</v>
      </c>
      <c r="AF150" s="136">
        <f t="shared" si="11"/>
        <v>16</v>
      </c>
      <c r="AG150" s="70">
        <v>0</v>
      </c>
      <c r="AH150" s="70">
        <v>0</v>
      </c>
      <c r="AI150" s="294" t="s">
        <v>75</v>
      </c>
      <c r="AJ150" s="72">
        <v>0</v>
      </c>
      <c r="AK150" s="79" t="s">
        <v>75</v>
      </c>
      <c r="AL150" s="79" t="s">
        <v>75</v>
      </c>
      <c r="AM150" s="136">
        <f t="shared" si="12"/>
        <v>0</v>
      </c>
      <c r="AN150" s="136">
        <f>+K150+AC150-AH150</f>
        <v>39840000</v>
      </c>
      <c r="AO150" s="72" t="s">
        <v>67</v>
      </c>
      <c r="AP150" s="70">
        <v>36000000</v>
      </c>
      <c r="AQ150" s="72" t="s">
        <v>85</v>
      </c>
      <c r="AR150" s="70">
        <v>0</v>
      </c>
      <c r="AS150" s="86" t="s">
        <v>75</v>
      </c>
      <c r="AT150" s="508">
        <v>39840000</v>
      </c>
      <c r="AU150" s="436">
        <f t="shared" si="13"/>
        <v>0</v>
      </c>
      <c r="AV150" s="140">
        <f t="shared" si="14"/>
        <v>1</v>
      </c>
      <c r="AW150" s="294" t="s">
        <v>75</v>
      </c>
      <c r="AX150" s="72" t="s">
        <v>131</v>
      </c>
      <c r="AY150" s="70" t="s">
        <v>7955</v>
      </c>
      <c r="AZ150" s="67" t="s">
        <v>67</v>
      </c>
      <c r="BA150" s="67" t="s">
        <v>67</v>
      </c>
    </row>
    <row r="151" spans="2:53" x14ac:dyDescent="0.25">
      <c r="B151" s="67">
        <v>2024</v>
      </c>
      <c r="C151" s="67">
        <v>891780111</v>
      </c>
      <c r="D151" s="69" t="s">
        <v>64</v>
      </c>
      <c r="E151" s="72" t="s">
        <v>7954</v>
      </c>
      <c r="F151" s="70" t="s">
        <v>7953</v>
      </c>
      <c r="G151" s="418">
        <v>0</v>
      </c>
      <c r="H151" s="72" t="s">
        <v>73</v>
      </c>
      <c r="I151" s="69" t="s">
        <v>65</v>
      </c>
      <c r="J151" s="70" t="s">
        <v>7952</v>
      </c>
      <c r="K151" s="70">
        <v>16500000</v>
      </c>
      <c r="L151" s="67" t="s">
        <v>68</v>
      </c>
      <c r="M151" s="70" t="s">
        <v>7951</v>
      </c>
      <c r="N151" s="70">
        <v>1082934684</v>
      </c>
      <c r="O151" s="154">
        <v>13</v>
      </c>
      <c r="P151" s="294">
        <v>45302</v>
      </c>
      <c r="Q151" s="70">
        <v>4518689382</v>
      </c>
      <c r="R151" s="291">
        <v>45309</v>
      </c>
      <c r="S151" s="70">
        <v>16500000</v>
      </c>
      <c r="T151" s="72" t="s">
        <v>66</v>
      </c>
      <c r="U151" s="70">
        <v>72175281</v>
      </c>
      <c r="V151" s="70" t="s">
        <v>4494</v>
      </c>
      <c r="W151" s="291">
        <v>45309</v>
      </c>
      <c r="X151" s="291">
        <v>45309</v>
      </c>
      <c r="Y151" s="81" t="s">
        <v>75</v>
      </c>
      <c r="Z151" s="291">
        <v>45457</v>
      </c>
      <c r="AA151" s="136">
        <f t="shared" si="10"/>
        <v>148</v>
      </c>
      <c r="AB151" s="136">
        <v>2</v>
      </c>
      <c r="AC151" s="506">
        <v>1760000</v>
      </c>
      <c r="AD151" s="136">
        <v>1</v>
      </c>
      <c r="AE151" s="507">
        <v>45473</v>
      </c>
      <c r="AF151" s="136">
        <f t="shared" si="11"/>
        <v>16</v>
      </c>
      <c r="AG151" s="70">
        <v>0</v>
      </c>
      <c r="AH151" s="70">
        <v>0</v>
      </c>
      <c r="AI151" s="294" t="s">
        <v>75</v>
      </c>
      <c r="AJ151" s="72">
        <v>0</v>
      </c>
      <c r="AK151" s="79" t="s">
        <v>75</v>
      </c>
      <c r="AL151" s="79" t="s">
        <v>75</v>
      </c>
      <c r="AM151" s="136">
        <f t="shared" si="12"/>
        <v>0</v>
      </c>
      <c r="AN151" s="136">
        <f>+K151+AC151-AH151</f>
        <v>18260000</v>
      </c>
      <c r="AO151" s="72" t="s">
        <v>67</v>
      </c>
      <c r="AP151" s="70">
        <v>16500000</v>
      </c>
      <c r="AQ151" s="72" t="s">
        <v>85</v>
      </c>
      <c r="AR151" s="70">
        <v>0</v>
      </c>
      <c r="AS151" s="86" t="s">
        <v>75</v>
      </c>
      <c r="AT151" s="508">
        <v>18260000</v>
      </c>
      <c r="AU151" s="436">
        <f t="shared" si="13"/>
        <v>0</v>
      </c>
      <c r="AV151" s="140">
        <f t="shared" si="14"/>
        <v>1</v>
      </c>
      <c r="AW151" s="294" t="s">
        <v>75</v>
      </c>
      <c r="AX151" s="72" t="s">
        <v>131</v>
      </c>
      <c r="AY151" s="70" t="s">
        <v>7950</v>
      </c>
      <c r="AZ151" s="67" t="s">
        <v>67</v>
      </c>
      <c r="BA151" s="67" t="s">
        <v>67</v>
      </c>
    </row>
    <row r="152" spans="2:53" x14ac:dyDescent="0.25">
      <c r="B152" s="67">
        <v>2024</v>
      </c>
      <c r="C152" s="67">
        <v>891780111</v>
      </c>
      <c r="D152" s="69" t="s">
        <v>64</v>
      </c>
      <c r="E152" s="72" t="s">
        <v>7949</v>
      </c>
      <c r="F152" s="70" t="s">
        <v>7948</v>
      </c>
      <c r="G152" s="418">
        <v>0</v>
      </c>
      <c r="H152" s="72" t="s">
        <v>73</v>
      </c>
      <c r="I152" s="69" t="s">
        <v>65</v>
      </c>
      <c r="J152" s="70" t="s">
        <v>7947</v>
      </c>
      <c r="K152" s="70">
        <v>15000000</v>
      </c>
      <c r="L152" s="67" t="s">
        <v>68</v>
      </c>
      <c r="M152" s="70" t="s">
        <v>7946</v>
      </c>
      <c r="N152" s="70">
        <v>57427768</v>
      </c>
      <c r="O152" s="154">
        <v>13</v>
      </c>
      <c r="P152" s="294">
        <v>45302</v>
      </c>
      <c r="Q152" s="70">
        <v>4518689382</v>
      </c>
      <c r="R152" s="291">
        <v>45309</v>
      </c>
      <c r="S152" s="70">
        <v>15000000</v>
      </c>
      <c r="T152" s="72" t="s">
        <v>66</v>
      </c>
      <c r="U152" s="70">
        <v>36557666</v>
      </c>
      <c r="V152" s="70" t="s">
        <v>5171</v>
      </c>
      <c r="W152" s="291">
        <v>45309</v>
      </c>
      <c r="X152" s="291">
        <v>45309</v>
      </c>
      <c r="Y152" s="81" t="s">
        <v>75</v>
      </c>
      <c r="Z152" s="291">
        <v>45457</v>
      </c>
      <c r="AA152" s="136">
        <f t="shared" si="10"/>
        <v>148</v>
      </c>
      <c r="AB152" s="136">
        <v>2</v>
      </c>
      <c r="AC152" s="506">
        <v>1600000</v>
      </c>
      <c r="AD152" s="136">
        <v>1</v>
      </c>
      <c r="AE152" s="507">
        <v>45473</v>
      </c>
      <c r="AF152" s="136">
        <f t="shared" si="11"/>
        <v>16</v>
      </c>
      <c r="AG152" s="70">
        <v>0</v>
      </c>
      <c r="AH152" s="70">
        <v>0</v>
      </c>
      <c r="AI152" s="294" t="s">
        <v>75</v>
      </c>
      <c r="AJ152" s="72">
        <v>0</v>
      </c>
      <c r="AK152" s="79" t="s">
        <v>75</v>
      </c>
      <c r="AL152" s="79" t="s">
        <v>75</v>
      </c>
      <c r="AM152" s="136">
        <f t="shared" si="12"/>
        <v>0</v>
      </c>
      <c r="AN152" s="136">
        <f>+K152+AC152-AH152</f>
        <v>16600000</v>
      </c>
      <c r="AO152" s="72" t="s">
        <v>67</v>
      </c>
      <c r="AP152" s="70">
        <v>15000000</v>
      </c>
      <c r="AQ152" s="72" t="s">
        <v>85</v>
      </c>
      <c r="AR152" s="70">
        <v>0</v>
      </c>
      <c r="AS152" s="86" t="s">
        <v>75</v>
      </c>
      <c r="AT152" s="508">
        <v>16600000</v>
      </c>
      <c r="AU152" s="436">
        <f t="shared" si="13"/>
        <v>0</v>
      </c>
      <c r="AV152" s="140">
        <f t="shared" si="14"/>
        <v>1</v>
      </c>
      <c r="AW152" s="294" t="s">
        <v>75</v>
      </c>
      <c r="AX152" s="72" t="s">
        <v>131</v>
      </c>
      <c r="AY152" s="70" t="s">
        <v>7945</v>
      </c>
      <c r="AZ152" s="67" t="s">
        <v>67</v>
      </c>
      <c r="BA152" s="67" t="s">
        <v>67</v>
      </c>
    </row>
    <row r="153" spans="2:53" x14ac:dyDescent="0.25">
      <c r="B153" s="67">
        <v>2024</v>
      </c>
      <c r="C153" s="67">
        <v>891780111</v>
      </c>
      <c r="D153" s="69" t="s">
        <v>64</v>
      </c>
      <c r="E153" s="72" t="s">
        <v>7944</v>
      </c>
      <c r="F153" s="70" t="s">
        <v>7943</v>
      </c>
      <c r="G153" s="418">
        <v>0</v>
      </c>
      <c r="H153" s="72" t="s">
        <v>73</v>
      </c>
      <c r="I153" s="69" t="s">
        <v>65</v>
      </c>
      <c r="J153" s="70" t="s">
        <v>7942</v>
      </c>
      <c r="K153" s="70">
        <v>16500000</v>
      </c>
      <c r="L153" s="67" t="s">
        <v>68</v>
      </c>
      <c r="M153" s="70" t="s">
        <v>7941</v>
      </c>
      <c r="N153" s="70">
        <v>1082902423</v>
      </c>
      <c r="O153" s="154">
        <v>13</v>
      </c>
      <c r="P153" s="294">
        <v>45302</v>
      </c>
      <c r="Q153" s="70">
        <v>4518689382</v>
      </c>
      <c r="R153" s="291">
        <v>45309</v>
      </c>
      <c r="S153" s="70">
        <v>16500000</v>
      </c>
      <c r="T153" s="72" t="s">
        <v>66</v>
      </c>
      <c r="U153" s="70">
        <v>57461216</v>
      </c>
      <c r="V153" s="70" t="s">
        <v>4197</v>
      </c>
      <c r="W153" s="291">
        <v>45309</v>
      </c>
      <c r="X153" s="291">
        <v>45309</v>
      </c>
      <c r="Y153" s="81" t="s">
        <v>75</v>
      </c>
      <c r="Z153" s="291">
        <v>45457</v>
      </c>
      <c r="AA153" s="136">
        <f t="shared" si="10"/>
        <v>148</v>
      </c>
      <c r="AB153" s="136">
        <v>2</v>
      </c>
      <c r="AC153" s="506">
        <v>1760000</v>
      </c>
      <c r="AD153" s="136">
        <v>1</v>
      </c>
      <c r="AE153" s="507">
        <v>45473</v>
      </c>
      <c r="AF153" s="136">
        <f t="shared" si="11"/>
        <v>16</v>
      </c>
      <c r="AG153" s="70">
        <v>0</v>
      </c>
      <c r="AH153" s="70">
        <v>0</v>
      </c>
      <c r="AI153" s="294" t="s">
        <v>75</v>
      </c>
      <c r="AJ153" s="72">
        <v>0</v>
      </c>
      <c r="AK153" s="79" t="s">
        <v>75</v>
      </c>
      <c r="AL153" s="79" t="s">
        <v>75</v>
      </c>
      <c r="AM153" s="136">
        <f t="shared" si="12"/>
        <v>0</v>
      </c>
      <c r="AN153" s="136">
        <f>+K153+AC153-AH153</f>
        <v>18260000</v>
      </c>
      <c r="AO153" s="72" t="s">
        <v>67</v>
      </c>
      <c r="AP153" s="70">
        <v>16500000</v>
      </c>
      <c r="AQ153" s="72" t="s">
        <v>85</v>
      </c>
      <c r="AR153" s="70">
        <v>0</v>
      </c>
      <c r="AS153" s="86" t="s">
        <v>75</v>
      </c>
      <c r="AT153" s="508">
        <v>18260000</v>
      </c>
      <c r="AU153" s="436">
        <f t="shared" si="13"/>
        <v>0</v>
      </c>
      <c r="AV153" s="140">
        <f t="shared" si="14"/>
        <v>1</v>
      </c>
      <c r="AW153" s="294" t="s">
        <v>75</v>
      </c>
      <c r="AX153" s="72" t="s">
        <v>131</v>
      </c>
      <c r="AY153" s="70" t="s">
        <v>7940</v>
      </c>
      <c r="AZ153" s="67" t="s">
        <v>67</v>
      </c>
      <c r="BA153" s="67" t="s">
        <v>67</v>
      </c>
    </row>
    <row r="154" spans="2:53" x14ac:dyDescent="0.25">
      <c r="B154" s="67">
        <v>2024</v>
      </c>
      <c r="C154" s="67">
        <v>891780111</v>
      </c>
      <c r="D154" s="69" t="s">
        <v>64</v>
      </c>
      <c r="E154" s="72" t="s">
        <v>7939</v>
      </c>
      <c r="F154" s="70" t="s">
        <v>7938</v>
      </c>
      <c r="G154" s="418">
        <v>0</v>
      </c>
      <c r="H154" s="72" t="s">
        <v>73</v>
      </c>
      <c r="I154" s="69" t="s">
        <v>65</v>
      </c>
      <c r="J154" s="70" t="s">
        <v>7937</v>
      </c>
      <c r="K154" s="70">
        <v>10780000</v>
      </c>
      <c r="L154" s="67" t="s">
        <v>68</v>
      </c>
      <c r="M154" s="70" t="s">
        <v>7936</v>
      </c>
      <c r="N154" s="70">
        <v>1082900551</v>
      </c>
      <c r="O154" s="154">
        <v>14</v>
      </c>
      <c r="P154" s="291">
        <v>45302</v>
      </c>
      <c r="Q154" s="70">
        <v>2126349000</v>
      </c>
      <c r="R154" s="291">
        <v>45309</v>
      </c>
      <c r="S154" s="70">
        <v>10780000</v>
      </c>
      <c r="T154" s="72" t="s">
        <v>66</v>
      </c>
      <c r="U154" s="70">
        <v>7631392</v>
      </c>
      <c r="V154" s="70" t="s">
        <v>5562</v>
      </c>
      <c r="W154" s="291">
        <v>45309</v>
      </c>
      <c r="X154" s="291">
        <v>45309</v>
      </c>
      <c r="Y154" s="81" t="s">
        <v>75</v>
      </c>
      <c r="Z154" s="291">
        <v>45457</v>
      </c>
      <c r="AA154" s="136">
        <f t="shared" si="10"/>
        <v>148</v>
      </c>
      <c r="AB154" s="136">
        <v>2</v>
      </c>
      <c r="AC154" s="506">
        <v>1120000</v>
      </c>
      <c r="AD154" s="136">
        <v>1</v>
      </c>
      <c r="AE154" s="507">
        <v>45473</v>
      </c>
      <c r="AF154" s="136">
        <f t="shared" si="11"/>
        <v>16</v>
      </c>
      <c r="AG154" s="70">
        <v>0</v>
      </c>
      <c r="AH154" s="70">
        <v>0</v>
      </c>
      <c r="AI154" s="294" t="s">
        <v>75</v>
      </c>
      <c r="AJ154" s="72">
        <v>0</v>
      </c>
      <c r="AK154" s="79" t="s">
        <v>75</v>
      </c>
      <c r="AL154" s="79" t="s">
        <v>75</v>
      </c>
      <c r="AM154" s="136">
        <f t="shared" si="12"/>
        <v>0</v>
      </c>
      <c r="AN154" s="136">
        <f>+K154+AC154-AH154</f>
        <v>11900000</v>
      </c>
      <c r="AO154" s="72" t="s">
        <v>67</v>
      </c>
      <c r="AP154" s="70">
        <v>10780000</v>
      </c>
      <c r="AQ154" s="72" t="s">
        <v>85</v>
      </c>
      <c r="AR154" s="70">
        <v>0</v>
      </c>
      <c r="AS154" s="86" t="s">
        <v>75</v>
      </c>
      <c r="AT154" s="508">
        <v>11900000</v>
      </c>
      <c r="AU154" s="436">
        <f t="shared" si="13"/>
        <v>0</v>
      </c>
      <c r="AV154" s="140">
        <f t="shared" si="14"/>
        <v>1</v>
      </c>
      <c r="AW154" s="294" t="s">
        <v>75</v>
      </c>
      <c r="AX154" s="72" t="s">
        <v>131</v>
      </c>
      <c r="AY154" s="70" t="s">
        <v>7935</v>
      </c>
      <c r="AZ154" s="67" t="s">
        <v>67</v>
      </c>
      <c r="BA154" s="67" t="s">
        <v>67</v>
      </c>
    </row>
    <row r="155" spans="2:53" x14ac:dyDescent="0.25">
      <c r="B155" s="67">
        <v>2024</v>
      </c>
      <c r="C155" s="67">
        <v>891780111</v>
      </c>
      <c r="D155" s="69" t="s">
        <v>64</v>
      </c>
      <c r="E155" s="72" t="s">
        <v>7934</v>
      </c>
      <c r="F155" s="70" t="s">
        <v>7933</v>
      </c>
      <c r="G155" s="418">
        <v>0</v>
      </c>
      <c r="H155" s="72" t="s">
        <v>73</v>
      </c>
      <c r="I155" s="69" t="s">
        <v>65</v>
      </c>
      <c r="J155" s="70" t="s">
        <v>7932</v>
      </c>
      <c r="K155" s="70">
        <v>15000000</v>
      </c>
      <c r="L155" s="67" t="s">
        <v>68</v>
      </c>
      <c r="M155" s="70" t="s">
        <v>7931</v>
      </c>
      <c r="N155" s="70">
        <v>1081928917</v>
      </c>
      <c r="O155" s="154">
        <v>13</v>
      </c>
      <c r="P155" s="294">
        <v>45302</v>
      </c>
      <c r="Q155" s="70">
        <v>4518689382</v>
      </c>
      <c r="R155" s="291">
        <v>45309</v>
      </c>
      <c r="S155" s="70">
        <v>15000000</v>
      </c>
      <c r="T155" s="72" t="s">
        <v>66</v>
      </c>
      <c r="U155" s="70">
        <v>36718996</v>
      </c>
      <c r="V155" s="70" t="s">
        <v>6827</v>
      </c>
      <c r="W155" s="291">
        <v>45309</v>
      </c>
      <c r="X155" s="291">
        <v>45309</v>
      </c>
      <c r="Y155" s="81" t="s">
        <v>75</v>
      </c>
      <c r="Z155" s="291">
        <v>45457</v>
      </c>
      <c r="AA155" s="136">
        <f t="shared" si="10"/>
        <v>148</v>
      </c>
      <c r="AB155" s="136">
        <v>0</v>
      </c>
      <c r="AC155" s="506">
        <v>0</v>
      </c>
      <c r="AD155" s="136">
        <v>0</v>
      </c>
      <c r="AE155" s="294" t="s">
        <v>75</v>
      </c>
      <c r="AF155" s="136">
        <f t="shared" si="11"/>
        <v>0</v>
      </c>
      <c r="AG155" s="70">
        <v>0</v>
      </c>
      <c r="AH155" s="70">
        <v>0</v>
      </c>
      <c r="AI155" s="294" t="s">
        <v>75</v>
      </c>
      <c r="AJ155" s="72">
        <v>0</v>
      </c>
      <c r="AK155" s="79" t="s">
        <v>75</v>
      </c>
      <c r="AL155" s="79" t="s">
        <v>75</v>
      </c>
      <c r="AM155" s="136">
        <f t="shared" si="12"/>
        <v>0</v>
      </c>
      <c r="AN155" s="136">
        <f>+K155+AC155-AH155</f>
        <v>15000000</v>
      </c>
      <c r="AO155" s="72" t="s">
        <v>67</v>
      </c>
      <c r="AP155" s="70">
        <v>15000000</v>
      </c>
      <c r="AQ155" s="72" t="s">
        <v>85</v>
      </c>
      <c r="AR155" s="70">
        <v>0</v>
      </c>
      <c r="AS155" s="86" t="s">
        <v>75</v>
      </c>
      <c r="AT155" s="508">
        <v>15000000</v>
      </c>
      <c r="AU155" s="436">
        <f t="shared" si="13"/>
        <v>0</v>
      </c>
      <c r="AV155" s="140">
        <f t="shared" si="14"/>
        <v>1</v>
      </c>
      <c r="AW155" s="294" t="s">
        <v>75</v>
      </c>
      <c r="AX155" s="72" t="s">
        <v>131</v>
      </c>
      <c r="AY155" s="70" t="s">
        <v>7930</v>
      </c>
      <c r="AZ155" s="67" t="s">
        <v>67</v>
      </c>
      <c r="BA155" s="67" t="s">
        <v>67</v>
      </c>
    </row>
    <row r="156" spans="2:53" x14ac:dyDescent="0.25">
      <c r="B156" s="67">
        <v>2024</v>
      </c>
      <c r="C156" s="67">
        <v>891780111</v>
      </c>
      <c r="D156" s="69" t="s">
        <v>64</v>
      </c>
      <c r="E156" s="72" t="s">
        <v>7929</v>
      </c>
      <c r="F156" s="70" t="s">
        <v>7928</v>
      </c>
      <c r="G156" s="418">
        <v>0</v>
      </c>
      <c r="H156" s="72" t="s">
        <v>73</v>
      </c>
      <c r="I156" s="69" t="s">
        <v>65</v>
      </c>
      <c r="J156" s="70" t="s">
        <v>7927</v>
      </c>
      <c r="K156" s="70">
        <v>15000000</v>
      </c>
      <c r="L156" s="67" t="s">
        <v>68</v>
      </c>
      <c r="M156" s="70" t="s">
        <v>7926</v>
      </c>
      <c r="N156" s="70">
        <v>1083041507</v>
      </c>
      <c r="O156" s="154">
        <v>13</v>
      </c>
      <c r="P156" s="294">
        <v>45302</v>
      </c>
      <c r="Q156" s="70">
        <v>4518689382</v>
      </c>
      <c r="R156" s="291">
        <v>45309</v>
      </c>
      <c r="S156" s="70">
        <v>15000000</v>
      </c>
      <c r="T156" s="72" t="s">
        <v>66</v>
      </c>
      <c r="U156" s="70">
        <v>57461216</v>
      </c>
      <c r="V156" s="70" t="s">
        <v>4197</v>
      </c>
      <c r="W156" s="291">
        <v>45309</v>
      </c>
      <c r="X156" s="291">
        <v>45309</v>
      </c>
      <c r="Y156" s="81" t="s">
        <v>75</v>
      </c>
      <c r="Z156" s="291">
        <v>45457</v>
      </c>
      <c r="AA156" s="136">
        <f t="shared" si="10"/>
        <v>148</v>
      </c>
      <c r="AB156" s="136">
        <v>2</v>
      </c>
      <c r="AC156" s="506">
        <v>1600000</v>
      </c>
      <c r="AD156" s="136">
        <v>1</v>
      </c>
      <c r="AE156" s="507">
        <v>45473</v>
      </c>
      <c r="AF156" s="136">
        <f t="shared" si="11"/>
        <v>16</v>
      </c>
      <c r="AG156" s="70">
        <v>0</v>
      </c>
      <c r="AH156" s="70">
        <v>0</v>
      </c>
      <c r="AI156" s="294" t="s">
        <v>75</v>
      </c>
      <c r="AJ156" s="72">
        <v>0</v>
      </c>
      <c r="AK156" s="79" t="s">
        <v>75</v>
      </c>
      <c r="AL156" s="79" t="s">
        <v>75</v>
      </c>
      <c r="AM156" s="136">
        <f t="shared" si="12"/>
        <v>0</v>
      </c>
      <c r="AN156" s="136">
        <f>+K156+AC156-AH156</f>
        <v>16600000</v>
      </c>
      <c r="AO156" s="72" t="s">
        <v>67</v>
      </c>
      <c r="AP156" s="70">
        <v>15000000</v>
      </c>
      <c r="AQ156" s="72" t="s">
        <v>85</v>
      </c>
      <c r="AR156" s="70">
        <v>0</v>
      </c>
      <c r="AS156" s="86" t="s">
        <v>75</v>
      </c>
      <c r="AT156" s="508">
        <v>16600000</v>
      </c>
      <c r="AU156" s="436">
        <f t="shared" si="13"/>
        <v>0</v>
      </c>
      <c r="AV156" s="140">
        <f t="shared" si="14"/>
        <v>1</v>
      </c>
      <c r="AW156" s="294" t="s">
        <v>75</v>
      </c>
      <c r="AX156" s="72" t="s">
        <v>131</v>
      </c>
      <c r="AY156" s="70" t="s">
        <v>7925</v>
      </c>
      <c r="AZ156" s="67" t="s">
        <v>67</v>
      </c>
      <c r="BA156" s="67" t="s">
        <v>67</v>
      </c>
    </row>
    <row r="157" spans="2:53" x14ac:dyDescent="0.25">
      <c r="B157" s="67">
        <v>2024</v>
      </c>
      <c r="C157" s="67">
        <v>891780111</v>
      </c>
      <c r="D157" s="69" t="s">
        <v>64</v>
      </c>
      <c r="E157" s="72" t="s">
        <v>7924</v>
      </c>
      <c r="F157" s="70" t="s">
        <v>7923</v>
      </c>
      <c r="G157" s="418">
        <v>0</v>
      </c>
      <c r="H157" s="72" t="s">
        <v>73</v>
      </c>
      <c r="I157" s="69" t="s">
        <v>65</v>
      </c>
      <c r="J157" s="70" t="s">
        <v>7908</v>
      </c>
      <c r="K157" s="70">
        <v>4200000</v>
      </c>
      <c r="L157" s="67" t="s">
        <v>68</v>
      </c>
      <c r="M157" s="70" t="s">
        <v>7922</v>
      </c>
      <c r="N157" s="70">
        <v>1085325414</v>
      </c>
      <c r="O157" s="154">
        <v>14</v>
      </c>
      <c r="P157" s="291">
        <v>45302</v>
      </c>
      <c r="Q157" s="70">
        <v>2126349000</v>
      </c>
      <c r="R157" s="291">
        <v>45309</v>
      </c>
      <c r="S157" s="70">
        <v>4200000</v>
      </c>
      <c r="T157" s="72" t="s">
        <v>66</v>
      </c>
      <c r="U157" s="70">
        <v>7631392</v>
      </c>
      <c r="V157" s="70" t="s">
        <v>5562</v>
      </c>
      <c r="W157" s="291">
        <v>45309</v>
      </c>
      <c r="X157" s="291">
        <v>45309</v>
      </c>
      <c r="Y157" s="81" t="s">
        <v>75</v>
      </c>
      <c r="Z157" s="291">
        <v>45362</v>
      </c>
      <c r="AA157" s="136">
        <f t="shared" si="10"/>
        <v>53</v>
      </c>
      <c r="AB157" s="136">
        <v>2</v>
      </c>
      <c r="AC157" s="506">
        <v>1330000</v>
      </c>
      <c r="AD157" s="136">
        <v>1</v>
      </c>
      <c r="AE157" s="294">
        <v>45383</v>
      </c>
      <c r="AF157" s="136">
        <f t="shared" si="11"/>
        <v>21</v>
      </c>
      <c r="AG157" s="70">
        <v>0</v>
      </c>
      <c r="AH157" s="70">
        <v>0</v>
      </c>
      <c r="AI157" s="294" t="s">
        <v>75</v>
      </c>
      <c r="AJ157" s="72">
        <v>0</v>
      </c>
      <c r="AK157" s="79" t="s">
        <v>75</v>
      </c>
      <c r="AL157" s="79" t="s">
        <v>75</v>
      </c>
      <c r="AM157" s="136">
        <f t="shared" si="12"/>
        <v>0</v>
      </c>
      <c r="AN157" s="136">
        <f>+K157+AC157-AH157</f>
        <v>5530000</v>
      </c>
      <c r="AO157" s="72" t="s">
        <v>67</v>
      </c>
      <c r="AP157" s="70">
        <v>4200000</v>
      </c>
      <c r="AQ157" s="72" t="s">
        <v>85</v>
      </c>
      <c r="AR157" s="70">
        <v>0</v>
      </c>
      <c r="AS157" s="86" t="s">
        <v>75</v>
      </c>
      <c r="AT157" s="508">
        <v>5530000</v>
      </c>
      <c r="AU157" s="436">
        <f t="shared" si="13"/>
        <v>0</v>
      </c>
      <c r="AV157" s="140">
        <f t="shared" si="14"/>
        <v>1</v>
      </c>
      <c r="AW157" s="294" t="s">
        <v>75</v>
      </c>
      <c r="AX157" s="72" t="s">
        <v>131</v>
      </c>
      <c r="AY157" s="70" t="s">
        <v>7921</v>
      </c>
      <c r="AZ157" s="67" t="s">
        <v>67</v>
      </c>
      <c r="BA157" s="67" t="s">
        <v>67</v>
      </c>
    </row>
    <row r="158" spans="2:53" x14ac:dyDescent="0.25">
      <c r="B158" s="67">
        <v>2024</v>
      </c>
      <c r="C158" s="67">
        <v>891780111</v>
      </c>
      <c r="D158" s="69" t="s">
        <v>64</v>
      </c>
      <c r="E158" s="72" t="s">
        <v>7920</v>
      </c>
      <c r="F158" s="70" t="s">
        <v>7919</v>
      </c>
      <c r="G158" s="418">
        <v>0</v>
      </c>
      <c r="H158" s="72" t="s">
        <v>73</v>
      </c>
      <c r="I158" s="69" t="s">
        <v>65</v>
      </c>
      <c r="J158" s="70" t="s">
        <v>7918</v>
      </c>
      <c r="K158" s="70">
        <v>12500000</v>
      </c>
      <c r="L158" s="67" t="s">
        <v>68</v>
      </c>
      <c r="M158" s="70" t="s">
        <v>7917</v>
      </c>
      <c r="N158" s="70">
        <v>1045743528</v>
      </c>
      <c r="O158" s="154">
        <v>14</v>
      </c>
      <c r="P158" s="291">
        <v>45302</v>
      </c>
      <c r="Q158" s="70">
        <v>2126349000</v>
      </c>
      <c r="R158" s="291">
        <v>45309</v>
      </c>
      <c r="S158" s="70">
        <v>12500000</v>
      </c>
      <c r="T158" s="72" t="s">
        <v>66</v>
      </c>
      <c r="U158" s="70">
        <v>85449357</v>
      </c>
      <c r="V158" s="70" t="s">
        <v>6456</v>
      </c>
      <c r="W158" s="291">
        <v>45309</v>
      </c>
      <c r="X158" s="291">
        <v>45309</v>
      </c>
      <c r="Y158" s="81" t="s">
        <v>75</v>
      </c>
      <c r="Z158" s="291">
        <v>45457</v>
      </c>
      <c r="AA158" s="136">
        <f t="shared" si="10"/>
        <v>148</v>
      </c>
      <c r="AB158" s="136">
        <v>2</v>
      </c>
      <c r="AC158" s="506">
        <v>1333000</v>
      </c>
      <c r="AD158" s="136">
        <v>1</v>
      </c>
      <c r="AE158" s="507">
        <v>45473</v>
      </c>
      <c r="AF158" s="136">
        <f t="shared" si="11"/>
        <v>16</v>
      </c>
      <c r="AG158" s="70">
        <v>0</v>
      </c>
      <c r="AH158" s="70">
        <v>0</v>
      </c>
      <c r="AI158" s="294" t="s">
        <v>75</v>
      </c>
      <c r="AJ158" s="72">
        <v>0</v>
      </c>
      <c r="AK158" s="79" t="s">
        <v>75</v>
      </c>
      <c r="AL158" s="79" t="s">
        <v>75</v>
      </c>
      <c r="AM158" s="136">
        <f t="shared" si="12"/>
        <v>0</v>
      </c>
      <c r="AN158" s="136">
        <f>+K158+AC158-AH158</f>
        <v>13833000</v>
      </c>
      <c r="AO158" s="72" t="s">
        <v>67</v>
      </c>
      <c r="AP158" s="70">
        <v>12500000</v>
      </c>
      <c r="AQ158" s="72" t="s">
        <v>85</v>
      </c>
      <c r="AR158" s="70">
        <v>0</v>
      </c>
      <c r="AS158" s="86" t="s">
        <v>75</v>
      </c>
      <c r="AT158" s="508">
        <v>13833000</v>
      </c>
      <c r="AU158" s="436">
        <f t="shared" si="13"/>
        <v>0</v>
      </c>
      <c r="AV158" s="140">
        <f t="shared" si="14"/>
        <v>1</v>
      </c>
      <c r="AW158" s="294" t="s">
        <v>75</v>
      </c>
      <c r="AX158" s="72" t="s">
        <v>131</v>
      </c>
      <c r="AY158" s="70" t="s">
        <v>7916</v>
      </c>
      <c r="AZ158" s="67" t="s">
        <v>67</v>
      </c>
      <c r="BA158" s="67" t="s">
        <v>67</v>
      </c>
    </row>
    <row r="159" spans="2:53" x14ac:dyDescent="0.25">
      <c r="B159" s="67">
        <v>2024</v>
      </c>
      <c r="C159" s="67">
        <v>891780111</v>
      </c>
      <c r="D159" s="69" t="s">
        <v>64</v>
      </c>
      <c r="E159" s="72" t="s">
        <v>7915</v>
      </c>
      <c r="F159" s="70" t="s">
        <v>7914</v>
      </c>
      <c r="G159" s="418">
        <v>0</v>
      </c>
      <c r="H159" s="72" t="s">
        <v>73</v>
      </c>
      <c r="I159" s="69" t="s">
        <v>65</v>
      </c>
      <c r="J159" s="70" t="s">
        <v>7913</v>
      </c>
      <c r="K159" s="70">
        <v>16400000</v>
      </c>
      <c r="L159" s="67" t="s">
        <v>68</v>
      </c>
      <c r="M159" s="70" t="s">
        <v>7912</v>
      </c>
      <c r="N159" s="70">
        <v>1082941397</v>
      </c>
      <c r="O159" s="154">
        <v>13</v>
      </c>
      <c r="P159" s="294">
        <v>45302</v>
      </c>
      <c r="Q159" s="70">
        <v>4518689382</v>
      </c>
      <c r="R159" s="291">
        <v>45309</v>
      </c>
      <c r="S159" s="70">
        <v>16400000</v>
      </c>
      <c r="T159" s="72" t="s">
        <v>66</v>
      </c>
      <c r="U159" s="70">
        <v>57435262</v>
      </c>
      <c r="V159" s="70" t="s">
        <v>5686</v>
      </c>
      <c r="W159" s="291">
        <v>45309</v>
      </c>
      <c r="X159" s="291">
        <v>45309</v>
      </c>
      <c r="Y159" s="81" t="s">
        <v>75</v>
      </c>
      <c r="Z159" s="291">
        <v>45457</v>
      </c>
      <c r="AA159" s="136">
        <f t="shared" si="10"/>
        <v>148</v>
      </c>
      <c r="AB159" s="136">
        <v>3</v>
      </c>
      <c r="AC159" s="506">
        <v>3100000</v>
      </c>
      <c r="AD159" s="136">
        <v>1</v>
      </c>
      <c r="AE159" s="294">
        <v>45473</v>
      </c>
      <c r="AF159" s="136">
        <f t="shared" si="11"/>
        <v>16</v>
      </c>
      <c r="AG159" s="70">
        <v>0</v>
      </c>
      <c r="AH159" s="70">
        <v>0</v>
      </c>
      <c r="AI159" s="294" t="s">
        <v>75</v>
      </c>
      <c r="AJ159" s="72">
        <v>0</v>
      </c>
      <c r="AK159" s="79" t="s">
        <v>75</v>
      </c>
      <c r="AL159" s="79" t="s">
        <v>75</v>
      </c>
      <c r="AM159" s="136">
        <f t="shared" si="12"/>
        <v>0</v>
      </c>
      <c r="AN159" s="136">
        <f>+K159+AC159-AH159</f>
        <v>19500000</v>
      </c>
      <c r="AO159" s="72" t="s">
        <v>67</v>
      </c>
      <c r="AP159" s="70">
        <v>16400000</v>
      </c>
      <c r="AQ159" s="72" t="s">
        <v>85</v>
      </c>
      <c r="AR159" s="70">
        <v>0</v>
      </c>
      <c r="AS159" s="86" t="s">
        <v>75</v>
      </c>
      <c r="AT159" s="508">
        <v>19500000</v>
      </c>
      <c r="AU159" s="436">
        <f t="shared" si="13"/>
        <v>0</v>
      </c>
      <c r="AV159" s="140">
        <f t="shared" si="14"/>
        <v>1</v>
      </c>
      <c r="AW159" s="294" t="s">
        <v>75</v>
      </c>
      <c r="AX159" s="72" t="s">
        <v>131</v>
      </c>
      <c r="AY159" s="70" t="s">
        <v>7911</v>
      </c>
      <c r="AZ159" s="67" t="s">
        <v>67</v>
      </c>
      <c r="BA159" s="67" t="s">
        <v>67</v>
      </c>
    </row>
    <row r="160" spans="2:53" x14ac:dyDescent="0.25">
      <c r="B160" s="67">
        <v>2024</v>
      </c>
      <c r="C160" s="67">
        <v>891780111</v>
      </c>
      <c r="D160" s="69" t="s">
        <v>64</v>
      </c>
      <c r="E160" s="72" t="s">
        <v>7910</v>
      </c>
      <c r="F160" s="70" t="s">
        <v>7909</v>
      </c>
      <c r="G160" s="418">
        <v>0</v>
      </c>
      <c r="H160" s="72" t="s">
        <v>73</v>
      </c>
      <c r="I160" s="69" t="s">
        <v>65</v>
      </c>
      <c r="J160" s="70" t="s">
        <v>7908</v>
      </c>
      <c r="K160" s="70">
        <v>4200000</v>
      </c>
      <c r="L160" s="67" t="s">
        <v>68</v>
      </c>
      <c r="M160" s="70" t="s">
        <v>7907</v>
      </c>
      <c r="N160" s="70">
        <v>1082950584</v>
      </c>
      <c r="O160" s="154">
        <v>14</v>
      </c>
      <c r="P160" s="291">
        <v>45302</v>
      </c>
      <c r="Q160" s="70">
        <v>2126349000</v>
      </c>
      <c r="R160" s="291">
        <v>45309</v>
      </c>
      <c r="S160" s="70">
        <v>4200000</v>
      </c>
      <c r="T160" s="72" t="s">
        <v>66</v>
      </c>
      <c r="U160" s="70">
        <v>7631392</v>
      </c>
      <c r="V160" s="70" t="s">
        <v>5562</v>
      </c>
      <c r="W160" s="291">
        <v>45309</v>
      </c>
      <c r="X160" s="291">
        <v>45309</v>
      </c>
      <c r="Y160" s="81" t="s">
        <v>75</v>
      </c>
      <c r="Z160" s="291">
        <v>45362</v>
      </c>
      <c r="AA160" s="136">
        <f t="shared" si="10"/>
        <v>53</v>
      </c>
      <c r="AB160" s="136">
        <v>2</v>
      </c>
      <c r="AC160" s="506">
        <v>1330000</v>
      </c>
      <c r="AD160" s="136">
        <v>1</v>
      </c>
      <c r="AE160" s="294">
        <v>45383</v>
      </c>
      <c r="AF160" s="136">
        <f t="shared" si="11"/>
        <v>21</v>
      </c>
      <c r="AG160" s="70">
        <v>0</v>
      </c>
      <c r="AH160" s="70">
        <v>0</v>
      </c>
      <c r="AI160" s="294" t="s">
        <v>75</v>
      </c>
      <c r="AJ160" s="72">
        <v>0</v>
      </c>
      <c r="AK160" s="79" t="s">
        <v>75</v>
      </c>
      <c r="AL160" s="79" t="s">
        <v>75</v>
      </c>
      <c r="AM160" s="136">
        <f t="shared" si="12"/>
        <v>0</v>
      </c>
      <c r="AN160" s="136">
        <f>+K160+AC160-AH160</f>
        <v>5530000</v>
      </c>
      <c r="AO160" s="72" t="s">
        <v>67</v>
      </c>
      <c r="AP160" s="70">
        <v>4200000</v>
      </c>
      <c r="AQ160" s="72" t="s">
        <v>85</v>
      </c>
      <c r="AR160" s="70">
        <v>0</v>
      </c>
      <c r="AS160" s="86" t="s">
        <v>75</v>
      </c>
      <c r="AT160" s="508">
        <v>5530000</v>
      </c>
      <c r="AU160" s="436">
        <f t="shared" si="13"/>
        <v>0</v>
      </c>
      <c r="AV160" s="140">
        <f t="shared" si="14"/>
        <v>1</v>
      </c>
      <c r="AW160" s="294" t="s">
        <v>75</v>
      </c>
      <c r="AX160" s="72" t="s">
        <v>131</v>
      </c>
      <c r="AY160" s="70" t="s">
        <v>7906</v>
      </c>
      <c r="AZ160" s="67" t="s">
        <v>67</v>
      </c>
      <c r="BA160" s="67" t="s">
        <v>67</v>
      </c>
    </row>
    <row r="161" spans="2:53" x14ac:dyDescent="0.25">
      <c r="B161" s="67">
        <v>2024</v>
      </c>
      <c r="C161" s="67">
        <v>891780111</v>
      </c>
      <c r="D161" s="69" t="s">
        <v>64</v>
      </c>
      <c r="E161" s="72" t="s">
        <v>7905</v>
      </c>
      <c r="F161" s="70" t="s">
        <v>7904</v>
      </c>
      <c r="G161" s="418">
        <v>0</v>
      </c>
      <c r="H161" s="72" t="s">
        <v>73</v>
      </c>
      <c r="I161" s="69" t="s">
        <v>65</v>
      </c>
      <c r="J161" s="70" t="s">
        <v>7903</v>
      </c>
      <c r="K161" s="70">
        <v>30500000</v>
      </c>
      <c r="L161" s="67" t="s">
        <v>68</v>
      </c>
      <c r="M161" s="70" t="s">
        <v>7902</v>
      </c>
      <c r="N161" s="70">
        <v>39029599</v>
      </c>
      <c r="O161" s="154">
        <v>13</v>
      </c>
      <c r="P161" s="294">
        <v>45302</v>
      </c>
      <c r="Q161" s="70">
        <v>4518689382</v>
      </c>
      <c r="R161" s="291">
        <v>45310</v>
      </c>
      <c r="S161" s="70">
        <v>30500000</v>
      </c>
      <c r="T161" s="72" t="s">
        <v>66</v>
      </c>
      <c r="U161" s="70">
        <v>36694483</v>
      </c>
      <c r="V161" s="70" t="s">
        <v>5572</v>
      </c>
      <c r="W161" s="291">
        <v>45310</v>
      </c>
      <c r="X161" s="291">
        <v>45310</v>
      </c>
      <c r="Y161" s="81" t="s">
        <v>75</v>
      </c>
      <c r="Z161" s="291">
        <v>45457</v>
      </c>
      <c r="AA161" s="136">
        <f t="shared" si="10"/>
        <v>147</v>
      </c>
      <c r="AB161" s="136">
        <v>2</v>
      </c>
      <c r="AC161" s="506">
        <v>3253000</v>
      </c>
      <c r="AD161" s="136">
        <v>1</v>
      </c>
      <c r="AE161" s="507">
        <v>45473</v>
      </c>
      <c r="AF161" s="136">
        <f t="shared" si="11"/>
        <v>16</v>
      </c>
      <c r="AG161" s="70">
        <v>0</v>
      </c>
      <c r="AH161" s="70">
        <v>0</v>
      </c>
      <c r="AI161" s="294" t="s">
        <v>75</v>
      </c>
      <c r="AJ161" s="72">
        <v>0</v>
      </c>
      <c r="AK161" s="79" t="s">
        <v>75</v>
      </c>
      <c r="AL161" s="79" t="s">
        <v>75</v>
      </c>
      <c r="AM161" s="136">
        <f t="shared" si="12"/>
        <v>0</v>
      </c>
      <c r="AN161" s="136">
        <f>+K161+AC161-AH161</f>
        <v>33753000</v>
      </c>
      <c r="AO161" s="72" t="s">
        <v>67</v>
      </c>
      <c r="AP161" s="70">
        <v>30500000</v>
      </c>
      <c r="AQ161" s="72" t="s">
        <v>85</v>
      </c>
      <c r="AR161" s="70">
        <v>0</v>
      </c>
      <c r="AS161" s="86" t="s">
        <v>75</v>
      </c>
      <c r="AT161" s="508">
        <v>33753000</v>
      </c>
      <c r="AU161" s="436">
        <f t="shared" si="13"/>
        <v>0</v>
      </c>
      <c r="AV161" s="140">
        <f t="shared" si="14"/>
        <v>1</v>
      </c>
      <c r="AW161" s="294" t="s">
        <v>75</v>
      </c>
      <c r="AX161" s="72" t="s">
        <v>131</v>
      </c>
      <c r="AY161" s="70" t="s">
        <v>7901</v>
      </c>
      <c r="AZ161" s="67" t="s">
        <v>67</v>
      </c>
      <c r="BA161" s="67" t="s">
        <v>67</v>
      </c>
    </row>
    <row r="162" spans="2:53" x14ac:dyDescent="0.25">
      <c r="B162" s="67">
        <v>2024</v>
      </c>
      <c r="C162" s="67">
        <v>891780111</v>
      </c>
      <c r="D162" s="69" t="s">
        <v>64</v>
      </c>
      <c r="E162" s="72" t="s">
        <v>7900</v>
      </c>
      <c r="F162" s="70" t="s">
        <v>7899</v>
      </c>
      <c r="G162" s="418">
        <v>0</v>
      </c>
      <c r="H162" s="72" t="s">
        <v>73</v>
      </c>
      <c r="I162" s="69" t="s">
        <v>65</v>
      </c>
      <c r="J162" s="70" t="s">
        <v>7898</v>
      </c>
      <c r="K162" s="70">
        <v>16500000</v>
      </c>
      <c r="L162" s="67" t="s">
        <v>68</v>
      </c>
      <c r="M162" s="70" t="s">
        <v>7897</v>
      </c>
      <c r="N162" s="70">
        <v>1082966872</v>
      </c>
      <c r="O162" s="154">
        <v>13</v>
      </c>
      <c r="P162" s="294">
        <v>45302</v>
      </c>
      <c r="Q162" s="70">
        <v>4518689382</v>
      </c>
      <c r="R162" s="291">
        <v>45310</v>
      </c>
      <c r="S162" s="70">
        <v>16500000</v>
      </c>
      <c r="T162" s="72" t="s">
        <v>66</v>
      </c>
      <c r="U162" s="70">
        <v>1192791759</v>
      </c>
      <c r="V162" s="70" t="s">
        <v>2466</v>
      </c>
      <c r="W162" s="291">
        <v>45310</v>
      </c>
      <c r="X162" s="291">
        <v>45310</v>
      </c>
      <c r="Y162" s="81" t="s">
        <v>75</v>
      </c>
      <c r="Z162" s="291">
        <v>45457</v>
      </c>
      <c r="AA162" s="136">
        <f t="shared" si="10"/>
        <v>147</v>
      </c>
      <c r="AB162" s="136">
        <v>2</v>
      </c>
      <c r="AC162" s="506">
        <v>1760000</v>
      </c>
      <c r="AD162" s="136">
        <v>1</v>
      </c>
      <c r="AE162" s="507">
        <v>45473</v>
      </c>
      <c r="AF162" s="136">
        <f t="shared" si="11"/>
        <v>16</v>
      </c>
      <c r="AG162" s="70">
        <v>0</v>
      </c>
      <c r="AH162" s="70">
        <v>0</v>
      </c>
      <c r="AI162" s="294" t="s">
        <v>75</v>
      </c>
      <c r="AJ162" s="72">
        <v>0</v>
      </c>
      <c r="AK162" s="79" t="s">
        <v>75</v>
      </c>
      <c r="AL162" s="79" t="s">
        <v>75</v>
      </c>
      <c r="AM162" s="136">
        <f t="shared" si="12"/>
        <v>0</v>
      </c>
      <c r="AN162" s="136">
        <f>+K162+AC162-AH162</f>
        <v>18260000</v>
      </c>
      <c r="AO162" s="72" t="s">
        <v>67</v>
      </c>
      <c r="AP162" s="70">
        <v>16500000</v>
      </c>
      <c r="AQ162" s="72" t="s">
        <v>85</v>
      </c>
      <c r="AR162" s="70">
        <v>0</v>
      </c>
      <c r="AS162" s="86" t="s">
        <v>75</v>
      </c>
      <c r="AT162" s="508">
        <v>18260000</v>
      </c>
      <c r="AU162" s="436">
        <f t="shared" si="13"/>
        <v>0</v>
      </c>
      <c r="AV162" s="140">
        <f t="shared" si="14"/>
        <v>1</v>
      </c>
      <c r="AW162" s="294" t="s">
        <v>75</v>
      </c>
      <c r="AX162" s="72" t="s">
        <v>131</v>
      </c>
      <c r="AY162" s="70" t="s">
        <v>7896</v>
      </c>
      <c r="AZ162" s="67" t="s">
        <v>67</v>
      </c>
      <c r="BA162" s="67" t="s">
        <v>67</v>
      </c>
    </row>
    <row r="163" spans="2:53" x14ac:dyDescent="0.25">
      <c r="B163" s="67">
        <v>2024</v>
      </c>
      <c r="C163" s="67">
        <v>891780111</v>
      </c>
      <c r="D163" s="69" t="s">
        <v>64</v>
      </c>
      <c r="E163" s="72" t="s">
        <v>7895</v>
      </c>
      <c r="F163" s="70" t="s">
        <v>7894</v>
      </c>
      <c r="G163" s="418">
        <v>0</v>
      </c>
      <c r="H163" s="72" t="s">
        <v>73</v>
      </c>
      <c r="I163" s="69" t="s">
        <v>65</v>
      </c>
      <c r="J163" s="70" t="s">
        <v>7893</v>
      </c>
      <c r="K163" s="70">
        <v>18000000</v>
      </c>
      <c r="L163" s="67" t="s">
        <v>68</v>
      </c>
      <c r="M163" s="70" t="s">
        <v>7892</v>
      </c>
      <c r="N163" s="70">
        <v>1216966715</v>
      </c>
      <c r="O163" s="154">
        <v>13</v>
      </c>
      <c r="P163" s="294">
        <v>45302</v>
      </c>
      <c r="Q163" s="70">
        <v>4518689382</v>
      </c>
      <c r="R163" s="291">
        <v>45310</v>
      </c>
      <c r="S163" s="70">
        <v>18000000</v>
      </c>
      <c r="T163" s="72" t="s">
        <v>66</v>
      </c>
      <c r="U163" s="70">
        <v>1082889541</v>
      </c>
      <c r="V163" s="70" t="s">
        <v>4598</v>
      </c>
      <c r="W163" s="291">
        <v>45310</v>
      </c>
      <c r="X163" s="291">
        <v>45310</v>
      </c>
      <c r="Y163" s="81" t="s">
        <v>75</v>
      </c>
      <c r="Z163" s="291">
        <v>45457</v>
      </c>
      <c r="AA163" s="136">
        <f t="shared" si="10"/>
        <v>147</v>
      </c>
      <c r="AB163" s="136">
        <v>0</v>
      </c>
      <c r="AC163" s="506">
        <v>0</v>
      </c>
      <c r="AD163" s="136">
        <v>0</v>
      </c>
      <c r="AE163" s="294" t="s">
        <v>75</v>
      </c>
      <c r="AF163" s="136">
        <f t="shared" si="11"/>
        <v>0</v>
      </c>
      <c r="AG163" s="70">
        <v>0</v>
      </c>
      <c r="AH163" s="70">
        <v>0</v>
      </c>
      <c r="AI163" s="294" t="s">
        <v>75</v>
      </c>
      <c r="AJ163" s="72">
        <v>0</v>
      </c>
      <c r="AK163" s="79" t="s">
        <v>75</v>
      </c>
      <c r="AL163" s="79" t="s">
        <v>75</v>
      </c>
      <c r="AM163" s="136">
        <f t="shared" si="12"/>
        <v>0</v>
      </c>
      <c r="AN163" s="136">
        <f>+K163+AC163-AH163</f>
        <v>18000000</v>
      </c>
      <c r="AO163" s="72" t="s">
        <v>67</v>
      </c>
      <c r="AP163" s="70">
        <v>18000000</v>
      </c>
      <c r="AQ163" s="72" t="s">
        <v>85</v>
      </c>
      <c r="AR163" s="70">
        <v>0</v>
      </c>
      <c r="AS163" s="86" t="s">
        <v>75</v>
      </c>
      <c r="AT163" s="508">
        <v>18000000</v>
      </c>
      <c r="AU163" s="436">
        <f t="shared" si="13"/>
        <v>0</v>
      </c>
      <c r="AV163" s="140">
        <f t="shared" si="14"/>
        <v>1</v>
      </c>
      <c r="AW163" s="294" t="s">
        <v>75</v>
      </c>
      <c r="AX163" s="72" t="s">
        <v>131</v>
      </c>
      <c r="AY163" s="70" t="s">
        <v>7891</v>
      </c>
      <c r="AZ163" s="67" t="s">
        <v>67</v>
      </c>
      <c r="BA163" s="67" t="s">
        <v>67</v>
      </c>
    </row>
    <row r="164" spans="2:53" x14ac:dyDescent="0.25">
      <c r="B164" s="67">
        <v>2024</v>
      </c>
      <c r="C164" s="67">
        <v>891780111</v>
      </c>
      <c r="D164" s="69" t="s">
        <v>64</v>
      </c>
      <c r="E164" s="72" t="s">
        <v>7890</v>
      </c>
      <c r="F164" s="70" t="s">
        <v>7889</v>
      </c>
      <c r="G164" s="418">
        <v>0</v>
      </c>
      <c r="H164" s="72" t="s">
        <v>73</v>
      </c>
      <c r="I164" s="69" t="s">
        <v>65</v>
      </c>
      <c r="J164" s="70" t="s">
        <v>7888</v>
      </c>
      <c r="K164" s="70">
        <v>15000000</v>
      </c>
      <c r="L164" s="67" t="s">
        <v>68</v>
      </c>
      <c r="M164" s="70" t="s">
        <v>1168</v>
      </c>
      <c r="N164" s="70">
        <v>1082992753</v>
      </c>
      <c r="O164" s="154">
        <v>13</v>
      </c>
      <c r="P164" s="294">
        <v>45302</v>
      </c>
      <c r="Q164" s="70">
        <v>4518689382</v>
      </c>
      <c r="R164" s="291">
        <v>45310</v>
      </c>
      <c r="S164" s="70">
        <v>15000000</v>
      </c>
      <c r="T164" s="72" t="s">
        <v>66</v>
      </c>
      <c r="U164" s="70">
        <v>36718996</v>
      </c>
      <c r="V164" s="70" t="s">
        <v>6827</v>
      </c>
      <c r="W164" s="291">
        <v>45310</v>
      </c>
      <c r="X164" s="291">
        <v>45310</v>
      </c>
      <c r="Y164" s="81" t="s">
        <v>75</v>
      </c>
      <c r="Z164" s="291">
        <v>45457</v>
      </c>
      <c r="AA164" s="136">
        <f t="shared" si="10"/>
        <v>147</v>
      </c>
      <c r="AB164" s="136">
        <v>2</v>
      </c>
      <c r="AC164" s="506">
        <v>1600000</v>
      </c>
      <c r="AD164" s="136">
        <v>1</v>
      </c>
      <c r="AE164" s="507">
        <v>45473</v>
      </c>
      <c r="AF164" s="136">
        <f t="shared" si="11"/>
        <v>16</v>
      </c>
      <c r="AG164" s="70">
        <v>0</v>
      </c>
      <c r="AH164" s="70">
        <v>0</v>
      </c>
      <c r="AI164" s="294" t="s">
        <v>75</v>
      </c>
      <c r="AJ164" s="72">
        <v>0</v>
      </c>
      <c r="AK164" s="79" t="s">
        <v>75</v>
      </c>
      <c r="AL164" s="79" t="s">
        <v>75</v>
      </c>
      <c r="AM164" s="136">
        <f t="shared" si="12"/>
        <v>0</v>
      </c>
      <c r="AN164" s="136">
        <f>+K164+AC164-AH164</f>
        <v>16600000</v>
      </c>
      <c r="AO164" s="72" t="s">
        <v>67</v>
      </c>
      <c r="AP164" s="70">
        <v>15000000</v>
      </c>
      <c r="AQ164" s="72" t="s">
        <v>85</v>
      </c>
      <c r="AR164" s="70">
        <v>0</v>
      </c>
      <c r="AS164" s="86" t="s">
        <v>75</v>
      </c>
      <c r="AT164" s="508">
        <v>16600000</v>
      </c>
      <c r="AU164" s="436">
        <f t="shared" si="13"/>
        <v>0</v>
      </c>
      <c r="AV164" s="140">
        <f t="shared" si="14"/>
        <v>1</v>
      </c>
      <c r="AW164" s="294" t="s">
        <v>75</v>
      </c>
      <c r="AX164" s="72" t="s">
        <v>131</v>
      </c>
      <c r="AY164" s="70" t="s">
        <v>7887</v>
      </c>
      <c r="AZ164" s="67" t="s">
        <v>67</v>
      </c>
      <c r="BA164" s="67" t="s">
        <v>67</v>
      </c>
    </row>
    <row r="165" spans="2:53" x14ac:dyDescent="0.25">
      <c r="B165" s="67">
        <v>2024</v>
      </c>
      <c r="C165" s="67">
        <v>891780111</v>
      </c>
      <c r="D165" s="69" t="s">
        <v>64</v>
      </c>
      <c r="E165" s="72" t="s">
        <v>7886</v>
      </c>
      <c r="F165" s="70" t="s">
        <v>7885</v>
      </c>
      <c r="G165" s="418">
        <v>0</v>
      </c>
      <c r="H165" s="72" t="s">
        <v>73</v>
      </c>
      <c r="I165" s="69" t="s">
        <v>65</v>
      </c>
      <c r="J165" s="70" t="s">
        <v>7884</v>
      </c>
      <c r="K165" s="70">
        <v>22403000</v>
      </c>
      <c r="L165" s="67" t="s">
        <v>68</v>
      </c>
      <c r="M165" s="70" t="s">
        <v>7883</v>
      </c>
      <c r="N165" s="70">
        <v>1004370372</v>
      </c>
      <c r="O165" s="154">
        <v>13</v>
      </c>
      <c r="P165" s="294">
        <v>45302</v>
      </c>
      <c r="Q165" s="70">
        <v>4518689382</v>
      </c>
      <c r="R165" s="291">
        <v>45313</v>
      </c>
      <c r="S165" s="70">
        <v>22403000</v>
      </c>
      <c r="T165" s="72" t="s">
        <v>66</v>
      </c>
      <c r="U165" s="70">
        <v>85460304</v>
      </c>
      <c r="V165" s="70" t="s">
        <v>7882</v>
      </c>
      <c r="W165" s="291">
        <v>45310</v>
      </c>
      <c r="X165" s="291">
        <v>45313</v>
      </c>
      <c r="Y165" s="81" t="s">
        <v>75</v>
      </c>
      <c r="Z165" s="291">
        <v>45457</v>
      </c>
      <c r="AA165" s="136">
        <f t="shared" si="10"/>
        <v>144</v>
      </c>
      <c r="AB165" s="136">
        <v>2</v>
      </c>
      <c r="AC165" s="506">
        <v>2507000</v>
      </c>
      <c r="AD165" s="136">
        <v>1</v>
      </c>
      <c r="AE165" s="507">
        <v>45473</v>
      </c>
      <c r="AF165" s="136">
        <f t="shared" si="11"/>
        <v>16</v>
      </c>
      <c r="AG165" s="70">
        <v>0</v>
      </c>
      <c r="AH165" s="70">
        <v>0</v>
      </c>
      <c r="AI165" s="294" t="s">
        <v>75</v>
      </c>
      <c r="AJ165" s="72">
        <v>0</v>
      </c>
      <c r="AK165" s="79" t="s">
        <v>75</v>
      </c>
      <c r="AL165" s="79" t="s">
        <v>75</v>
      </c>
      <c r="AM165" s="136">
        <f t="shared" si="12"/>
        <v>0</v>
      </c>
      <c r="AN165" s="136">
        <f>+K165+AC165-AH165</f>
        <v>24910000</v>
      </c>
      <c r="AO165" s="72" t="s">
        <v>67</v>
      </c>
      <c r="AP165" s="70">
        <v>22403000</v>
      </c>
      <c r="AQ165" s="72" t="s">
        <v>85</v>
      </c>
      <c r="AR165" s="70">
        <v>0</v>
      </c>
      <c r="AS165" s="86" t="s">
        <v>75</v>
      </c>
      <c r="AT165" s="508">
        <v>24910000</v>
      </c>
      <c r="AU165" s="436">
        <f t="shared" si="13"/>
        <v>0</v>
      </c>
      <c r="AV165" s="140">
        <f t="shared" si="14"/>
        <v>1</v>
      </c>
      <c r="AW165" s="294" t="s">
        <v>75</v>
      </c>
      <c r="AX165" s="72" t="s">
        <v>131</v>
      </c>
      <c r="AY165" s="70" t="s">
        <v>7881</v>
      </c>
      <c r="AZ165" s="67" t="s">
        <v>67</v>
      </c>
      <c r="BA165" s="67" t="s">
        <v>67</v>
      </c>
    </row>
    <row r="166" spans="2:53" x14ac:dyDescent="0.25">
      <c r="B166" s="67">
        <v>2024</v>
      </c>
      <c r="C166" s="67">
        <v>891780111</v>
      </c>
      <c r="D166" s="69" t="s">
        <v>64</v>
      </c>
      <c r="E166" s="72" t="s">
        <v>7880</v>
      </c>
      <c r="F166" s="70" t="s">
        <v>7879</v>
      </c>
      <c r="G166" s="418">
        <v>0</v>
      </c>
      <c r="H166" s="72" t="s">
        <v>73</v>
      </c>
      <c r="I166" s="69" t="s">
        <v>65</v>
      </c>
      <c r="J166" s="70" t="s">
        <v>7878</v>
      </c>
      <c r="K166" s="70">
        <v>15000000</v>
      </c>
      <c r="L166" s="67" t="s">
        <v>68</v>
      </c>
      <c r="M166" s="70" t="s">
        <v>7877</v>
      </c>
      <c r="N166" s="70">
        <v>1082840247</v>
      </c>
      <c r="O166" s="154">
        <v>13</v>
      </c>
      <c r="P166" s="294">
        <v>45302</v>
      </c>
      <c r="Q166" s="70">
        <v>4518689382</v>
      </c>
      <c r="R166" s="291">
        <v>45310</v>
      </c>
      <c r="S166" s="70">
        <v>15000000</v>
      </c>
      <c r="T166" s="72" t="s">
        <v>66</v>
      </c>
      <c r="U166" s="70">
        <v>1082889541</v>
      </c>
      <c r="V166" s="70" t="s">
        <v>4598</v>
      </c>
      <c r="W166" s="291">
        <v>45310</v>
      </c>
      <c r="X166" s="291">
        <v>45310</v>
      </c>
      <c r="Y166" s="81" t="s">
        <v>75</v>
      </c>
      <c r="Z166" s="291">
        <v>45457</v>
      </c>
      <c r="AA166" s="136">
        <f t="shared" si="10"/>
        <v>147</v>
      </c>
      <c r="AB166" s="136">
        <v>2</v>
      </c>
      <c r="AC166" s="506">
        <v>1600000</v>
      </c>
      <c r="AD166" s="136">
        <v>1</v>
      </c>
      <c r="AE166" s="507">
        <v>45473</v>
      </c>
      <c r="AF166" s="136">
        <f t="shared" si="11"/>
        <v>16</v>
      </c>
      <c r="AG166" s="70">
        <v>0</v>
      </c>
      <c r="AH166" s="70">
        <v>0</v>
      </c>
      <c r="AI166" s="294" t="s">
        <v>75</v>
      </c>
      <c r="AJ166" s="72">
        <v>0</v>
      </c>
      <c r="AK166" s="79" t="s">
        <v>75</v>
      </c>
      <c r="AL166" s="79" t="s">
        <v>75</v>
      </c>
      <c r="AM166" s="136">
        <f t="shared" si="12"/>
        <v>0</v>
      </c>
      <c r="AN166" s="136">
        <f>+K166+AC166-AH166</f>
        <v>16600000</v>
      </c>
      <c r="AO166" s="72" t="s">
        <v>67</v>
      </c>
      <c r="AP166" s="70">
        <v>15000000</v>
      </c>
      <c r="AQ166" s="72" t="s">
        <v>85</v>
      </c>
      <c r="AR166" s="70">
        <v>0</v>
      </c>
      <c r="AS166" s="86" t="s">
        <v>75</v>
      </c>
      <c r="AT166" s="508">
        <v>16600000</v>
      </c>
      <c r="AU166" s="436">
        <f t="shared" si="13"/>
        <v>0</v>
      </c>
      <c r="AV166" s="140">
        <f t="shared" si="14"/>
        <v>1</v>
      </c>
      <c r="AW166" s="294" t="s">
        <v>75</v>
      </c>
      <c r="AX166" s="72" t="s">
        <v>131</v>
      </c>
      <c r="AY166" s="70" t="s">
        <v>7876</v>
      </c>
      <c r="AZ166" s="67" t="s">
        <v>67</v>
      </c>
      <c r="BA166" s="67" t="s">
        <v>67</v>
      </c>
    </row>
    <row r="167" spans="2:53" x14ac:dyDescent="0.25">
      <c r="B167" s="67">
        <v>2024</v>
      </c>
      <c r="C167" s="67">
        <v>891780111</v>
      </c>
      <c r="D167" s="69" t="s">
        <v>64</v>
      </c>
      <c r="E167" s="72" t="s">
        <v>7875</v>
      </c>
      <c r="F167" s="70" t="s">
        <v>7874</v>
      </c>
      <c r="G167" s="418">
        <v>0</v>
      </c>
      <c r="H167" s="72" t="s">
        <v>73</v>
      </c>
      <c r="I167" s="69" t="s">
        <v>65</v>
      </c>
      <c r="J167" s="70" t="s">
        <v>7873</v>
      </c>
      <c r="K167" s="70">
        <v>30500000</v>
      </c>
      <c r="L167" s="67" t="s">
        <v>68</v>
      </c>
      <c r="M167" s="70" t="s">
        <v>7872</v>
      </c>
      <c r="N167" s="70">
        <v>85450384</v>
      </c>
      <c r="O167" s="154">
        <v>13</v>
      </c>
      <c r="P167" s="294">
        <v>45302</v>
      </c>
      <c r="Q167" s="70">
        <v>4518689382</v>
      </c>
      <c r="R167" s="291">
        <v>45310</v>
      </c>
      <c r="S167" s="70">
        <v>30500000</v>
      </c>
      <c r="T167" s="72" t="s">
        <v>66</v>
      </c>
      <c r="U167" s="70">
        <v>85455983</v>
      </c>
      <c r="V167" s="70" t="s">
        <v>3667</v>
      </c>
      <c r="W167" s="291">
        <v>45310</v>
      </c>
      <c r="X167" s="291">
        <v>45310</v>
      </c>
      <c r="Y167" s="81" t="s">
        <v>75</v>
      </c>
      <c r="Z167" s="291">
        <v>45457</v>
      </c>
      <c r="AA167" s="136">
        <f t="shared" si="10"/>
        <v>147</v>
      </c>
      <c r="AB167" s="136">
        <v>2</v>
      </c>
      <c r="AC167" s="506">
        <v>3253000</v>
      </c>
      <c r="AD167" s="136">
        <v>1</v>
      </c>
      <c r="AE167" s="507">
        <v>45473</v>
      </c>
      <c r="AF167" s="136">
        <f t="shared" si="11"/>
        <v>16</v>
      </c>
      <c r="AG167" s="70">
        <v>0</v>
      </c>
      <c r="AH167" s="70">
        <v>0</v>
      </c>
      <c r="AI167" s="294" t="s">
        <v>75</v>
      </c>
      <c r="AJ167" s="72">
        <v>0</v>
      </c>
      <c r="AK167" s="79" t="s">
        <v>75</v>
      </c>
      <c r="AL167" s="79" t="s">
        <v>75</v>
      </c>
      <c r="AM167" s="136">
        <f t="shared" si="12"/>
        <v>0</v>
      </c>
      <c r="AN167" s="136">
        <f>+K167+AC167-AH167</f>
        <v>33753000</v>
      </c>
      <c r="AO167" s="72" t="s">
        <v>67</v>
      </c>
      <c r="AP167" s="70">
        <v>30500000</v>
      </c>
      <c r="AQ167" s="72" t="s">
        <v>85</v>
      </c>
      <c r="AR167" s="70">
        <v>0</v>
      </c>
      <c r="AS167" s="86" t="s">
        <v>75</v>
      </c>
      <c r="AT167" s="508">
        <v>33753000</v>
      </c>
      <c r="AU167" s="436">
        <f t="shared" si="13"/>
        <v>0</v>
      </c>
      <c r="AV167" s="140">
        <f t="shared" si="14"/>
        <v>1</v>
      </c>
      <c r="AW167" s="294" t="s">
        <v>75</v>
      </c>
      <c r="AX167" s="72" t="s">
        <v>131</v>
      </c>
      <c r="AY167" s="70" t="s">
        <v>7871</v>
      </c>
      <c r="AZ167" s="67" t="s">
        <v>67</v>
      </c>
      <c r="BA167" s="67" t="s">
        <v>67</v>
      </c>
    </row>
    <row r="168" spans="2:53" x14ac:dyDescent="0.25">
      <c r="B168" s="67">
        <v>2024</v>
      </c>
      <c r="C168" s="67">
        <v>891780111</v>
      </c>
      <c r="D168" s="69" t="s">
        <v>64</v>
      </c>
      <c r="E168" s="72" t="s">
        <v>7870</v>
      </c>
      <c r="F168" s="70" t="s">
        <v>7869</v>
      </c>
      <c r="G168" s="418">
        <v>0</v>
      </c>
      <c r="H168" s="72" t="s">
        <v>73</v>
      </c>
      <c r="I168" s="69" t="s">
        <v>65</v>
      </c>
      <c r="J168" s="70" t="s">
        <v>7868</v>
      </c>
      <c r="K168" s="70">
        <v>16400000</v>
      </c>
      <c r="L168" s="67" t="s">
        <v>68</v>
      </c>
      <c r="M168" s="70" t="s">
        <v>7867</v>
      </c>
      <c r="N168" s="70">
        <v>1082981735</v>
      </c>
      <c r="O168" s="154">
        <v>13</v>
      </c>
      <c r="P168" s="294">
        <v>45302</v>
      </c>
      <c r="Q168" s="70">
        <v>4518689382</v>
      </c>
      <c r="R168" s="291">
        <v>45310</v>
      </c>
      <c r="S168" s="70">
        <v>16400000</v>
      </c>
      <c r="T168" s="72" t="s">
        <v>66</v>
      </c>
      <c r="U168" s="70">
        <v>36694483</v>
      </c>
      <c r="V168" s="70" t="s">
        <v>5572</v>
      </c>
      <c r="W168" s="291">
        <v>45310</v>
      </c>
      <c r="X168" s="291">
        <v>45310</v>
      </c>
      <c r="Y168" s="81" t="s">
        <v>75</v>
      </c>
      <c r="Z168" s="291">
        <v>45457</v>
      </c>
      <c r="AA168" s="136">
        <f t="shared" si="10"/>
        <v>147</v>
      </c>
      <c r="AB168" s="136">
        <v>0</v>
      </c>
      <c r="AC168" s="506">
        <v>0</v>
      </c>
      <c r="AD168" s="136">
        <v>0</v>
      </c>
      <c r="AE168" s="294" t="s">
        <v>75</v>
      </c>
      <c r="AF168" s="136">
        <f t="shared" si="11"/>
        <v>0</v>
      </c>
      <c r="AG168" s="70">
        <v>0</v>
      </c>
      <c r="AH168" s="70">
        <v>0</v>
      </c>
      <c r="AI168" s="294" t="s">
        <v>75</v>
      </c>
      <c r="AJ168" s="72">
        <v>0</v>
      </c>
      <c r="AK168" s="79" t="s">
        <v>75</v>
      </c>
      <c r="AL168" s="79" t="s">
        <v>75</v>
      </c>
      <c r="AM168" s="136">
        <f t="shared" si="12"/>
        <v>0</v>
      </c>
      <c r="AN168" s="136">
        <f>+K168+AC168-AH168</f>
        <v>16400000</v>
      </c>
      <c r="AO168" s="72" t="s">
        <v>67</v>
      </c>
      <c r="AP168" s="70">
        <v>16400000</v>
      </c>
      <c r="AQ168" s="72" t="s">
        <v>85</v>
      </c>
      <c r="AR168" s="70">
        <v>0</v>
      </c>
      <c r="AS168" s="86" t="s">
        <v>75</v>
      </c>
      <c r="AT168" s="508">
        <v>16400000</v>
      </c>
      <c r="AU168" s="436">
        <f t="shared" si="13"/>
        <v>0</v>
      </c>
      <c r="AV168" s="140">
        <f t="shared" si="14"/>
        <v>1</v>
      </c>
      <c r="AW168" s="294" t="s">
        <v>75</v>
      </c>
      <c r="AX168" s="72" t="s">
        <v>131</v>
      </c>
      <c r="AY168" s="70" t="s">
        <v>7866</v>
      </c>
      <c r="AZ168" s="67" t="s">
        <v>67</v>
      </c>
      <c r="BA168" s="67" t="s">
        <v>67</v>
      </c>
    </row>
    <row r="169" spans="2:53" x14ac:dyDescent="0.25">
      <c r="B169" s="67">
        <v>2024</v>
      </c>
      <c r="C169" s="67">
        <v>891780111</v>
      </c>
      <c r="D169" s="69" t="s">
        <v>64</v>
      </c>
      <c r="E169" s="72" t="s">
        <v>7865</v>
      </c>
      <c r="F169" s="70" t="s">
        <v>7864</v>
      </c>
      <c r="G169" s="418">
        <v>0</v>
      </c>
      <c r="H169" s="72" t="s">
        <v>73</v>
      </c>
      <c r="I169" s="69" t="s">
        <v>65</v>
      </c>
      <c r="J169" s="70" t="s">
        <v>7863</v>
      </c>
      <c r="K169" s="70">
        <v>18000000</v>
      </c>
      <c r="L169" s="67" t="s">
        <v>68</v>
      </c>
      <c r="M169" s="70" t="s">
        <v>7862</v>
      </c>
      <c r="N169" s="70">
        <v>1082908015</v>
      </c>
      <c r="O169" s="154">
        <v>13</v>
      </c>
      <c r="P169" s="294">
        <v>45302</v>
      </c>
      <c r="Q169" s="70">
        <v>4518689382</v>
      </c>
      <c r="R169" s="291">
        <v>45310</v>
      </c>
      <c r="S169" s="70">
        <v>18000000</v>
      </c>
      <c r="T169" s="72" t="s">
        <v>66</v>
      </c>
      <c r="U169" s="70">
        <v>57464638</v>
      </c>
      <c r="V169" s="70" t="s">
        <v>5421</v>
      </c>
      <c r="W169" s="291">
        <v>45310</v>
      </c>
      <c r="X169" s="291">
        <v>45310</v>
      </c>
      <c r="Y169" s="81" t="s">
        <v>75</v>
      </c>
      <c r="Z169" s="291">
        <v>45457</v>
      </c>
      <c r="AA169" s="136">
        <f t="shared" si="10"/>
        <v>147</v>
      </c>
      <c r="AB169" s="136">
        <v>0</v>
      </c>
      <c r="AC169" s="506">
        <v>0</v>
      </c>
      <c r="AD169" s="136">
        <v>0</v>
      </c>
      <c r="AE169" s="294" t="s">
        <v>75</v>
      </c>
      <c r="AF169" s="136">
        <f t="shared" si="11"/>
        <v>0</v>
      </c>
      <c r="AG169" s="70">
        <v>1</v>
      </c>
      <c r="AH169" s="70">
        <v>11160000</v>
      </c>
      <c r="AI169" s="294">
        <v>45362</v>
      </c>
      <c r="AJ169" s="72">
        <v>0</v>
      </c>
      <c r="AK169" s="79" t="s">
        <v>75</v>
      </c>
      <c r="AL169" s="79" t="s">
        <v>75</v>
      </c>
      <c r="AM169" s="136">
        <f t="shared" si="12"/>
        <v>0</v>
      </c>
      <c r="AN169" s="136">
        <f>+K169+AC169-AH169</f>
        <v>6840000</v>
      </c>
      <c r="AO169" s="72" t="s">
        <v>67</v>
      </c>
      <c r="AP169" s="70">
        <v>18000000</v>
      </c>
      <c r="AQ169" s="72" t="s">
        <v>85</v>
      </c>
      <c r="AR169" s="70">
        <v>0</v>
      </c>
      <c r="AS169" s="86" t="s">
        <v>75</v>
      </c>
      <c r="AT169" s="508">
        <v>6840000</v>
      </c>
      <c r="AU169" s="436">
        <f t="shared" si="13"/>
        <v>0</v>
      </c>
      <c r="AV169" s="140">
        <f t="shared" si="14"/>
        <v>1</v>
      </c>
      <c r="AW169" s="294" t="s">
        <v>75</v>
      </c>
      <c r="AX169" s="72" t="s">
        <v>3276</v>
      </c>
      <c r="AY169" s="70" t="s">
        <v>7861</v>
      </c>
      <c r="AZ169" s="67" t="s">
        <v>67</v>
      </c>
      <c r="BA169" s="67" t="s">
        <v>67</v>
      </c>
    </row>
    <row r="170" spans="2:53" x14ac:dyDescent="0.25">
      <c r="B170" s="67">
        <v>2024</v>
      </c>
      <c r="C170" s="67">
        <v>891780111</v>
      </c>
      <c r="D170" s="69" t="s">
        <v>64</v>
      </c>
      <c r="E170" s="72" t="s">
        <v>7860</v>
      </c>
      <c r="F170" s="70" t="s">
        <v>7859</v>
      </c>
      <c r="G170" s="418">
        <v>0</v>
      </c>
      <c r="H170" s="72" t="s">
        <v>73</v>
      </c>
      <c r="I170" s="69" t="s">
        <v>65</v>
      </c>
      <c r="J170" s="70" t="s">
        <v>7858</v>
      </c>
      <c r="K170" s="70">
        <v>15000000</v>
      </c>
      <c r="L170" s="67" t="s">
        <v>68</v>
      </c>
      <c r="M170" s="70" t="s">
        <v>7857</v>
      </c>
      <c r="N170" s="70">
        <v>1082946247</v>
      </c>
      <c r="O170" s="154">
        <v>13</v>
      </c>
      <c r="P170" s="294">
        <v>45302</v>
      </c>
      <c r="Q170" s="70">
        <v>4518689382</v>
      </c>
      <c r="R170" s="291">
        <v>45310</v>
      </c>
      <c r="S170" s="70">
        <v>15000000</v>
      </c>
      <c r="T170" s="72" t="s">
        <v>66</v>
      </c>
      <c r="U170" s="70">
        <v>85152695</v>
      </c>
      <c r="V170" s="70" t="s">
        <v>5517</v>
      </c>
      <c r="W170" s="291">
        <v>45310</v>
      </c>
      <c r="X170" s="291">
        <v>45310</v>
      </c>
      <c r="Y170" s="81" t="s">
        <v>75</v>
      </c>
      <c r="Z170" s="291">
        <v>45457</v>
      </c>
      <c r="AA170" s="136">
        <f t="shared" si="10"/>
        <v>147</v>
      </c>
      <c r="AB170" s="136">
        <v>2</v>
      </c>
      <c r="AC170" s="506">
        <v>1600000</v>
      </c>
      <c r="AD170" s="136">
        <v>1</v>
      </c>
      <c r="AE170" s="294">
        <v>45473</v>
      </c>
      <c r="AF170" s="136">
        <f t="shared" si="11"/>
        <v>16</v>
      </c>
      <c r="AG170" s="70">
        <v>0</v>
      </c>
      <c r="AH170" s="70">
        <v>0</v>
      </c>
      <c r="AI170" s="294" t="s">
        <v>75</v>
      </c>
      <c r="AJ170" s="72">
        <v>0</v>
      </c>
      <c r="AK170" s="79" t="s">
        <v>75</v>
      </c>
      <c r="AL170" s="79" t="s">
        <v>75</v>
      </c>
      <c r="AM170" s="136">
        <f t="shared" si="12"/>
        <v>0</v>
      </c>
      <c r="AN170" s="136">
        <f>+K170+AC170-AH170</f>
        <v>16600000</v>
      </c>
      <c r="AO170" s="72" t="s">
        <v>67</v>
      </c>
      <c r="AP170" s="70">
        <v>15000000</v>
      </c>
      <c r="AQ170" s="72" t="s">
        <v>85</v>
      </c>
      <c r="AR170" s="70">
        <v>0</v>
      </c>
      <c r="AS170" s="86" t="s">
        <v>75</v>
      </c>
      <c r="AT170" s="508">
        <v>16600000</v>
      </c>
      <c r="AU170" s="436">
        <f t="shared" si="13"/>
        <v>0</v>
      </c>
      <c r="AV170" s="140">
        <f t="shared" si="14"/>
        <v>1</v>
      </c>
      <c r="AW170" s="294" t="s">
        <v>75</v>
      </c>
      <c r="AX170" s="72" t="s">
        <v>131</v>
      </c>
      <c r="AY170" s="70" t="s">
        <v>7856</v>
      </c>
      <c r="AZ170" s="67" t="s">
        <v>67</v>
      </c>
      <c r="BA170" s="67" t="s">
        <v>67</v>
      </c>
    </row>
    <row r="171" spans="2:53" x14ac:dyDescent="0.25">
      <c r="B171" s="67">
        <v>2024</v>
      </c>
      <c r="C171" s="67">
        <v>891780111</v>
      </c>
      <c r="D171" s="69" t="s">
        <v>64</v>
      </c>
      <c r="E171" s="72" t="s">
        <v>7855</v>
      </c>
      <c r="F171" s="70" t="s">
        <v>7854</v>
      </c>
      <c r="G171" s="418">
        <v>0</v>
      </c>
      <c r="H171" s="72" t="s">
        <v>73</v>
      </c>
      <c r="I171" s="69" t="s">
        <v>65</v>
      </c>
      <c r="J171" s="70" t="s">
        <v>7853</v>
      </c>
      <c r="K171" s="70">
        <v>30000000</v>
      </c>
      <c r="L171" s="67" t="s">
        <v>68</v>
      </c>
      <c r="M171" s="70" t="s">
        <v>7852</v>
      </c>
      <c r="N171" s="70">
        <v>19601307</v>
      </c>
      <c r="O171" s="154">
        <v>13</v>
      </c>
      <c r="P171" s="294">
        <v>45302</v>
      </c>
      <c r="Q171" s="70">
        <v>4518689382</v>
      </c>
      <c r="R171" s="291">
        <v>45310</v>
      </c>
      <c r="S171" s="70">
        <v>30000000</v>
      </c>
      <c r="T171" s="72" t="s">
        <v>66</v>
      </c>
      <c r="U171" s="70">
        <v>84457182</v>
      </c>
      <c r="V171" s="70" t="s">
        <v>7383</v>
      </c>
      <c r="W171" s="291">
        <v>45310</v>
      </c>
      <c r="X171" s="291">
        <v>45310</v>
      </c>
      <c r="Y171" s="81" t="s">
        <v>75</v>
      </c>
      <c r="Z171" s="291">
        <v>45457</v>
      </c>
      <c r="AA171" s="136">
        <f t="shared" si="10"/>
        <v>147</v>
      </c>
      <c r="AB171" s="136">
        <v>2</v>
      </c>
      <c r="AC171" s="506">
        <v>3200000</v>
      </c>
      <c r="AD171" s="136">
        <v>1</v>
      </c>
      <c r="AE171" s="294">
        <v>45473</v>
      </c>
      <c r="AF171" s="136">
        <f t="shared" si="11"/>
        <v>16</v>
      </c>
      <c r="AG171" s="70">
        <v>0</v>
      </c>
      <c r="AH171" s="70">
        <v>0</v>
      </c>
      <c r="AI171" s="294" t="s">
        <v>75</v>
      </c>
      <c r="AJ171" s="72">
        <v>0</v>
      </c>
      <c r="AK171" s="79" t="s">
        <v>75</v>
      </c>
      <c r="AL171" s="79" t="s">
        <v>75</v>
      </c>
      <c r="AM171" s="136">
        <f t="shared" si="12"/>
        <v>0</v>
      </c>
      <c r="AN171" s="136">
        <f>+K171+AC171-AH171</f>
        <v>33200000</v>
      </c>
      <c r="AO171" s="72" t="s">
        <v>67</v>
      </c>
      <c r="AP171" s="70">
        <v>30000000</v>
      </c>
      <c r="AQ171" s="72" t="s">
        <v>85</v>
      </c>
      <c r="AR171" s="70">
        <v>0</v>
      </c>
      <c r="AS171" s="86" t="s">
        <v>75</v>
      </c>
      <c r="AT171" s="508">
        <v>33200000</v>
      </c>
      <c r="AU171" s="436">
        <f t="shared" si="13"/>
        <v>0</v>
      </c>
      <c r="AV171" s="140">
        <f t="shared" si="14"/>
        <v>1</v>
      </c>
      <c r="AW171" s="294" t="s">
        <v>75</v>
      </c>
      <c r="AX171" s="72" t="s">
        <v>131</v>
      </c>
      <c r="AY171" s="70" t="s">
        <v>7851</v>
      </c>
      <c r="AZ171" s="67" t="s">
        <v>67</v>
      </c>
      <c r="BA171" s="67" t="s">
        <v>67</v>
      </c>
    </row>
    <row r="172" spans="2:53" x14ac:dyDescent="0.25">
      <c r="B172" s="67">
        <v>2024</v>
      </c>
      <c r="C172" s="67">
        <v>891780111</v>
      </c>
      <c r="D172" s="69" t="s">
        <v>64</v>
      </c>
      <c r="E172" s="72" t="s">
        <v>7850</v>
      </c>
      <c r="F172" s="70" t="s">
        <v>7849</v>
      </c>
      <c r="G172" s="418">
        <v>0</v>
      </c>
      <c r="H172" s="72" t="s">
        <v>73</v>
      </c>
      <c r="I172" s="69" t="s">
        <v>65</v>
      </c>
      <c r="J172" s="70" t="s">
        <v>7848</v>
      </c>
      <c r="K172" s="70">
        <v>13860000</v>
      </c>
      <c r="L172" s="67" t="s">
        <v>68</v>
      </c>
      <c r="M172" s="70" t="s">
        <v>7847</v>
      </c>
      <c r="N172" s="70">
        <v>85462989</v>
      </c>
      <c r="O172" s="154">
        <v>13</v>
      </c>
      <c r="P172" s="294">
        <v>45302</v>
      </c>
      <c r="Q172" s="70">
        <v>4518689382</v>
      </c>
      <c r="R172" s="291">
        <v>45310</v>
      </c>
      <c r="S172" s="70">
        <v>13860000</v>
      </c>
      <c r="T172" s="72" t="s">
        <v>66</v>
      </c>
      <c r="U172" s="70">
        <v>36665858</v>
      </c>
      <c r="V172" s="70" t="s">
        <v>4186</v>
      </c>
      <c r="W172" s="291">
        <v>45310</v>
      </c>
      <c r="X172" s="291">
        <v>45310</v>
      </c>
      <c r="Y172" s="81" t="s">
        <v>75</v>
      </c>
      <c r="Z172" s="291">
        <v>45457</v>
      </c>
      <c r="AA172" s="136">
        <f t="shared" si="10"/>
        <v>147</v>
      </c>
      <c r="AB172" s="136">
        <v>2</v>
      </c>
      <c r="AC172" s="506">
        <v>1440000</v>
      </c>
      <c r="AD172" s="136">
        <v>1</v>
      </c>
      <c r="AE172" s="294">
        <v>45473</v>
      </c>
      <c r="AF172" s="136">
        <f t="shared" si="11"/>
        <v>16</v>
      </c>
      <c r="AG172" s="70">
        <v>0</v>
      </c>
      <c r="AH172" s="70">
        <v>0</v>
      </c>
      <c r="AI172" s="294" t="s">
        <v>75</v>
      </c>
      <c r="AJ172" s="72">
        <v>0</v>
      </c>
      <c r="AK172" s="79" t="s">
        <v>75</v>
      </c>
      <c r="AL172" s="79" t="s">
        <v>75</v>
      </c>
      <c r="AM172" s="136">
        <f t="shared" si="12"/>
        <v>0</v>
      </c>
      <c r="AN172" s="136">
        <f>+K172+AC172-AH172</f>
        <v>15300000</v>
      </c>
      <c r="AO172" s="72" t="s">
        <v>67</v>
      </c>
      <c r="AP172" s="70">
        <v>13860000</v>
      </c>
      <c r="AQ172" s="72" t="s">
        <v>85</v>
      </c>
      <c r="AR172" s="70">
        <v>0</v>
      </c>
      <c r="AS172" s="86" t="s">
        <v>75</v>
      </c>
      <c r="AT172" s="508">
        <v>15300000</v>
      </c>
      <c r="AU172" s="436">
        <f t="shared" si="13"/>
        <v>0</v>
      </c>
      <c r="AV172" s="140">
        <f t="shared" si="14"/>
        <v>1</v>
      </c>
      <c r="AW172" s="294" t="s">
        <v>75</v>
      </c>
      <c r="AX172" s="72" t="s">
        <v>131</v>
      </c>
      <c r="AY172" s="70" t="s">
        <v>7846</v>
      </c>
      <c r="AZ172" s="67" t="s">
        <v>67</v>
      </c>
      <c r="BA172" s="67" t="s">
        <v>67</v>
      </c>
    </row>
    <row r="173" spans="2:53" x14ac:dyDescent="0.25">
      <c r="B173" s="67">
        <v>2024</v>
      </c>
      <c r="C173" s="67">
        <v>891780111</v>
      </c>
      <c r="D173" s="69" t="s">
        <v>64</v>
      </c>
      <c r="E173" s="72" t="s">
        <v>7845</v>
      </c>
      <c r="F173" s="70" t="s">
        <v>7844</v>
      </c>
      <c r="G173" s="418">
        <v>0</v>
      </c>
      <c r="H173" s="72" t="s">
        <v>73</v>
      </c>
      <c r="I173" s="69" t="s">
        <v>65</v>
      </c>
      <c r="J173" s="70" t="s">
        <v>7843</v>
      </c>
      <c r="K173" s="70">
        <v>14800000</v>
      </c>
      <c r="L173" s="67" t="s">
        <v>68</v>
      </c>
      <c r="M173" s="70" t="s">
        <v>7842</v>
      </c>
      <c r="N173" s="70">
        <v>1083045649</v>
      </c>
      <c r="O173" s="154">
        <v>13</v>
      </c>
      <c r="P173" s="294">
        <v>45302</v>
      </c>
      <c r="Q173" s="70">
        <v>4518689382</v>
      </c>
      <c r="R173" s="291">
        <v>45310</v>
      </c>
      <c r="S173" s="70">
        <v>14800000</v>
      </c>
      <c r="T173" s="72" t="s">
        <v>66</v>
      </c>
      <c r="U173" s="70">
        <v>1082868728</v>
      </c>
      <c r="V173" s="70" t="s">
        <v>5251</v>
      </c>
      <c r="W173" s="291">
        <v>45310</v>
      </c>
      <c r="X173" s="291">
        <v>45310</v>
      </c>
      <c r="Y173" s="81" t="s">
        <v>75</v>
      </c>
      <c r="Z173" s="291">
        <v>45457</v>
      </c>
      <c r="AA173" s="136">
        <f t="shared" si="10"/>
        <v>147</v>
      </c>
      <c r="AB173" s="136">
        <v>2</v>
      </c>
      <c r="AC173" s="506">
        <v>1500000</v>
      </c>
      <c r="AD173" s="136">
        <v>1</v>
      </c>
      <c r="AE173" s="294">
        <v>45473</v>
      </c>
      <c r="AF173" s="136">
        <f t="shared" si="11"/>
        <v>16</v>
      </c>
      <c r="AG173" s="70">
        <v>0</v>
      </c>
      <c r="AH173" s="70">
        <v>0</v>
      </c>
      <c r="AI173" s="294" t="s">
        <v>75</v>
      </c>
      <c r="AJ173" s="72">
        <v>0</v>
      </c>
      <c r="AK173" s="79" t="s">
        <v>75</v>
      </c>
      <c r="AL173" s="79" t="s">
        <v>75</v>
      </c>
      <c r="AM173" s="136">
        <f t="shared" si="12"/>
        <v>0</v>
      </c>
      <c r="AN173" s="136">
        <f>+K173+AC173-AH173</f>
        <v>16300000</v>
      </c>
      <c r="AO173" s="72" t="s">
        <v>67</v>
      </c>
      <c r="AP173" s="70">
        <v>14800000</v>
      </c>
      <c r="AQ173" s="72" t="s">
        <v>85</v>
      </c>
      <c r="AR173" s="70">
        <v>0</v>
      </c>
      <c r="AS173" s="86" t="s">
        <v>75</v>
      </c>
      <c r="AT173" s="508">
        <v>16300000</v>
      </c>
      <c r="AU173" s="436">
        <f t="shared" si="13"/>
        <v>0</v>
      </c>
      <c r="AV173" s="140">
        <f t="shared" si="14"/>
        <v>1</v>
      </c>
      <c r="AW173" s="294" t="s">
        <v>75</v>
      </c>
      <c r="AX173" s="72" t="s">
        <v>131</v>
      </c>
      <c r="AY173" s="70" t="s">
        <v>7841</v>
      </c>
      <c r="AZ173" s="67" t="s">
        <v>67</v>
      </c>
      <c r="BA173" s="67" t="s">
        <v>67</v>
      </c>
    </row>
    <row r="174" spans="2:53" x14ac:dyDescent="0.25">
      <c r="B174" s="67">
        <v>2024</v>
      </c>
      <c r="C174" s="67">
        <v>891780111</v>
      </c>
      <c r="D174" s="69" t="s">
        <v>64</v>
      </c>
      <c r="E174" s="72" t="s">
        <v>7840</v>
      </c>
      <c r="F174" s="70" t="s">
        <v>7839</v>
      </c>
      <c r="G174" s="418">
        <v>0</v>
      </c>
      <c r="H174" s="72" t="s">
        <v>73</v>
      </c>
      <c r="I174" s="69" t="s">
        <v>65</v>
      </c>
      <c r="J174" s="70" t="s">
        <v>7838</v>
      </c>
      <c r="K174" s="70">
        <v>16100000</v>
      </c>
      <c r="L174" s="67" t="s">
        <v>68</v>
      </c>
      <c r="M174" s="70" t="s">
        <v>7837</v>
      </c>
      <c r="N174" s="70">
        <v>1083567834</v>
      </c>
      <c r="O174" s="154">
        <v>13</v>
      </c>
      <c r="P174" s="294">
        <v>45302</v>
      </c>
      <c r="Q174" s="70">
        <v>4518689382</v>
      </c>
      <c r="R174" s="291">
        <v>45310</v>
      </c>
      <c r="S174" s="70">
        <v>16100000</v>
      </c>
      <c r="T174" s="72" t="s">
        <v>66</v>
      </c>
      <c r="U174" s="70">
        <v>84457182</v>
      </c>
      <c r="V174" s="70" t="s">
        <v>7383</v>
      </c>
      <c r="W174" s="291">
        <v>45310</v>
      </c>
      <c r="X174" s="291">
        <v>45310</v>
      </c>
      <c r="Y174" s="81" t="s">
        <v>75</v>
      </c>
      <c r="Z174" s="291">
        <v>45457</v>
      </c>
      <c r="AA174" s="136">
        <f t="shared" si="10"/>
        <v>147</v>
      </c>
      <c r="AB174" s="136">
        <v>2</v>
      </c>
      <c r="AC174" s="506">
        <v>1600000</v>
      </c>
      <c r="AD174" s="136">
        <v>1</v>
      </c>
      <c r="AE174" s="294">
        <v>45473</v>
      </c>
      <c r="AF174" s="136">
        <f t="shared" si="11"/>
        <v>16</v>
      </c>
      <c r="AG174" s="70">
        <v>0</v>
      </c>
      <c r="AH174" s="70">
        <v>0</v>
      </c>
      <c r="AI174" s="294" t="s">
        <v>75</v>
      </c>
      <c r="AJ174" s="72">
        <v>0</v>
      </c>
      <c r="AK174" s="79" t="s">
        <v>75</v>
      </c>
      <c r="AL174" s="79" t="s">
        <v>75</v>
      </c>
      <c r="AM174" s="136">
        <f t="shared" si="12"/>
        <v>0</v>
      </c>
      <c r="AN174" s="136">
        <f>+K174+AC174-AH174</f>
        <v>17700000</v>
      </c>
      <c r="AO174" s="72" t="s">
        <v>67</v>
      </c>
      <c r="AP174" s="70">
        <v>16100000</v>
      </c>
      <c r="AQ174" s="72" t="s">
        <v>85</v>
      </c>
      <c r="AR174" s="70">
        <v>0</v>
      </c>
      <c r="AS174" s="86" t="s">
        <v>75</v>
      </c>
      <c r="AT174" s="508">
        <v>17700000</v>
      </c>
      <c r="AU174" s="436">
        <f t="shared" si="13"/>
        <v>0</v>
      </c>
      <c r="AV174" s="140">
        <f t="shared" si="14"/>
        <v>1</v>
      </c>
      <c r="AW174" s="294" t="s">
        <v>75</v>
      </c>
      <c r="AX174" s="72" t="s">
        <v>131</v>
      </c>
      <c r="AY174" s="70" t="s">
        <v>7836</v>
      </c>
      <c r="AZ174" s="67" t="s">
        <v>67</v>
      </c>
      <c r="BA174" s="67" t="s">
        <v>67</v>
      </c>
    </row>
    <row r="175" spans="2:53" x14ac:dyDescent="0.25">
      <c r="B175" s="67">
        <v>2024</v>
      </c>
      <c r="C175" s="67">
        <v>891780111</v>
      </c>
      <c r="D175" s="69" t="s">
        <v>64</v>
      </c>
      <c r="E175" s="72" t="s">
        <v>7835</v>
      </c>
      <c r="F175" s="70" t="s">
        <v>7834</v>
      </c>
      <c r="G175" s="418">
        <v>0</v>
      </c>
      <c r="H175" s="72" t="s">
        <v>73</v>
      </c>
      <c r="I175" s="69" t="s">
        <v>65</v>
      </c>
      <c r="J175" s="70" t="s">
        <v>7833</v>
      </c>
      <c r="K175" s="70">
        <v>10500000</v>
      </c>
      <c r="L175" s="67" t="s">
        <v>68</v>
      </c>
      <c r="M175" s="70" t="s">
        <v>7832</v>
      </c>
      <c r="N175" s="70">
        <v>1079916249</v>
      </c>
      <c r="O175" s="154">
        <v>14</v>
      </c>
      <c r="P175" s="291">
        <v>45302</v>
      </c>
      <c r="Q175" s="70">
        <v>2126349000</v>
      </c>
      <c r="R175" s="291">
        <v>45310</v>
      </c>
      <c r="S175" s="70">
        <v>10500000</v>
      </c>
      <c r="T175" s="72" t="s">
        <v>66</v>
      </c>
      <c r="U175" s="70">
        <v>36694483</v>
      </c>
      <c r="V175" s="70" t="s">
        <v>5572</v>
      </c>
      <c r="W175" s="291">
        <v>45310</v>
      </c>
      <c r="X175" s="291">
        <v>45310</v>
      </c>
      <c r="Y175" s="81" t="s">
        <v>75</v>
      </c>
      <c r="Z175" s="291">
        <v>45457</v>
      </c>
      <c r="AA175" s="136">
        <f t="shared" si="10"/>
        <v>147</v>
      </c>
      <c r="AB175" s="136">
        <v>3</v>
      </c>
      <c r="AC175" s="506">
        <v>1120000</v>
      </c>
      <c r="AD175" s="136">
        <v>2</v>
      </c>
      <c r="AE175" s="294">
        <v>45475</v>
      </c>
      <c r="AF175" s="136">
        <f t="shared" si="11"/>
        <v>18</v>
      </c>
      <c r="AG175" s="70">
        <v>0</v>
      </c>
      <c r="AH175" s="70">
        <v>0</v>
      </c>
      <c r="AI175" s="294" t="s">
        <v>75</v>
      </c>
      <c r="AJ175" s="72">
        <v>0</v>
      </c>
      <c r="AK175" s="79" t="s">
        <v>75</v>
      </c>
      <c r="AL175" s="79" t="s">
        <v>75</v>
      </c>
      <c r="AM175" s="136">
        <f t="shared" si="12"/>
        <v>0</v>
      </c>
      <c r="AN175" s="136">
        <f>+K175+AC175-AH175</f>
        <v>11620000</v>
      </c>
      <c r="AO175" s="72" t="s">
        <v>67</v>
      </c>
      <c r="AP175" s="70">
        <v>10500000</v>
      </c>
      <c r="AQ175" s="72" t="s">
        <v>85</v>
      </c>
      <c r="AR175" s="70">
        <v>0</v>
      </c>
      <c r="AS175" s="86" t="s">
        <v>75</v>
      </c>
      <c r="AT175" s="508">
        <v>11620000</v>
      </c>
      <c r="AU175" s="436">
        <f t="shared" si="13"/>
        <v>0</v>
      </c>
      <c r="AV175" s="140">
        <f t="shared" si="14"/>
        <v>1</v>
      </c>
      <c r="AW175" s="294" t="s">
        <v>75</v>
      </c>
      <c r="AX175" s="72" t="s">
        <v>131</v>
      </c>
      <c r="AY175" s="70" t="s">
        <v>7831</v>
      </c>
      <c r="AZ175" s="67" t="s">
        <v>67</v>
      </c>
      <c r="BA175" s="67" t="s">
        <v>67</v>
      </c>
    </row>
    <row r="176" spans="2:53" x14ac:dyDescent="0.25">
      <c r="B176" s="67">
        <v>2024</v>
      </c>
      <c r="C176" s="67">
        <v>891780111</v>
      </c>
      <c r="D176" s="69" t="s">
        <v>64</v>
      </c>
      <c r="E176" s="72" t="s">
        <v>7830</v>
      </c>
      <c r="F176" s="70" t="s">
        <v>7829</v>
      </c>
      <c r="G176" s="418">
        <v>0</v>
      </c>
      <c r="H176" s="72" t="s">
        <v>73</v>
      </c>
      <c r="I176" s="69" t="s">
        <v>65</v>
      </c>
      <c r="J176" s="70" t="s">
        <v>7385</v>
      </c>
      <c r="K176" s="70">
        <v>12833000</v>
      </c>
      <c r="L176" s="67" t="s">
        <v>68</v>
      </c>
      <c r="M176" s="70" t="s">
        <v>7828</v>
      </c>
      <c r="N176" s="70">
        <v>84451148</v>
      </c>
      <c r="O176" s="154">
        <v>14</v>
      </c>
      <c r="P176" s="291">
        <v>45302</v>
      </c>
      <c r="Q176" s="70">
        <v>2126349000</v>
      </c>
      <c r="R176" s="291">
        <v>45310</v>
      </c>
      <c r="S176" s="70">
        <v>12833000</v>
      </c>
      <c r="T176" s="72" t="s">
        <v>66</v>
      </c>
      <c r="U176" s="70">
        <v>84457182</v>
      </c>
      <c r="V176" s="70" t="s">
        <v>7383</v>
      </c>
      <c r="W176" s="291">
        <v>45310</v>
      </c>
      <c r="X176" s="291">
        <v>45310</v>
      </c>
      <c r="Y176" s="81" t="s">
        <v>75</v>
      </c>
      <c r="Z176" s="291">
        <v>45457</v>
      </c>
      <c r="AA176" s="136">
        <f t="shared" si="10"/>
        <v>147</v>
      </c>
      <c r="AB176" s="136">
        <v>2</v>
      </c>
      <c r="AC176" s="506">
        <v>1334000</v>
      </c>
      <c r="AD176" s="136">
        <v>1</v>
      </c>
      <c r="AE176" s="294">
        <v>45473</v>
      </c>
      <c r="AF176" s="136">
        <f t="shared" si="11"/>
        <v>16</v>
      </c>
      <c r="AG176" s="70">
        <v>0</v>
      </c>
      <c r="AH176" s="70">
        <v>0</v>
      </c>
      <c r="AI176" s="294" t="s">
        <v>75</v>
      </c>
      <c r="AJ176" s="72">
        <v>0</v>
      </c>
      <c r="AK176" s="79" t="s">
        <v>75</v>
      </c>
      <c r="AL176" s="79" t="s">
        <v>75</v>
      </c>
      <c r="AM176" s="136">
        <f t="shared" si="12"/>
        <v>0</v>
      </c>
      <c r="AN176" s="136">
        <f>+K176+AC176-AH176</f>
        <v>14167000</v>
      </c>
      <c r="AO176" s="72" t="s">
        <v>67</v>
      </c>
      <c r="AP176" s="70">
        <v>12833000</v>
      </c>
      <c r="AQ176" s="72" t="s">
        <v>85</v>
      </c>
      <c r="AR176" s="70">
        <v>0</v>
      </c>
      <c r="AS176" s="86" t="s">
        <v>75</v>
      </c>
      <c r="AT176" s="508">
        <v>14167000</v>
      </c>
      <c r="AU176" s="436">
        <f t="shared" si="13"/>
        <v>0</v>
      </c>
      <c r="AV176" s="140">
        <f t="shared" si="14"/>
        <v>1</v>
      </c>
      <c r="AW176" s="294" t="s">
        <v>75</v>
      </c>
      <c r="AX176" s="72" t="s">
        <v>131</v>
      </c>
      <c r="AY176" s="70" t="s">
        <v>7827</v>
      </c>
      <c r="AZ176" s="67" t="s">
        <v>67</v>
      </c>
      <c r="BA176" s="67" t="s">
        <v>67</v>
      </c>
    </row>
    <row r="177" spans="2:53" x14ac:dyDescent="0.25">
      <c r="B177" s="67">
        <v>2024</v>
      </c>
      <c r="C177" s="67">
        <v>891780111</v>
      </c>
      <c r="D177" s="69" t="s">
        <v>64</v>
      </c>
      <c r="E177" s="72" t="s">
        <v>7826</v>
      </c>
      <c r="F177" s="70" t="s">
        <v>7825</v>
      </c>
      <c r="G177" s="418">
        <v>0</v>
      </c>
      <c r="H177" s="72" t="s">
        <v>73</v>
      </c>
      <c r="I177" s="69" t="s">
        <v>65</v>
      </c>
      <c r="J177" s="70" t="s">
        <v>5574</v>
      </c>
      <c r="K177" s="70">
        <v>10500000</v>
      </c>
      <c r="L177" s="67" t="s">
        <v>68</v>
      </c>
      <c r="M177" s="70" t="s">
        <v>7824</v>
      </c>
      <c r="N177" s="70">
        <v>1082954479</v>
      </c>
      <c r="O177" s="154">
        <v>14</v>
      </c>
      <c r="P177" s="291">
        <v>45302</v>
      </c>
      <c r="Q177" s="70">
        <v>2126349000</v>
      </c>
      <c r="R177" s="291">
        <v>45310</v>
      </c>
      <c r="S177" s="70">
        <v>10500000</v>
      </c>
      <c r="T177" s="72" t="s">
        <v>66</v>
      </c>
      <c r="U177" s="70">
        <v>36694483</v>
      </c>
      <c r="V177" s="70" t="s">
        <v>5572</v>
      </c>
      <c r="W177" s="291">
        <v>45310</v>
      </c>
      <c r="X177" s="291">
        <v>45310</v>
      </c>
      <c r="Y177" s="81" t="s">
        <v>75</v>
      </c>
      <c r="Z177" s="291">
        <v>45457</v>
      </c>
      <c r="AA177" s="136">
        <f t="shared" si="10"/>
        <v>147</v>
      </c>
      <c r="AB177" s="136">
        <v>2</v>
      </c>
      <c r="AC177" s="506">
        <v>1120000</v>
      </c>
      <c r="AD177" s="136">
        <v>1</v>
      </c>
      <c r="AE177" s="294">
        <v>45473</v>
      </c>
      <c r="AF177" s="136">
        <f t="shared" si="11"/>
        <v>16</v>
      </c>
      <c r="AG177" s="70">
        <v>0</v>
      </c>
      <c r="AH177" s="70">
        <v>0</v>
      </c>
      <c r="AI177" s="294" t="s">
        <v>75</v>
      </c>
      <c r="AJ177" s="72">
        <v>0</v>
      </c>
      <c r="AK177" s="79" t="s">
        <v>75</v>
      </c>
      <c r="AL177" s="79" t="s">
        <v>75</v>
      </c>
      <c r="AM177" s="136">
        <f t="shared" si="12"/>
        <v>0</v>
      </c>
      <c r="AN177" s="136">
        <f>+K177+AC177-AH177</f>
        <v>11620000</v>
      </c>
      <c r="AO177" s="72" t="s">
        <v>67</v>
      </c>
      <c r="AP177" s="70">
        <v>10500000</v>
      </c>
      <c r="AQ177" s="72" t="s">
        <v>85</v>
      </c>
      <c r="AR177" s="70">
        <v>0</v>
      </c>
      <c r="AS177" s="86" t="s">
        <v>75</v>
      </c>
      <c r="AT177" s="508">
        <v>11620000</v>
      </c>
      <c r="AU177" s="436">
        <f t="shared" si="13"/>
        <v>0</v>
      </c>
      <c r="AV177" s="140">
        <f t="shared" si="14"/>
        <v>1</v>
      </c>
      <c r="AW177" s="294" t="s">
        <v>75</v>
      </c>
      <c r="AX177" s="72" t="s">
        <v>131</v>
      </c>
      <c r="AY177" s="70" t="s">
        <v>7823</v>
      </c>
      <c r="AZ177" s="67" t="s">
        <v>67</v>
      </c>
      <c r="BA177" s="67" t="s">
        <v>67</v>
      </c>
    </row>
    <row r="178" spans="2:53" x14ac:dyDescent="0.25">
      <c r="B178" s="67">
        <v>2024</v>
      </c>
      <c r="C178" s="67">
        <v>891780111</v>
      </c>
      <c r="D178" s="69" t="s">
        <v>64</v>
      </c>
      <c r="E178" s="72" t="s">
        <v>7822</v>
      </c>
      <c r="F178" s="70" t="s">
        <v>7821</v>
      </c>
      <c r="G178" s="418">
        <v>0</v>
      </c>
      <c r="H178" s="72" t="s">
        <v>73</v>
      </c>
      <c r="I178" s="69" t="s">
        <v>65</v>
      </c>
      <c r="J178" s="70" t="s">
        <v>7820</v>
      </c>
      <c r="K178" s="70">
        <v>13500000</v>
      </c>
      <c r="L178" s="67" t="s">
        <v>68</v>
      </c>
      <c r="M178" s="70" t="s">
        <v>7819</v>
      </c>
      <c r="N178" s="70">
        <v>85449538</v>
      </c>
      <c r="O178" s="154">
        <v>13</v>
      </c>
      <c r="P178" s="294">
        <v>45302</v>
      </c>
      <c r="Q178" s="70">
        <v>4518689382</v>
      </c>
      <c r="R178" s="291">
        <v>45310</v>
      </c>
      <c r="S178" s="70">
        <v>13500000</v>
      </c>
      <c r="T178" s="72" t="s">
        <v>66</v>
      </c>
      <c r="U178" s="70">
        <v>36557666</v>
      </c>
      <c r="V178" s="70" t="s">
        <v>5171</v>
      </c>
      <c r="W178" s="291">
        <v>45310</v>
      </c>
      <c r="X178" s="291">
        <v>45310</v>
      </c>
      <c r="Y178" s="81" t="s">
        <v>75</v>
      </c>
      <c r="Z178" s="291">
        <v>45457</v>
      </c>
      <c r="AA178" s="136">
        <f t="shared" si="10"/>
        <v>147</v>
      </c>
      <c r="AB178" s="136">
        <v>2</v>
      </c>
      <c r="AC178" s="506">
        <v>1440000</v>
      </c>
      <c r="AD178" s="136">
        <v>1</v>
      </c>
      <c r="AE178" s="294">
        <v>45473</v>
      </c>
      <c r="AF178" s="136">
        <f t="shared" si="11"/>
        <v>16</v>
      </c>
      <c r="AG178" s="70">
        <v>0</v>
      </c>
      <c r="AH178" s="70">
        <v>0</v>
      </c>
      <c r="AI178" s="294" t="s">
        <v>75</v>
      </c>
      <c r="AJ178" s="72">
        <v>0</v>
      </c>
      <c r="AK178" s="79" t="s">
        <v>75</v>
      </c>
      <c r="AL178" s="79" t="s">
        <v>75</v>
      </c>
      <c r="AM178" s="136">
        <f t="shared" si="12"/>
        <v>0</v>
      </c>
      <c r="AN178" s="136">
        <f>+K178+AC178-AH178</f>
        <v>14940000</v>
      </c>
      <c r="AO178" s="72" t="s">
        <v>67</v>
      </c>
      <c r="AP178" s="70">
        <v>13500000</v>
      </c>
      <c r="AQ178" s="72" t="s">
        <v>85</v>
      </c>
      <c r="AR178" s="70">
        <v>0</v>
      </c>
      <c r="AS178" s="86" t="s">
        <v>75</v>
      </c>
      <c r="AT178" s="508">
        <v>14940000</v>
      </c>
      <c r="AU178" s="436">
        <f t="shared" si="13"/>
        <v>0</v>
      </c>
      <c r="AV178" s="140">
        <f t="shared" si="14"/>
        <v>1</v>
      </c>
      <c r="AW178" s="294" t="s">
        <v>75</v>
      </c>
      <c r="AX178" s="72" t="s">
        <v>131</v>
      </c>
      <c r="AY178" s="70" t="s">
        <v>7818</v>
      </c>
      <c r="AZ178" s="67" t="s">
        <v>67</v>
      </c>
      <c r="BA178" s="67" t="s">
        <v>67</v>
      </c>
    </row>
    <row r="179" spans="2:53" x14ac:dyDescent="0.25">
      <c r="B179" s="67">
        <v>2024</v>
      </c>
      <c r="C179" s="67">
        <v>891780111</v>
      </c>
      <c r="D179" s="69" t="s">
        <v>64</v>
      </c>
      <c r="E179" s="72" t="s">
        <v>7817</v>
      </c>
      <c r="F179" s="70" t="s">
        <v>7816</v>
      </c>
      <c r="G179" s="418">
        <v>0</v>
      </c>
      <c r="H179" s="72" t="s">
        <v>73</v>
      </c>
      <c r="I179" s="69" t="s">
        <v>65</v>
      </c>
      <c r="J179" s="70" t="s">
        <v>7815</v>
      </c>
      <c r="K179" s="70">
        <v>12500000</v>
      </c>
      <c r="L179" s="67" t="s">
        <v>68</v>
      </c>
      <c r="M179" s="70" t="s">
        <v>7814</v>
      </c>
      <c r="N179" s="70">
        <v>57434959</v>
      </c>
      <c r="O179" s="154">
        <v>14</v>
      </c>
      <c r="P179" s="291">
        <v>45302</v>
      </c>
      <c r="Q179" s="70">
        <v>2126349000</v>
      </c>
      <c r="R179" s="291">
        <v>45310</v>
      </c>
      <c r="S179" s="70">
        <v>12500000</v>
      </c>
      <c r="T179" s="72" t="s">
        <v>66</v>
      </c>
      <c r="U179" s="70">
        <v>36694483</v>
      </c>
      <c r="V179" s="70" t="s">
        <v>5572</v>
      </c>
      <c r="W179" s="291">
        <v>45310</v>
      </c>
      <c r="X179" s="291">
        <v>45310</v>
      </c>
      <c r="Y179" s="81" t="s">
        <v>75</v>
      </c>
      <c r="Z179" s="291">
        <v>45457</v>
      </c>
      <c r="AA179" s="136">
        <f t="shared" si="10"/>
        <v>147</v>
      </c>
      <c r="AB179" s="136">
        <v>0</v>
      </c>
      <c r="AC179" s="506">
        <v>0</v>
      </c>
      <c r="AD179" s="136">
        <v>0</v>
      </c>
      <c r="AE179" s="294" t="s">
        <v>75</v>
      </c>
      <c r="AF179" s="136">
        <f t="shared" si="11"/>
        <v>0</v>
      </c>
      <c r="AG179" s="70">
        <v>0</v>
      </c>
      <c r="AH179" s="70">
        <v>0</v>
      </c>
      <c r="AI179" s="294" t="s">
        <v>75</v>
      </c>
      <c r="AJ179" s="72">
        <v>0</v>
      </c>
      <c r="AK179" s="79" t="s">
        <v>75</v>
      </c>
      <c r="AL179" s="79" t="s">
        <v>75</v>
      </c>
      <c r="AM179" s="136">
        <f t="shared" si="12"/>
        <v>0</v>
      </c>
      <c r="AN179" s="136">
        <f>+K179+AC179-AH179</f>
        <v>12500000</v>
      </c>
      <c r="AO179" s="72" t="s">
        <v>67</v>
      </c>
      <c r="AP179" s="70">
        <v>12500000</v>
      </c>
      <c r="AQ179" s="72" t="s">
        <v>85</v>
      </c>
      <c r="AR179" s="70">
        <v>0</v>
      </c>
      <c r="AS179" s="86" t="s">
        <v>75</v>
      </c>
      <c r="AT179" s="508">
        <v>12500000</v>
      </c>
      <c r="AU179" s="436">
        <f t="shared" si="13"/>
        <v>0</v>
      </c>
      <c r="AV179" s="140">
        <f t="shared" si="14"/>
        <v>1</v>
      </c>
      <c r="AW179" s="294" t="s">
        <v>75</v>
      </c>
      <c r="AX179" s="72" t="s">
        <v>131</v>
      </c>
      <c r="AY179" s="70" t="s">
        <v>7813</v>
      </c>
      <c r="AZ179" s="67" t="s">
        <v>67</v>
      </c>
      <c r="BA179" s="67" t="s">
        <v>67</v>
      </c>
    </row>
    <row r="180" spans="2:53" x14ac:dyDescent="0.25">
      <c r="B180" s="67">
        <v>2024</v>
      </c>
      <c r="C180" s="67">
        <v>891780111</v>
      </c>
      <c r="D180" s="69" t="s">
        <v>64</v>
      </c>
      <c r="E180" s="72" t="s">
        <v>7812</v>
      </c>
      <c r="F180" s="70" t="s">
        <v>7811</v>
      </c>
      <c r="G180" s="418">
        <v>0</v>
      </c>
      <c r="H180" s="72" t="s">
        <v>73</v>
      </c>
      <c r="I180" s="69" t="s">
        <v>65</v>
      </c>
      <c r="J180" s="70" t="s">
        <v>7810</v>
      </c>
      <c r="K180" s="70">
        <v>12500000</v>
      </c>
      <c r="L180" s="67" t="s">
        <v>68</v>
      </c>
      <c r="M180" s="70" t="s">
        <v>7809</v>
      </c>
      <c r="N180" s="70">
        <v>1082250050</v>
      </c>
      <c r="O180" s="154">
        <v>14</v>
      </c>
      <c r="P180" s="291">
        <v>45302</v>
      </c>
      <c r="Q180" s="70">
        <v>2126349000</v>
      </c>
      <c r="R180" s="291">
        <v>45310</v>
      </c>
      <c r="S180" s="70">
        <v>12500000</v>
      </c>
      <c r="T180" s="72" t="s">
        <v>66</v>
      </c>
      <c r="U180" s="70">
        <v>85449357</v>
      </c>
      <c r="V180" s="70" t="s">
        <v>6456</v>
      </c>
      <c r="W180" s="291">
        <v>45310</v>
      </c>
      <c r="X180" s="291">
        <v>45310</v>
      </c>
      <c r="Y180" s="81" t="s">
        <v>75</v>
      </c>
      <c r="Z180" s="291">
        <v>45457</v>
      </c>
      <c r="AA180" s="136">
        <f t="shared" si="10"/>
        <v>147</v>
      </c>
      <c r="AB180" s="136">
        <v>2</v>
      </c>
      <c r="AC180" s="506">
        <v>1333000</v>
      </c>
      <c r="AD180" s="136">
        <v>1</v>
      </c>
      <c r="AE180" s="507">
        <v>45473</v>
      </c>
      <c r="AF180" s="136">
        <f t="shared" si="11"/>
        <v>16</v>
      </c>
      <c r="AG180" s="70">
        <v>0</v>
      </c>
      <c r="AH180" s="70">
        <v>0</v>
      </c>
      <c r="AI180" s="294" t="s">
        <v>75</v>
      </c>
      <c r="AJ180" s="72">
        <v>0</v>
      </c>
      <c r="AK180" s="79" t="s">
        <v>75</v>
      </c>
      <c r="AL180" s="79" t="s">
        <v>75</v>
      </c>
      <c r="AM180" s="136">
        <f t="shared" si="12"/>
        <v>0</v>
      </c>
      <c r="AN180" s="136">
        <f>+K180+AC180-AH180</f>
        <v>13833000</v>
      </c>
      <c r="AO180" s="72" t="s">
        <v>67</v>
      </c>
      <c r="AP180" s="70">
        <v>12500000</v>
      </c>
      <c r="AQ180" s="72" t="s">
        <v>85</v>
      </c>
      <c r="AR180" s="70">
        <v>0</v>
      </c>
      <c r="AS180" s="86" t="s">
        <v>75</v>
      </c>
      <c r="AT180" s="508">
        <v>13833000</v>
      </c>
      <c r="AU180" s="436">
        <f t="shared" si="13"/>
        <v>0</v>
      </c>
      <c r="AV180" s="140">
        <f t="shared" si="14"/>
        <v>1</v>
      </c>
      <c r="AW180" s="294" t="s">
        <v>75</v>
      </c>
      <c r="AX180" s="72" t="s">
        <v>131</v>
      </c>
      <c r="AY180" s="70" t="s">
        <v>7808</v>
      </c>
      <c r="AZ180" s="67" t="s">
        <v>67</v>
      </c>
      <c r="BA180" s="67" t="s">
        <v>67</v>
      </c>
    </row>
    <row r="181" spans="2:53" x14ac:dyDescent="0.25">
      <c r="B181" s="67">
        <v>2024</v>
      </c>
      <c r="C181" s="67">
        <v>891780111</v>
      </c>
      <c r="D181" s="69" t="s">
        <v>64</v>
      </c>
      <c r="E181" s="72" t="s">
        <v>7807</v>
      </c>
      <c r="F181" s="70" t="s">
        <v>7806</v>
      </c>
      <c r="G181" s="418">
        <v>0</v>
      </c>
      <c r="H181" s="72" t="s">
        <v>73</v>
      </c>
      <c r="I181" s="69" t="s">
        <v>65</v>
      </c>
      <c r="J181" s="70" t="s">
        <v>5380</v>
      </c>
      <c r="K181" s="70">
        <v>16500000</v>
      </c>
      <c r="L181" s="67" t="s">
        <v>68</v>
      </c>
      <c r="M181" s="70" t="s">
        <v>7805</v>
      </c>
      <c r="N181" s="70">
        <v>1082941715</v>
      </c>
      <c r="O181" s="154">
        <v>13</v>
      </c>
      <c r="P181" s="294">
        <v>45302</v>
      </c>
      <c r="Q181" s="70">
        <v>4518689382</v>
      </c>
      <c r="R181" s="291">
        <v>45310</v>
      </c>
      <c r="S181" s="70">
        <v>16500000</v>
      </c>
      <c r="T181" s="72" t="s">
        <v>66</v>
      </c>
      <c r="U181" s="70">
        <v>84457182</v>
      </c>
      <c r="V181" s="70" t="s">
        <v>7383</v>
      </c>
      <c r="W181" s="291">
        <v>45310</v>
      </c>
      <c r="X181" s="291">
        <v>45310</v>
      </c>
      <c r="Y181" s="81" t="s">
        <v>75</v>
      </c>
      <c r="Z181" s="291">
        <v>45457</v>
      </c>
      <c r="AA181" s="136">
        <f t="shared" si="10"/>
        <v>147</v>
      </c>
      <c r="AB181" s="136">
        <v>2</v>
      </c>
      <c r="AC181" s="506">
        <v>1760000</v>
      </c>
      <c r="AD181" s="136">
        <v>1</v>
      </c>
      <c r="AE181" s="507">
        <v>45473</v>
      </c>
      <c r="AF181" s="136">
        <f t="shared" si="11"/>
        <v>16</v>
      </c>
      <c r="AG181" s="70">
        <v>0</v>
      </c>
      <c r="AH181" s="70">
        <v>0</v>
      </c>
      <c r="AI181" s="294" t="s">
        <v>75</v>
      </c>
      <c r="AJ181" s="72">
        <v>0</v>
      </c>
      <c r="AK181" s="79" t="s">
        <v>75</v>
      </c>
      <c r="AL181" s="79" t="s">
        <v>75</v>
      </c>
      <c r="AM181" s="136">
        <f t="shared" si="12"/>
        <v>0</v>
      </c>
      <c r="AN181" s="136">
        <f>+K181+AC181-AH181</f>
        <v>18260000</v>
      </c>
      <c r="AO181" s="72" t="s">
        <v>67</v>
      </c>
      <c r="AP181" s="70">
        <v>16500000</v>
      </c>
      <c r="AQ181" s="72" t="s">
        <v>85</v>
      </c>
      <c r="AR181" s="70">
        <v>0</v>
      </c>
      <c r="AS181" s="86" t="s">
        <v>75</v>
      </c>
      <c r="AT181" s="508">
        <v>18260000</v>
      </c>
      <c r="AU181" s="436">
        <f t="shared" si="13"/>
        <v>0</v>
      </c>
      <c r="AV181" s="140">
        <f t="shared" si="14"/>
        <v>1</v>
      </c>
      <c r="AW181" s="294" t="s">
        <v>75</v>
      </c>
      <c r="AX181" s="72" t="s">
        <v>131</v>
      </c>
      <c r="AY181" s="70" t="s">
        <v>7804</v>
      </c>
      <c r="AZ181" s="67" t="s">
        <v>67</v>
      </c>
      <c r="BA181" s="67" t="s">
        <v>67</v>
      </c>
    </row>
    <row r="182" spans="2:53" x14ac:dyDescent="0.25">
      <c r="B182" s="67">
        <v>2024</v>
      </c>
      <c r="C182" s="67">
        <v>891780111</v>
      </c>
      <c r="D182" s="69" t="s">
        <v>64</v>
      </c>
      <c r="E182" s="72" t="s">
        <v>7803</v>
      </c>
      <c r="F182" s="70" t="s">
        <v>7802</v>
      </c>
      <c r="G182" s="418">
        <v>0</v>
      </c>
      <c r="H182" s="72" t="s">
        <v>73</v>
      </c>
      <c r="I182" s="69" t="s">
        <v>65</v>
      </c>
      <c r="J182" s="70" t="s">
        <v>7801</v>
      </c>
      <c r="K182" s="70">
        <v>12833000</v>
      </c>
      <c r="L182" s="67" t="s">
        <v>68</v>
      </c>
      <c r="M182" s="70" t="s">
        <v>7800</v>
      </c>
      <c r="N182" s="70">
        <v>36548858</v>
      </c>
      <c r="O182" s="154">
        <v>14</v>
      </c>
      <c r="P182" s="291">
        <v>45302</v>
      </c>
      <c r="Q182" s="70">
        <v>2126349000</v>
      </c>
      <c r="R182" s="291">
        <v>45310</v>
      </c>
      <c r="S182" s="70">
        <v>12833000</v>
      </c>
      <c r="T182" s="72" t="s">
        <v>66</v>
      </c>
      <c r="U182" s="70">
        <v>84457182</v>
      </c>
      <c r="V182" s="70" t="s">
        <v>7383</v>
      </c>
      <c r="W182" s="291">
        <v>45310</v>
      </c>
      <c r="X182" s="291">
        <v>45310</v>
      </c>
      <c r="Y182" s="81" t="s">
        <v>75</v>
      </c>
      <c r="Z182" s="291">
        <v>45457</v>
      </c>
      <c r="AA182" s="136">
        <f t="shared" si="10"/>
        <v>147</v>
      </c>
      <c r="AB182" s="136">
        <v>0</v>
      </c>
      <c r="AC182" s="506">
        <v>0</v>
      </c>
      <c r="AD182" s="136">
        <v>0</v>
      </c>
      <c r="AE182" s="294" t="s">
        <v>75</v>
      </c>
      <c r="AF182" s="136">
        <f t="shared" si="11"/>
        <v>0</v>
      </c>
      <c r="AG182" s="70">
        <v>0</v>
      </c>
      <c r="AH182" s="70">
        <v>0</v>
      </c>
      <c r="AI182" s="294" t="s">
        <v>75</v>
      </c>
      <c r="AJ182" s="72">
        <v>0</v>
      </c>
      <c r="AK182" s="79" t="s">
        <v>75</v>
      </c>
      <c r="AL182" s="79" t="s">
        <v>75</v>
      </c>
      <c r="AM182" s="136">
        <f t="shared" si="12"/>
        <v>0</v>
      </c>
      <c r="AN182" s="136">
        <f>+K182+AC182-AH182</f>
        <v>12833000</v>
      </c>
      <c r="AO182" s="72" t="s">
        <v>67</v>
      </c>
      <c r="AP182" s="70">
        <v>12833000</v>
      </c>
      <c r="AQ182" s="72" t="s">
        <v>85</v>
      </c>
      <c r="AR182" s="70">
        <v>0</v>
      </c>
      <c r="AS182" s="86" t="s">
        <v>75</v>
      </c>
      <c r="AT182" s="508">
        <v>12833000</v>
      </c>
      <c r="AU182" s="436">
        <f t="shared" si="13"/>
        <v>0</v>
      </c>
      <c r="AV182" s="140">
        <f t="shared" si="14"/>
        <v>1</v>
      </c>
      <c r="AW182" s="294" t="s">
        <v>75</v>
      </c>
      <c r="AX182" s="72" t="s">
        <v>131</v>
      </c>
      <c r="AY182" s="70" t="s">
        <v>7799</v>
      </c>
      <c r="AZ182" s="67" t="s">
        <v>67</v>
      </c>
      <c r="BA182" s="67" t="s">
        <v>67</v>
      </c>
    </row>
    <row r="183" spans="2:53" x14ac:dyDescent="0.25">
      <c r="B183" s="67">
        <v>2024</v>
      </c>
      <c r="C183" s="67">
        <v>891780111</v>
      </c>
      <c r="D183" s="69" t="s">
        <v>64</v>
      </c>
      <c r="E183" s="72" t="s">
        <v>7798</v>
      </c>
      <c r="F183" s="70" t="s">
        <v>7797</v>
      </c>
      <c r="G183" s="418">
        <v>0</v>
      </c>
      <c r="H183" s="72" t="s">
        <v>73</v>
      </c>
      <c r="I183" s="69" t="s">
        <v>65</v>
      </c>
      <c r="J183" s="70" t="s">
        <v>7582</v>
      </c>
      <c r="K183" s="70">
        <v>16500000</v>
      </c>
      <c r="L183" s="67" t="s">
        <v>68</v>
      </c>
      <c r="M183" s="70" t="s">
        <v>7796</v>
      </c>
      <c r="N183" s="70">
        <v>85472349</v>
      </c>
      <c r="O183" s="154">
        <v>13</v>
      </c>
      <c r="P183" s="294">
        <v>45302</v>
      </c>
      <c r="Q183" s="70">
        <v>4518689382</v>
      </c>
      <c r="R183" s="291">
        <v>45310</v>
      </c>
      <c r="S183" s="70">
        <v>16500000</v>
      </c>
      <c r="T183" s="72" t="s">
        <v>66</v>
      </c>
      <c r="U183" s="70">
        <v>85449357</v>
      </c>
      <c r="V183" s="70" t="s">
        <v>6456</v>
      </c>
      <c r="W183" s="291">
        <v>45310</v>
      </c>
      <c r="X183" s="291">
        <v>45310</v>
      </c>
      <c r="Y183" s="81" t="s">
        <v>75</v>
      </c>
      <c r="Z183" s="291">
        <v>45457</v>
      </c>
      <c r="AA183" s="136">
        <f t="shared" si="10"/>
        <v>147</v>
      </c>
      <c r="AB183" s="136">
        <v>2</v>
      </c>
      <c r="AC183" s="506">
        <v>1760000</v>
      </c>
      <c r="AD183" s="136">
        <v>1</v>
      </c>
      <c r="AE183" s="507">
        <v>45473</v>
      </c>
      <c r="AF183" s="136">
        <f t="shared" si="11"/>
        <v>16</v>
      </c>
      <c r="AG183" s="70">
        <v>0</v>
      </c>
      <c r="AH183" s="70">
        <v>0</v>
      </c>
      <c r="AI183" s="294" t="s">
        <v>75</v>
      </c>
      <c r="AJ183" s="72">
        <v>0</v>
      </c>
      <c r="AK183" s="79" t="s">
        <v>75</v>
      </c>
      <c r="AL183" s="79" t="s">
        <v>75</v>
      </c>
      <c r="AM183" s="136">
        <f t="shared" si="12"/>
        <v>0</v>
      </c>
      <c r="AN183" s="136">
        <f>+K183+AC183-AH183</f>
        <v>18260000</v>
      </c>
      <c r="AO183" s="72" t="s">
        <v>67</v>
      </c>
      <c r="AP183" s="70">
        <v>16500000</v>
      </c>
      <c r="AQ183" s="72" t="s">
        <v>85</v>
      </c>
      <c r="AR183" s="70">
        <v>0</v>
      </c>
      <c r="AS183" s="86" t="s">
        <v>75</v>
      </c>
      <c r="AT183" s="508">
        <v>18260000</v>
      </c>
      <c r="AU183" s="436">
        <f t="shared" si="13"/>
        <v>0</v>
      </c>
      <c r="AV183" s="140">
        <f t="shared" si="14"/>
        <v>1</v>
      </c>
      <c r="AW183" s="294" t="s">
        <v>75</v>
      </c>
      <c r="AX183" s="72" t="s">
        <v>131</v>
      </c>
      <c r="AY183" s="70" t="s">
        <v>7795</v>
      </c>
      <c r="AZ183" s="67" t="s">
        <v>67</v>
      </c>
      <c r="BA183" s="67" t="s">
        <v>67</v>
      </c>
    </row>
    <row r="184" spans="2:53" x14ac:dyDescent="0.25">
      <c r="B184" s="67">
        <v>2024</v>
      </c>
      <c r="C184" s="67">
        <v>891780111</v>
      </c>
      <c r="D184" s="69" t="s">
        <v>64</v>
      </c>
      <c r="E184" s="72" t="s">
        <v>7794</v>
      </c>
      <c r="F184" s="70" t="s">
        <v>7793</v>
      </c>
      <c r="G184" s="418">
        <v>0</v>
      </c>
      <c r="H184" s="72" t="s">
        <v>73</v>
      </c>
      <c r="I184" s="69" t="s">
        <v>65</v>
      </c>
      <c r="J184" s="70" t="s">
        <v>7792</v>
      </c>
      <c r="K184" s="70">
        <v>15400000</v>
      </c>
      <c r="L184" s="67" t="s">
        <v>68</v>
      </c>
      <c r="M184" s="70" t="s">
        <v>7791</v>
      </c>
      <c r="N184" s="70">
        <v>1082872335</v>
      </c>
      <c r="O184" s="154">
        <v>13</v>
      </c>
      <c r="P184" s="294">
        <v>45302</v>
      </c>
      <c r="Q184" s="70">
        <v>4518689382</v>
      </c>
      <c r="R184" s="291">
        <v>45310</v>
      </c>
      <c r="S184" s="70">
        <v>15400000</v>
      </c>
      <c r="T184" s="72" t="s">
        <v>66</v>
      </c>
      <c r="U184" s="70">
        <v>84457182</v>
      </c>
      <c r="V184" s="70" t="s">
        <v>7383</v>
      </c>
      <c r="W184" s="291">
        <v>45310</v>
      </c>
      <c r="X184" s="291">
        <v>45310</v>
      </c>
      <c r="Y184" s="81" t="s">
        <v>75</v>
      </c>
      <c r="Z184" s="291">
        <v>45457</v>
      </c>
      <c r="AA184" s="136">
        <f t="shared" si="10"/>
        <v>147</v>
      </c>
      <c r="AB184" s="136">
        <v>2</v>
      </c>
      <c r="AC184" s="506">
        <v>1600000</v>
      </c>
      <c r="AD184" s="136">
        <v>1</v>
      </c>
      <c r="AE184" s="507">
        <v>45473</v>
      </c>
      <c r="AF184" s="136">
        <f t="shared" si="11"/>
        <v>16</v>
      </c>
      <c r="AG184" s="70">
        <v>0</v>
      </c>
      <c r="AH184" s="70">
        <v>0</v>
      </c>
      <c r="AI184" s="294" t="s">
        <v>75</v>
      </c>
      <c r="AJ184" s="72">
        <v>0</v>
      </c>
      <c r="AK184" s="79" t="s">
        <v>75</v>
      </c>
      <c r="AL184" s="79" t="s">
        <v>75</v>
      </c>
      <c r="AM184" s="136">
        <f t="shared" si="12"/>
        <v>0</v>
      </c>
      <c r="AN184" s="136">
        <f>+K184+AC184-AH184</f>
        <v>17000000</v>
      </c>
      <c r="AO184" s="72" t="s">
        <v>67</v>
      </c>
      <c r="AP184" s="70">
        <v>15400000</v>
      </c>
      <c r="AQ184" s="72" t="s">
        <v>85</v>
      </c>
      <c r="AR184" s="70">
        <v>0</v>
      </c>
      <c r="AS184" s="86" t="s">
        <v>75</v>
      </c>
      <c r="AT184" s="508">
        <v>17000000</v>
      </c>
      <c r="AU184" s="436">
        <f t="shared" si="13"/>
        <v>0</v>
      </c>
      <c r="AV184" s="140">
        <f t="shared" si="14"/>
        <v>1</v>
      </c>
      <c r="AW184" s="294" t="s">
        <v>75</v>
      </c>
      <c r="AX184" s="72" t="s">
        <v>131</v>
      </c>
      <c r="AY184" s="70" t="s">
        <v>7790</v>
      </c>
      <c r="AZ184" s="67" t="s">
        <v>67</v>
      </c>
      <c r="BA184" s="67" t="s">
        <v>67</v>
      </c>
    </row>
    <row r="185" spans="2:53" x14ac:dyDescent="0.25">
      <c r="B185" s="67">
        <v>2024</v>
      </c>
      <c r="C185" s="67">
        <v>891780111</v>
      </c>
      <c r="D185" s="69" t="s">
        <v>64</v>
      </c>
      <c r="E185" s="72" t="s">
        <v>7789</v>
      </c>
      <c r="F185" s="70" t="s">
        <v>7788</v>
      </c>
      <c r="G185" s="418">
        <v>0</v>
      </c>
      <c r="H185" s="72" t="s">
        <v>73</v>
      </c>
      <c r="I185" s="69" t="s">
        <v>65</v>
      </c>
      <c r="J185" s="70" t="s">
        <v>7787</v>
      </c>
      <c r="K185" s="70">
        <v>14800000</v>
      </c>
      <c r="L185" s="67" t="s">
        <v>68</v>
      </c>
      <c r="M185" s="70" t="s">
        <v>7786</v>
      </c>
      <c r="N185" s="70">
        <v>1083039682</v>
      </c>
      <c r="O185" s="154">
        <v>13</v>
      </c>
      <c r="P185" s="294">
        <v>45302</v>
      </c>
      <c r="Q185" s="70">
        <v>4518689382</v>
      </c>
      <c r="R185" s="291">
        <v>45310</v>
      </c>
      <c r="S185" s="70">
        <v>14800000</v>
      </c>
      <c r="T185" s="72" t="s">
        <v>66</v>
      </c>
      <c r="U185" s="70">
        <v>93400727</v>
      </c>
      <c r="V185" s="70" t="s">
        <v>5703</v>
      </c>
      <c r="W185" s="291">
        <v>45310</v>
      </c>
      <c r="X185" s="291">
        <v>45310</v>
      </c>
      <c r="Y185" s="81" t="s">
        <v>75</v>
      </c>
      <c r="Z185" s="291">
        <v>45457</v>
      </c>
      <c r="AA185" s="136">
        <f t="shared" si="10"/>
        <v>147</v>
      </c>
      <c r="AB185" s="136">
        <v>2</v>
      </c>
      <c r="AC185" s="506">
        <v>1600000</v>
      </c>
      <c r="AD185" s="136">
        <v>1</v>
      </c>
      <c r="AE185" s="507">
        <v>45473</v>
      </c>
      <c r="AF185" s="136">
        <f t="shared" si="11"/>
        <v>16</v>
      </c>
      <c r="AG185" s="70">
        <v>0</v>
      </c>
      <c r="AH185" s="70">
        <v>0</v>
      </c>
      <c r="AI185" s="294" t="s">
        <v>75</v>
      </c>
      <c r="AJ185" s="72">
        <v>0</v>
      </c>
      <c r="AK185" s="79" t="s">
        <v>75</v>
      </c>
      <c r="AL185" s="79" t="s">
        <v>75</v>
      </c>
      <c r="AM185" s="136">
        <f t="shared" si="12"/>
        <v>0</v>
      </c>
      <c r="AN185" s="136">
        <f>+K185+AC185-AH185</f>
        <v>16400000</v>
      </c>
      <c r="AO185" s="72" t="s">
        <v>67</v>
      </c>
      <c r="AP185" s="70">
        <v>14800000</v>
      </c>
      <c r="AQ185" s="72" t="s">
        <v>85</v>
      </c>
      <c r="AR185" s="70">
        <v>0</v>
      </c>
      <c r="AS185" s="86" t="s">
        <v>75</v>
      </c>
      <c r="AT185" s="508">
        <v>16400000</v>
      </c>
      <c r="AU185" s="436">
        <f t="shared" si="13"/>
        <v>0</v>
      </c>
      <c r="AV185" s="140">
        <f t="shared" si="14"/>
        <v>1</v>
      </c>
      <c r="AW185" s="294" t="s">
        <v>75</v>
      </c>
      <c r="AX185" s="72" t="s">
        <v>131</v>
      </c>
      <c r="AY185" s="70" t="s">
        <v>7785</v>
      </c>
      <c r="AZ185" s="67" t="s">
        <v>67</v>
      </c>
      <c r="BA185" s="67" t="s">
        <v>67</v>
      </c>
    </row>
    <row r="186" spans="2:53" x14ac:dyDescent="0.25">
      <c r="B186" s="67">
        <v>2024</v>
      </c>
      <c r="C186" s="67">
        <v>891780111</v>
      </c>
      <c r="D186" s="69" t="s">
        <v>64</v>
      </c>
      <c r="E186" s="72" t="s">
        <v>7784</v>
      </c>
      <c r="F186" s="70" t="s">
        <v>7783</v>
      </c>
      <c r="G186" s="418">
        <v>0</v>
      </c>
      <c r="H186" s="72" t="s">
        <v>73</v>
      </c>
      <c r="I186" s="69" t="s">
        <v>65</v>
      </c>
      <c r="J186" s="70" t="s">
        <v>7782</v>
      </c>
      <c r="K186" s="70">
        <v>15000000</v>
      </c>
      <c r="L186" s="67" t="s">
        <v>68</v>
      </c>
      <c r="M186" s="70" t="s">
        <v>7781</v>
      </c>
      <c r="N186" s="70">
        <v>1082921709</v>
      </c>
      <c r="O186" s="154">
        <v>13</v>
      </c>
      <c r="P186" s="294">
        <v>45302</v>
      </c>
      <c r="Q186" s="70">
        <v>4518689382</v>
      </c>
      <c r="R186" s="291">
        <v>45310</v>
      </c>
      <c r="S186" s="70">
        <v>15000000</v>
      </c>
      <c r="T186" s="72" t="s">
        <v>66</v>
      </c>
      <c r="U186" s="70">
        <v>72175281</v>
      </c>
      <c r="V186" s="70" t="s">
        <v>4494</v>
      </c>
      <c r="W186" s="291">
        <v>45310</v>
      </c>
      <c r="X186" s="291">
        <v>45310</v>
      </c>
      <c r="Y186" s="81" t="s">
        <v>75</v>
      </c>
      <c r="Z186" s="291">
        <v>45457</v>
      </c>
      <c r="AA186" s="136">
        <f t="shared" si="10"/>
        <v>147</v>
      </c>
      <c r="AB186" s="136">
        <v>2</v>
      </c>
      <c r="AC186" s="506">
        <v>1600000</v>
      </c>
      <c r="AD186" s="136">
        <v>1</v>
      </c>
      <c r="AE186" s="507">
        <v>45473</v>
      </c>
      <c r="AF186" s="136">
        <f t="shared" si="11"/>
        <v>16</v>
      </c>
      <c r="AG186" s="70">
        <v>0</v>
      </c>
      <c r="AH186" s="70">
        <v>0</v>
      </c>
      <c r="AI186" s="294" t="s">
        <v>75</v>
      </c>
      <c r="AJ186" s="72">
        <v>0</v>
      </c>
      <c r="AK186" s="79" t="s">
        <v>75</v>
      </c>
      <c r="AL186" s="79" t="s">
        <v>75</v>
      </c>
      <c r="AM186" s="136">
        <f t="shared" si="12"/>
        <v>0</v>
      </c>
      <c r="AN186" s="136">
        <f>+K186+AC186-AH186</f>
        <v>16600000</v>
      </c>
      <c r="AO186" s="72" t="s">
        <v>67</v>
      </c>
      <c r="AP186" s="70">
        <v>15000000</v>
      </c>
      <c r="AQ186" s="72" t="s">
        <v>85</v>
      </c>
      <c r="AR186" s="70">
        <v>0</v>
      </c>
      <c r="AS186" s="86" t="s">
        <v>75</v>
      </c>
      <c r="AT186" s="508">
        <v>16600000</v>
      </c>
      <c r="AU186" s="436">
        <f t="shared" si="13"/>
        <v>0</v>
      </c>
      <c r="AV186" s="140">
        <f t="shared" si="14"/>
        <v>1</v>
      </c>
      <c r="AW186" s="294" t="s">
        <v>75</v>
      </c>
      <c r="AX186" s="72" t="s">
        <v>131</v>
      </c>
      <c r="AY186" s="70" t="s">
        <v>7780</v>
      </c>
      <c r="AZ186" s="67" t="s">
        <v>67</v>
      </c>
      <c r="BA186" s="67" t="s">
        <v>67</v>
      </c>
    </row>
    <row r="187" spans="2:53" x14ac:dyDescent="0.25">
      <c r="B187" s="67">
        <v>2024</v>
      </c>
      <c r="C187" s="67">
        <v>891780111</v>
      </c>
      <c r="D187" s="69" t="s">
        <v>64</v>
      </c>
      <c r="E187" s="72" t="s">
        <v>7779</v>
      </c>
      <c r="F187" s="70" t="s">
        <v>7778</v>
      </c>
      <c r="G187" s="418">
        <v>0</v>
      </c>
      <c r="H187" s="72" t="s">
        <v>73</v>
      </c>
      <c r="I187" s="69" t="s">
        <v>65</v>
      </c>
      <c r="J187" s="70" t="s">
        <v>7777</v>
      </c>
      <c r="K187" s="70">
        <v>15000000</v>
      </c>
      <c r="L187" s="67" t="s">
        <v>68</v>
      </c>
      <c r="M187" s="70" t="s">
        <v>7776</v>
      </c>
      <c r="N187" s="70">
        <v>1082949085</v>
      </c>
      <c r="O187" s="154">
        <v>13</v>
      </c>
      <c r="P187" s="294">
        <v>45302</v>
      </c>
      <c r="Q187" s="70">
        <v>4518689382</v>
      </c>
      <c r="R187" s="291">
        <v>45310</v>
      </c>
      <c r="S187" s="70">
        <v>15000000</v>
      </c>
      <c r="T187" s="72" t="s">
        <v>66</v>
      </c>
      <c r="U187" s="70">
        <v>72175281</v>
      </c>
      <c r="V187" s="70" t="s">
        <v>4494</v>
      </c>
      <c r="W187" s="291">
        <v>45310</v>
      </c>
      <c r="X187" s="291">
        <v>45310</v>
      </c>
      <c r="Y187" s="81" t="s">
        <v>75</v>
      </c>
      <c r="Z187" s="291">
        <v>45457</v>
      </c>
      <c r="AA187" s="136">
        <f t="shared" si="10"/>
        <v>147</v>
      </c>
      <c r="AB187" s="136">
        <v>0</v>
      </c>
      <c r="AC187" s="506">
        <v>0</v>
      </c>
      <c r="AD187" s="136">
        <v>0</v>
      </c>
      <c r="AE187" s="294" t="s">
        <v>75</v>
      </c>
      <c r="AF187" s="136">
        <f t="shared" si="11"/>
        <v>0</v>
      </c>
      <c r="AG187" s="70">
        <v>0</v>
      </c>
      <c r="AH187" s="70">
        <v>0</v>
      </c>
      <c r="AI187" s="294" t="s">
        <v>75</v>
      </c>
      <c r="AJ187" s="72">
        <v>0</v>
      </c>
      <c r="AK187" s="79" t="s">
        <v>75</v>
      </c>
      <c r="AL187" s="79" t="s">
        <v>75</v>
      </c>
      <c r="AM187" s="136">
        <f t="shared" si="12"/>
        <v>0</v>
      </c>
      <c r="AN187" s="136">
        <f>+K187+AC187-AH187</f>
        <v>15000000</v>
      </c>
      <c r="AO187" s="72" t="s">
        <v>67</v>
      </c>
      <c r="AP187" s="70">
        <v>15000000</v>
      </c>
      <c r="AQ187" s="72" t="s">
        <v>85</v>
      </c>
      <c r="AR187" s="70">
        <v>0</v>
      </c>
      <c r="AS187" s="86" t="s">
        <v>75</v>
      </c>
      <c r="AT187" s="508">
        <v>15000000</v>
      </c>
      <c r="AU187" s="436">
        <f t="shared" si="13"/>
        <v>0</v>
      </c>
      <c r="AV187" s="140">
        <f t="shared" si="14"/>
        <v>1</v>
      </c>
      <c r="AW187" s="294" t="s">
        <v>75</v>
      </c>
      <c r="AX187" s="72" t="s">
        <v>131</v>
      </c>
      <c r="AY187" s="70" t="s">
        <v>7775</v>
      </c>
      <c r="AZ187" s="67" t="s">
        <v>67</v>
      </c>
      <c r="BA187" s="67" t="s">
        <v>67</v>
      </c>
    </row>
    <row r="188" spans="2:53" x14ac:dyDescent="0.25">
      <c r="B188" s="67">
        <v>2024</v>
      </c>
      <c r="C188" s="67">
        <v>891780111</v>
      </c>
      <c r="D188" s="69" t="s">
        <v>64</v>
      </c>
      <c r="E188" s="72" t="s">
        <v>7774</v>
      </c>
      <c r="F188" s="70" t="s">
        <v>7773</v>
      </c>
      <c r="G188" s="418">
        <v>0</v>
      </c>
      <c r="H188" s="72" t="s">
        <v>73</v>
      </c>
      <c r="I188" s="69" t="s">
        <v>65</v>
      </c>
      <c r="J188" s="70" t="s">
        <v>7772</v>
      </c>
      <c r="K188" s="70">
        <v>15000000</v>
      </c>
      <c r="L188" s="67" t="s">
        <v>68</v>
      </c>
      <c r="M188" s="70" t="s">
        <v>7771</v>
      </c>
      <c r="N188" s="70">
        <v>1082952176</v>
      </c>
      <c r="O188" s="154">
        <v>13</v>
      </c>
      <c r="P188" s="294">
        <v>45302</v>
      </c>
      <c r="Q188" s="70">
        <v>4518689382</v>
      </c>
      <c r="R188" s="291">
        <v>45310</v>
      </c>
      <c r="S188" s="70">
        <v>15000000</v>
      </c>
      <c r="T188" s="72" t="s">
        <v>66</v>
      </c>
      <c r="U188" s="70">
        <v>85449357</v>
      </c>
      <c r="V188" s="70" t="s">
        <v>6456</v>
      </c>
      <c r="W188" s="291">
        <v>45310</v>
      </c>
      <c r="X188" s="291">
        <v>45310</v>
      </c>
      <c r="Y188" s="81" t="s">
        <v>75</v>
      </c>
      <c r="Z188" s="291">
        <v>45457</v>
      </c>
      <c r="AA188" s="136">
        <f t="shared" si="10"/>
        <v>147</v>
      </c>
      <c r="AB188" s="136">
        <v>3</v>
      </c>
      <c r="AC188" s="506">
        <v>3100000</v>
      </c>
      <c r="AD188" s="136">
        <v>1</v>
      </c>
      <c r="AE188" s="294">
        <v>45473</v>
      </c>
      <c r="AF188" s="136">
        <f t="shared" si="11"/>
        <v>16</v>
      </c>
      <c r="AG188" s="70">
        <v>0</v>
      </c>
      <c r="AH188" s="70">
        <v>0</v>
      </c>
      <c r="AI188" s="294" t="s">
        <v>75</v>
      </c>
      <c r="AJ188" s="72">
        <v>0</v>
      </c>
      <c r="AK188" s="79" t="s">
        <v>75</v>
      </c>
      <c r="AL188" s="79" t="s">
        <v>75</v>
      </c>
      <c r="AM188" s="136">
        <f t="shared" si="12"/>
        <v>0</v>
      </c>
      <c r="AN188" s="136">
        <f>+K188+AC188-AH188</f>
        <v>18100000</v>
      </c>
      <c r="AO188" s="72" t="s">
        <v>67</v>
      </c>
      <c r="AP188" s="70">
        <v>15000000</v>
      </c>
      <c r="AQ188" s="72" t="s">
        <v>85</v>
      </c>
      <c r="AR188" s="70">
        <v>0</v>
      </c>
      <c r="AS188" s="86" t="s">
        <v>75</v>
      </c>
      <c r="AT188" s="508">
        <v>18100000</v>
      </c>
      <c r="AU188" s="436">
        <f t="shared" si="13"/>
        <v>0</v>
      </c>
      <c r="AV188" s="140">
        <f t="shared" si="14"/>
        <v>1</v>
      </c>
      <c r="AW188" s="294" t="s">
        <v>75</v>
      </c>
      <c r="AX188" s="72" t="s">
        <v>131</v>
      </c>
      <c r="AY188" s="70" t="s">
        <v>7770</v>
      </c>
      <c r="AZ188" s="67" t="s">
        <v>67</v>
      </c>
      <c r="BA188" s="67" t="s">
        <v>67</v>
      </c>
    </row>
    <row r="189" spans="2:53" x14ac:dyDescent="0.25">
      <c r="B189" s="67">
        <v>2024</v>
      </c>
      <c r="C189" s="67">
        <v>891780111</v>
      </c>
      <c r="D189" s="69" t="s">
        <v>64</v>
      </c>
      <c r="E189" s="72" t="s">
        <v>7769</v>
      </c>
      <c r="F189" s="70" t="s">
        <v>7768</v>
      </c>
      <c r="G189" s="418">
        <v>0</v>
      </c>
      <c r="H189" s="72" t="s">
        <v>73</v>
      </c>
      <c r="I189" s="69" t="s">
        <v>65</v>
      </c>
      <c r="J189" s="70" t="s">
        <v>7767</v>
      </c>
      <c r="K189" s="70">
        <v>13417000</v>
      </c>
      <c r="L189" s="67" t="s">
        <v>68</v>
      </c>
      <c r="M189" s="70" t="s">
        <v>7766</v>
      </c>
      <c r="N189" s="70">
        <v>1082925612</v>
      </c>
      <c r="O189" s="154">
        <v>14</v>
      </c>
      <c r="P189" s="291">
        <v>45302</v>
      </c>
      <c r="Q189" s="70">
        <v>2126349000</v>
      </c>
      <c r="R189" s="291">
        <v>45310</v>
      </c>
      <c r="S189" s="70">
        <v>13417000</v>
      </c>
      <c r="T189" s="72" t="s">
        <v>66</v>
      </c>
      <c r="U189" s="70">
        <v>84457182</v>
      </c>
      <c r="V189" s="70" t="s">
        <v>7383</v>
      </c>
      <c r="W189" s="291">
        <v>45310</v>
      </c>
      <c r="X189" s="291">
        <v>45310</v>
      </c>
      <c r="Y189" s="81" t="s">
        <v>75</v>
      </c>
      <c r="Z189" s="291">
        <v>45457</v>
      </c>
      <c r="AA189" s="136">
        <f t="shared" si="10"/>
        <v>147</v>
      </c>
      <c r="AB189" s="136">
        <v>3</v>
      </c>
      <c r="AC189" s="506">
        <v>2333000</v>
      </c>
      <c r="AD189" s="136">
        <v>1</v>
      </c>
      <c r="AE189" s="294">
        <v>45473</v>
      </c>
      <c r="AF189" s="136">
        <f t="shared" si="11"/>
        <v>16</v>
      </c>
      <c r="AG189" s="70">
        <v>0</v>
      </c>
      <c r="AH189" s="70">
        <v>0</v>
      </c>
      <c r="AI189" s="294" t="s">
        <v>75</v>
      </c>
      <c r="AJ189" s="72">
        <v>0</v>
      </c>
      <c r="AK189" s="79" t="s">
        <v>75</v>
      </c>
      <c r="AL189" s="79" t="s">
        <v>75</v>
      </c>
      <c r="AM189" s="136">
        <f t="shared" si="12"/>
        <v>0</v>
      </c>
      <c r="AN189" s="136">
        <f>+K189+AC189-AH189</f>
        <v>15750000</v>
      </c>
      <c r="AO189" s="72" t="s">
        <v>67</v>
      </c>
      <c r="AP189" s="70">
        <v>13417000</v>
      </c>
      <c r="AQ189" s="72" t="s">
        <v>85</v>
      </c>
      <c r="AR189" s="70">
        <v>0</v>
      </c>
      <c r="AS189" s="86" t="s">
        <v>75</v>
      </c>
      <c r="AT189" s="508">
        <v>15750000</v>
      </c>
      <c r="AU189" s="436">
        <f t="shared" si="13"/>
        <v>0</v>
      </c>
      <c r="AV189" s="140">
        <f t="shared" si="14"/>
        <v>1</v>
      </c>
      <c r="AW189" s="294" t="s">
        <v>75</v>
      </c>
      <c r="AX189" s="72" t="s">
        <v>131</v>
      </c>
      <c r="AY189" s="70" t="s">
        <v>7765</v>
      </c>
      <c r="AZ189" s="67" t="s">
        <v>67</v>
      </c>
      <c r="BA189" s="67" t="s">
        <v>67</v>
      </c>
    </row>
    <row r="190" spans="2:53" x14ac:dyDescent="0.25">
      <c r="B190" s="67">
        <v>2024</v>
      </c>
      <c r="C190" s="67">
        <v>891780111</v>
      </c>
      <c r="D190" s="69" t="s">
        <v>64</v>
      </c>
      <c r="E190" s="72" t="s">
        <v>7764</v>
      </c>
      <c r="F190" s="70" t="s">
        <v>7763</v>
      </c>
      <c r="G190" s="418">
        <v>0</v>
      </c>
      <c r="H190" s="72" t="s">
        <v>73</v>
      </c>
      <c r="I190" s="69" t="s">
        <v>65</v>
      </c>
      <c r="J190" s="70" t="s">
        <v>7762</v>
      </c>
      <c r="K190" s="70">
        <v>16400000</v>
      </c>
      <c r="L190" s="67" t="s">
        <v>68</v>
      </c>
      <c r="M190" s="70" t="s">
        <v>7761</v>
      </c>
      <c r="N190" s="70">
        <v>1143451176</v>
      </c>
      <c r="O190" s="154">
        <v>13</v>
      </c>
      <c r="P190" s="294">
        <v>45302</v>
      </c>
      <c r="Q190" s="70">
        <v>4518689382</v>
      </c>
      <c r="R190" s="291">
        <v>45310</v>
      </c>
      <c r="S190" s="70">
        <v>16400000</v>
      </c>
      <c r="T190" s="72" t="s">
        <v>66</v>
      </c>
      <c r="U190" s="70">
        <v>41947381</v>
      </c>
      <c r="V190" s="70" t="s">
        <v>5670</v>
      </c>
      <c r="W190" s="291">
        <v>45310</v>
      </c>
      <c r="X190" s="291">
        <v>45310</v>
      </c>
      <c r="Y190" s="81" t="s">
        <v>75</v>
      </c>
      <c r="Z190" s="291">
        <v>45457</v>
      </c>
      <c r="AA190" s="136">
        <f t="shared" si="10"/>
        <v>147</v>
      </c>
      <c r="AB190" s="136">
        <v>0</v>
      </c>
      <c r="AC190" s="506">
        <v>0</v>
      </c>
      <c r="AD190" s="136">
        <v>0</v>
      </c>
      <c r="AE190" s="294" t="s">
        <v>75</v>
      </c>
      <c r="AF190" s="136">
        <f t="shared" si="11"/>
        <v>0</v>
      </c>
      <c r="AG190" s="70">
        <v>0</v>
      </c>
      <c r="AH190" s="70">
        <v>0</v>
      </c>
      <c r="AI190" s="294" t="s">
        <v>75</v>
      </c>
      <c r="AJ190" s="72">
        <v>1</v>
      </c>
      <c r="AK190" s="79">
        <v>45334</v>
      </c>
      <c r="AL190" s="79" t="s">
        <v>75</v>
      </c>
      <c r="AM190" s="136" t="e">
        <f t="shared" si="12"/>
        <v>#VALUE!</v>
      </c>
      <c r="AN190" s="136">
        <f>+K190+AC190-AH190</f>
        <v>16400000</v>
      </c>
      <c r="AO190" s="72" t="s">
        <v>67</v>
      </c>
      <c r="AP190" s="70">
        <v>16400000</v>
      </c>
      <c r="AQ190" s="72" t="s">
        <v>85</v>
      </c>
      <c r="AR190" s="70">
        <v>0</v>
      </c>
      <c r="AS190" s="86" t="s">
        <v>75</v>
      </c>
      <c r="AT190" s="508">
        <v>4200000</v>
      </c>
      <c r="AU190" s="436">
        <f t="shared" si="13"/>
        <v>12200000</v>
      </c>
      <c r="AV190" s="140">
        <f t="shared" si="14"/>
        <v>0.25609756097560976</v>
      </c>
      <c r="AW190" s="294" t="s">
        <v>75</v>
      </c>
      <c r="AX190" s="72" t="s">
        <v>86</v>
      </c>
      <c r="AY190" s="70" t="s">
        <v>7760</v>
      </c>
      <c r="AZ190" s="67" t="s">
        <v>67</v>
      </c>
      <c r="BA190" s="67" t="s">
        <v>67</v>
      </c>
    </row>
    <row r="191" spans="2:53" x14ac:dyDescent="0.25">
      <c r="B191" s="67">
        <v>2024</v>
      </c>
      <c r="C191" s="67">
        <v>891780111</v>
      </c>
      <c r="D191" s="69" t="s">
        <v>64</v>
      </c>
      <c r="E191" s="72" t="s">
        <v>7759</v>
      </c>
      <c r="F191" s="70" t="s">
        <v>7758</v>
      </c>
      <c r="G191" s="418">
        <v>0</v>
      </c>
      <c r="H191" s="72" t="s">
        <v>73</v>
      </c>
      <c r="I191" s="69" t="s">
        <v>65</v>
      </c>
      <c r="J191" s="70" t="s">
        <v>5380</v>
      </c>
      <c r="K191" s="70">
        <v>16280000</v>
      </c>
      <c r="L191" s="67" t="s">
        <v>68</v>
      </c>
      <c r="M191" s="70" t="s">
        <v>7757</v>
      </c>
      <c r="N191" s="70">
        <v>85155379</v>
      </c>
      <c r="O191" s="154">
        <v>13</v>
      </c>
      <c r="P191" s="294">
        <v>45302</v>
      </c>
      <c r="Q191" s="70">
        <v>4518689382</v>
      </c>
      <c r="R191" s="291">
        <v>45310</v>
      </c>
      <c r="S191" s="70">
        <v>16280000</v>
      </c>
      <c r="T191" s="72" t="s">
        <v>66</v>
      </c>
      <c r="U191" s="70">
        <v>84457182</v>
      </c>
      <c r="V191" s="70" t="s">
        <v>7383</v>
      </c>
      <c r="W191" s="291">
        <v>45310</v>
      </c>
      <c r="X191" s="291">
        <v>45310</v>
      </c>
      <c r="Y191" s="81" t="s">
        <v>75</v>
      </c>
      <c r="Z191" s="291">
        <v>45457</v>
      </c>
      <c r="AA191" s="136">
        <f t="shared" si="10"/>
        <v>147</v>
      </c>
      <c r="AB191" s="136">
        <v>2</v>
      </c>
      <c r="AC191" s="506">
        <v>1760000</v>
      </c>
      <c r="AD191" s="136">
        <v>1</v>
      </c>
      <c r="AE191" s="507">
        <v>45473</v>
      </c>
      <c r="AF191" s="136">
        <f t="shared" si="11"/>
        <v>16</v>
      </c>
      <c r="AG191" s="70">
        <v>0</v>
      </c>
      <c r="AH191" s="70">
        <v>0</v>
      </c>
      <c r="AI191" s="294" t="s">
        <v>75</v>
      </c>
      <c r="AJ191" s="72">
        <v>0</v>
      </c>
      <c r="AK191" s="79" t="s">
        <v>75</v>
      </c>
      <c r="AL191" s="79" t="s">
        <v>75</v>
      </c>
      <c r="AM191" s="136">
        <f t="shared" si="12"/>
        <v>0</v>
      </c>
      <c r="AN191" s="136">
        <f>+K191+AC191-AH191</f>
        <v>18040000</v>
      </c>
      <c r="AO191" s="72" t="s">
        <v>67</v>
      </c>
      <c r="AP191" s="70">
        <v>16280000</v>
      </c>
      <c r="AQ191" s="72" t="s">
        <v>85</v>
      </c>
      <c r="AR191" s="70">
        <v>0</v>
      </c>
      <c r="AS191" s="86" t="s">
        <v>75</v>
      </c>
      <c r="AT191" s="508">
        <v>18040000</v>
      </c>
      <c r="AU191" s="436">
        <f t="shared" si="13"/>
        <v>0</v>
      </c>
      <c r="AV191" s="140">
        <f t="shared" si="14"/>
        <v>1</v>
      </c>
      <c r="AW191" s="294" t="s">
        <v>75</v>
      </c>
      <c r="AX191" s="72" t="s">
        <v>131</v>
      </c>
      <c r="AY191" s="70" t="s">
        <v>7756</v>
      </c>
      <c r="AZ191" s="67" t="s">
        <v>67</v>
      </c>
      <c r="BA191" s="67" t="s">
        <v>67</v>
      </c>
    </row>
    <row r="192" spans="2:53" x14ac:dyDescent="0.25">
      <c r="B192" s="67">
        <v>2024</v>
      </c>
      <c r="C192" s="67">
        <v>891780111</v>
      </c>
      <c r="D192" s="69" t="s">
        <v>64</v>
      </c>
      <c r="E192" s="72" t="s">
        <v>7755</v>
      </c>
      <c r="F192" s="70" t="s">
        <v>7754</v>
      </c>
      <c r="G192" s="418">
        <v>0</v>
      </c>
      <c r="H192" s="72" t="s">
        <v>73</v>
      </c>
      <c r="I192" s="69" t="s">
        <v>65</v>
      </c>
      <c r="J192" s="70" t="s">
        <v>7753</v>
      </c>
      <c r="K192" s="70">
        <v>15000000</v>
      </c>
      <c r="L192" s="67" t="s">
        <v>68</v>
      </c>
      <c r="M192" s="70" t="s">
        <v>7752</v>
      </c>
      <c r="N192" s="70">
        <v>1082908421</v>
      </c>
      <c r="O192" s="154">
        <v>13</v>
      </c>
      <c r="P192" s="294">
        <v>45302</v>
      </c>
      <c r="Q192" s="70">
        <v>4518689382</v>
      </c>
      <c r="R192" s="291">
        <v>45310</v>
      </c>
      <c r="S192" s="70">
        <v>15000000</v>
      </c>
      <c r="T192" s="72" t="s">
        <v>66</v>
      </c>
      <c r="U192" s="70">
        <v>85449357</v>
      </c>
      <c r="V192" s="70" t="s">
        <v>6456</v>
      </c>
      <c r="W192" s="291">
        <v>45310</v>
      </c>
      <c r="X192" s="291">
        <v>45310</v>
      </c>
      <c r="Y192" s="81" t="s">
        <v>75</v>
      </c>
      <c r="Z192" s="291">
        <v>45457</v>
      </c>
      <c r="AA192" s="136">
        <f t="shared" si="10"/>
        <v>147</v>
      </c>
      <c r="AB192" s="136">
        <v>3</v>
      </c>
      <c r="AC192" s="506">
        <v>3100000</v>
      </c>
      <c r="AD192" s="136">
        <v>1</v>
      </c>
      <c r="AE192" s="294">
        <v>45473</v>
      </c>
      <c r="AF192" s="136">
        <f t="shared" si="11"/>
        <v>16</v>
      </c>
      <c r="AG192" s="70">
        <v>0</v>
      </c>
      <c r="AH192" s="70">
        <v>0</v>
      </c>
      <c r="AI192" s="294" t="s">
        <v>75</v>
      </c>
      <c r="AJ192" s="72">
        <v>0</v>
      </c>
      <c r="AK192" s="79" t="s">
        <v>75</v>
      </c>
      <c r="AL192" s="79" t="s">
        <v>75</v>
      </c>
      <c r="AM192" s="136">
        <f t="shared" si="12"/>
        <v>0</v>
      </c>
      <c r="AN192" s="136">
        <f>+K192+AC192-AH192</f>
        <v>18100000</v>
      </c>
      <c r="AO192" s="72" t="s">
        <v>67</v>
      </c>
      <c r="AP192" s="70">
        <v>15000000</v>
      </c>
      <c r="AQ192" s="72" t="s">
        <v>85</v>
      </c>
      <c r="AR192" s="70">
        <v>0</v>
      </c>
      <c r="AS192" s="86" t="s">
        <v>75</v>
      </c>
      <c r="AT192" s="508">
        <v>18100000</v>
      </c>
      <c r="AU192" s="436">
        <f t="shared" si="13"/>
        <v>0</v>
      </c>
      <c r="AV192" s="140">
        <f t="shared" si="14"/>
        <v>1</v>
      </c>
      <c r="AW192" s="294" t="s">
        <v>75</v>
      </c>
      <c r="AX192" s="72" t="s">
        <v>131</v>
      </c>
      <c r="AY192" s="70" t="s">
        <v>7751</v>
      </c>
      <c r="AZ192" s="67" t="s">
        <v>67</v>
      </c>
      <c r="BA192" s="67" t="s">
        <v>67</v>
      </c>
    </row>
    <row r="193" spans="2:53" x14ac:dyDescent="0.25">
      <c r="B193" s="67">
        <v>2024</v>
      </c>
      <c r="C193" s="67">
        <v>891780111</v>
      </c>
      <c r="D193" s="69" t="s">
        <v>64</v>
      </c>
      <c r="E193" s="72" t="s">
        <v>7750</v>
      </c>
      <c r="F193" s="70" t="s">
        <v>7749</v>
      </c>
      <c r="G193" s="418">
        <v>0</v>
      </c>
      <c r="H193" s="72" t="s">
        <v>73</v>
      </c>
      <c r="I193" s="69" t="s">
        <v>65</v>
      </c>
      <c r="J193" s="70" t="s">
        <v>7748</v>
      </c>
      <c r="K193" s="70">
        <v>16500000</v>
      </c>
      <c r="L193" s="67" t="s">
        <v>68</v>
      </c>
      <c r="M193" s="70" t="s">
        <v>7747</v>
      </c>
      <c r="N193" s="70">
        <v>1082925821</v>
      </c>
      <c r="O193" s="154">
        <v>13</v>
      </c>
      <c r="P193" s="294">
        <v>45302</v>
      </c>
      <c r="Q193" s="70">
        <v>4518689382</v>
      </c>
      <c r="R193" s="291">
        <v>45310</v>
      </c>
      <c r="S193" s="70">
        <v>16500000</v>
      </c>
      <c r="T193" s="72" t="s">
        <v>66</v>
      </c>
      <c r="U193" s="70">
        <v>72175281</v>
      </c>
      <c r="V193" s="70" t="s">
        <v>4494</v>
      </c>
      <c r="W193" s="291">
        <v>45310</v>
      </c>
      <c r="X193" s="291">
        <v>45310</v>
      </c>
      <c r="Y193" s="81" t="s">
        <v>75</v>
      </c>
      <c r="Z193" s="291">
        <v>45457</v>
      </c>
      <c r="AA193" s="136">
        <f t="shared" si="10"/>
        <v>147</v>
      </c>
      <c r="AB193" s="136">
        <v>0</v>
      </c>
      <c r="AC193" s="506">
        <v>0</v>
      </c>
      <c r="AD193" s="136">
        <v>0</v>
      </c>
      <c r="AE193" s="294" t="s">
        <v>75</v>
      </c>
      <c r="AF193" s="136">
        <f t="shared" si="11"/>
        <v>0</v>
      </c>
      <c r="AG193" s="70">
        <v>0</v>
      </c>
      <c r="AH193" s="70">
        <v>0</v>
      </c>
      <c r="AI193" s="294" t="s">
        <v>75</v>
      </c>
      <c r="AJ193" s="72">
        <v>0</v>
      </c>
      <c r="AK193" s="79" t="s">
        <v>75</v>
      </c>
      <c r="AL193" s="79" t="s">
        <v>75</v>
      </c>
      <c r="AM193" s="136">
        <f t="shared" si="12"/>
        <v>0</v>
      </c>
      <c r="AN193" s="136">
        <f>+K193+AC193-AH193</f>
        <v>16500000</v>
      </c>
      <c r="AO193" s="72" t="s">
        <v>67</v>
      </c>
      <c r="AP193" s="70">
        <v>16500000</v>
      </c>
      <c r="AQ193" s="72" t="s">
        <v>85</v>
      </c>
      <c r="AR193" s="70">
        <v>0</v>
      </c>
      <c r="AS193" s="86" t="s">
        <v>75</v>
      </c>
      <c r="AT193" s="508">
        <v>16500000</v>
      </c>
      <c r="AU193" s="436">
        <f t="shared" si="13"/>
        <v>0</v>
      </c>
      <c r="AV193" s="140">
        <f t="shared" si="14"/>
        <v>1</v>
      </c>
      <c r="AW193" s="294" t="s">
        <v>75</v>
      </c>
      <c r="AX193" s="72" t="s">
        <v>131</v>
      </c>
      <c r="AY193" s="70" t="s">
        <v>7746</v>
      </c>
      <c r="AZ193" s="67" t="s">
        <v>67</v>
      </c>
      <c r="BA193" s="67" t="s">
        <v>67</v>
      </c>
    </row>
    <row r="194" spans="2:53" x14ac:dyDescent="0.25">
      <c r="B194" s="67">
        <v>2024</v>
      </c>
      <c r="C194" s="67">
        <v>891780111</v>
      </c>
      <c r="D194" s="69" t="s">
        <v>64</v>
      </c>
      <c r="E194" s="72" t="s">
        <v>7745</v>
      </c>
      <c r="F194" s="70" t="s">
        <v>7744</v>
      </c>
      <c r="G194" s="418">
        <v>0</v>
      </c>
      <c r="H194" s="72" t="s">
        <v>73</v>
      </c>
      <c r="I194" s="69" t="s">
        <v>65</v>
      </c>
      <c r="J194" s="70" t="s">
        <v>7743</v>
      </c>
      <c r="K194" s="70">
        <v>13500000</v>
      </c>
      <c r="L194" s="67" t="s">
        <v>68</v>
      </c>
      <c r="M194" s="70" t="s">
        <v>7742</v>
      </c>
      <c r="N194" s="70">
        <v>57462117</v>
      </c>
      <c r="O194" s="154">
        <v>13</v>
      </c>
      <c r="P194" s="294">
        <v>45302</v>
      </c>
      <c r="Q194" s="70">
        <v>4518689382</v>
      </c>
      <c r="R194" s="291">
        <v>45310</v>
      </c>
      <c r="S194" s="70">
        <v>13500000</v>
      </c>
      <c r="T194" s="72" t="s">
        <v>66</v>
      </c>
      <c r="U194" s="70">
        <v>36694483</v>
      </c>
      <c r="V194" s="70" t="s">
        <v>5572</v>
      </c>
      <c r="W194" s="291">
        <v>45310</v>
      </c>
      <c r="X194" s="291">
        <v>45310</v>
      </c>
      <c r="Y194" s="81" t="s">
        <v>75</v>
      </c>
      <c r="Z194" s="291">
        <v>45457</v>
      </c>
      <c r="AA194" s="136">
        <f t="shared" si="10"/>
        <v>147</v>
      </c>
      <c r="AB194" s="136">
        <v>0</v>
      </c>
      <c r="AC194" s="506">
        <v>0</v>
      </c>
      <c r="AD194" s="136">
        <v>0</v>
      </c>
      <c r="AE194" s="294" t="s">
        <v>75</v>
      </c>
      <c r="AF194" s="136">
        <f t="shared" si="11"/>
        <v>0</v>
      </c>
      <c r="AG194" s="70">
        <v>0</v>
      </c>
      <c r="AH194" s="70">
        <v>0</v>
      </c>
      <c r="AI194" s="294" t="s">
        <v>75</v>
      </c>
      <c r="AJ194" s="72">
        <v>0</v>
      </c>
      <c r="AK194" s="79" t="s">
        <v>75</v>
      </c>
      <c r="AL194" s="79" t="s">
        <v>75</v>
      </c>
      <c r="AM194" s="136">
        <f t="shared" si="12"/>
        <v>0</v>
      </c>
      <c r="AN194" s="136">
        <f>+K194+AC194-AH194</f>
        <v>13500000</v>
      </c>
      <c r="AO194" s="72" t="s">
        <v>67</v>
      </c>
      <c r="AP194" s="70">
        <v>13500000</v>
      </c>
      <c r="AQ194" s="72" t="s">
        <v>85</v>
      </c>
      <c r="AR194" s="70">
        <v>0</v>
      </c>
      <c r="AS194" s="86" t="s">
        <v>75</v>
      </c>
      <c r="AT194" s="508">
        <v>10800000</v>
      </c>
      <c r="AU194" s="436">
        <f t="shared" si="13"/>
        <v>2700000</v>
      </c>
      <c r="AV194" s="140">
        <f t="shared" si="14"/>
        <v>0.8</v>
      </c>
      <c r="AW194" s="294" t="s">
        <v>75</v>
      </c>
      <c r="AX194" s="72" t="s">
        <v>86</v>
      </c>
      <c r="AY194" s="70" t="s">
        <v>7741</v>
      </c>
      <c r="AZ194" s="67" t="s">
        <v>67</v>
      </c>
      <c r="BA194" s="67" t="s">
        <v>67</v>
      </c>
    </row>
    <row r="195" spans="2:53" x14ac:dyDescent="0.25">
      <c r="B195" s="67">
        <v>2024</v>
      </c>
      <c r="C195" s="67">
        <v>891780111</v>
      </c>
      <c r="D195" s="69" t="s">
        <v>64</v>
      </c>
      <c r="E195" s="72" t="s">
        <v>7740</v>
      </c>
      <c r="F195" s="70" t="s">
        <v>7739</v>
      </c>
      <c r="G195" s="418">
        <v>0</v>
      </c>
      <c r="H195" s="72" t="s">
        <v>73</v>
      </c>
      <c r="I195" s="69" t="s">
        <v>65</v>
      </c>
      <c r="J195" s="70" t="s">
        <v>7738</v>
      </c>
      <c r="K195" s="70">
        <v>19500000</v>
      </c>
      <c r="L195" s="67" t="s">
        <v>68</v>
      </c>
      <c r="M195" s="70" t="s">
        <v>7737</v>
      </c>
      <c r="N195" s="70">
        <v>1018414715</v>
      </c>
      <c r="O195" s="154">
        <v>13</v>
      </c>
      <c r="P195" s="294">
        <v>45302</v>
      </c>
      <c r="Q195" s="70">
        <v>4518689382</v>
      </c>
      <c r="R195" s="291">
        <v>45310</v>
      </c>
      <c r="S195" s="70">
        <v>19500000</v>
      </c>
      <c r="T195" s="72" t="s">
        <v>66</v>
      </c>
      <c r="U195" s="70">
        <v>72175281</v>
      </c>
      <c r="V195" s="70" t="s">
        <v>4494</v>
      </c>
      <c r="W195" s="291">
        <v>45310</v>
      </c>
      <c r="X195" s="291">
        <v>45310</v>
      </c>
      <c r="Y195" s="81" t="s">
        <v>75</v>
      </c>
      <c r="Z195" s="291">
        <v>45457</v>
      </c>
      <c r="AA195" s="136">
        <f t="shared" si="10"/>
        <v>147</v>
      </c>
      <c r="AB195" s="136">
        <v>2</v>
      </c>
      <c r="AC195" s="506">
        <v>2080000</v>
      </c>
      <c r="AD195" s="136">
        <v>1</v>
      </c>
      <c r="AE195" s="507">
        <v>45473</v>
      </c>
      <c r="AF195" s="136">
        <f t="shared" si="11"/>
        <v>16</v>
      </c>
      <c r="AG195" s="70">
        <v>0</v>
      </c>
      <c r="AH195" s="70">
        <v>0</v>
      </c>
      <c r="AI195" s="294" t="s">
        <v>75</v>
      </c>
      <c r="AJ195" s="72">
        <v>0</v>
      </c>
      <c r="AK195" s="79" t="s">
        <v>75</v>
      </c>
      <c r="AL195" s="79" t="s">
        <v>75</v>
      </c>
      <c r="AM195" s="136">
        <f t="shared" si="12"/>
        <v>0</v>
      </c>
      <c r="AN195" s="136">
        <f>+K195+AC195-AH195</f>
        <v>21580000</v>
      </c>
      <c r="AO195" s="72" t="s">
        <v>67</v>
      </c>
      <c r="AP195" s="70">
        <v>19500000</v>
      </c>
      <c r="AQ195" s="72" t="s">
        <v>85</v>
      </c>
      <c r="AR195" s="70">
        <v>0</v>
      </c>
      <c r="AS195" s="86" t="s">
        <v>75</v>
      </c>
      <c r="AT195" s="508">
        <v>21580000</v>
      </c>
      <c r="AU195" s="436">
        <f t="shared" si="13"/>
        <v>0</v>
      </c>
      <c r="AV195" s="140">
        <f t="shared" si="14"/>
        <v>1</v>
      </c>
      <c r="AW195" s="294" t="s">
        <v>75</v>
      </c>
      <c r="AX195" s="72" t="s">
        <v>131</v>
      </c>
      <c r="AY195" s="70" t="s">
        <v>7736</v>
      </c>
      <c r="AZ195" s="67" t="s">
        <v>67</v>
      </c>
      <c r="BA195" s="67" t="s">
        <v>67</v>
      </c>
    </row>
    <row r="196" spans="2:53" x14ac:dyDescent="0.25">
      <c r="B196" s="67">
        <v>2024</v>
      </c>
      <c r="C196" s="67">
        <v>891780111</v>
      </c>
      <c r="D196" s="69" t="s">
        <v>64</v>
      </c>
      <c r="E196" s="72" t="s">
        <v>7735</v>
      </c>
      <c r="F196" s="70" t="s">
        <v>7734</v>
      </c>
      <c r="G196" s="418">
        <v>0</v>
      </c>
      <c r="H196" s="72" t="s">
        <v>73</v>
      </c>
      <c r="I196" s="69" t="s">
        <v>65</v>
      </c>
      <c r="J196" s="70" t="s">
        <v>7733</v>
      </c>
      <c r="K196" s="70">
        <v>11480000</v>
      </c>
      <c r="L196" s="67" t="s">
        <v>68</v>
      </c>
      <c r="M196" s="70" t="s">
        <v>7732</v>
      </c>
      <c r="N196" s="70">
        <v>1007934124</v>
      </c>
      <c r="O196" s="154">
        <v>14</v>
      </c>
      <c r="P196" s="291">
        <v>45302</v>
      </c>
      <c r="Q196" s="70">
        <v>2126349000</v>
      </c>
      <c r="R196" s="291">
        <v>45310</v>
      </c>
      <c r="S196" s="70">
        <v>11480000</v>
      </c>
      <c r="T196" s="72" t="s">
        <v>66</v>
      </c>
      <c r="U196" s="70">
        <v>85459497</v>
      </c>
      <c r="V196" s="70" t="s">
        <v>3149</v>
      </c>
      <c r="W196" s="291">
        <v>45310</v>
      </c>
      <c r="X196" s="291">
        <v>45310</v>
      </c>
      <c r="Y196" s="81" t="s">
        <v>75</v>
      </c>
      <c r="Z196" s="291">
        <v>45457</v>
      </c>
      <c r="AA196" s="136">
        <f t="shared" si="10"/>
        <v>147</v>
      </c>
      <c r="AB196" s="136">
        <v>2</v>
      </c>
      <c r="AC196" s="506">
        <v>1120000</v>
      </c>
      <c r="AD196" s="136">
        <v>1</v>
      </c>
      <c r="AE196" s="507">
        <v>45473</v>
      </c>
      <c r="AF196" s="136">
        <f t="shared" si="11"/>
        <v>16</v>
      </c>
      <c r="AG196" s="70">
        <v>0</v>
      </c>
      <c r="AH196" s="70">
        <v>0</v>
      </c>
      <c r="AI196" s="294" t="s">
        <v>75</v>
      </c>
      <c r="AJ196" s="72">
        <v>0</v>
      </c>
      <c r="AK196" s="79" t="s">
        <v>75</v>
      </c>
      <c r="AL196" s="79" t="s">
        <v>75</v>
      </c>
      <c r="AM196" s="136">
        <f t="shared" si="12"/>
        <v>0</v>
      </c>
      <c r="AN196" s="136">
        <f>+K196+AC196-AH196</f>
        <v>12600000</v>
      </c>
      <c r="AO196" s="72" t="s">
        <v>67</v>
      </c>
      <c r="AP196" s="70">
        <v>11480000</v>
      </c>
      <c r="AQ196" s="72" t="s">
        <v>85</v>
      </c>
      <c r="AR196" s="70">
        <v>0</v>
      </c>
      <c r="AS196" s="86" t="s">
        <v>75</v>
      </c>
      <c r="AT196" s="508">
        <v>12600000</v>
      </c>
      <c r="AU196" s="436">
        <f t="shared" si="13"/>
        <v>0</v>
      </c>
      <c r="AV196" s="140">
        <f t="shared" si="14"/>
        <v>1</v>
      </c>
      <c r="AW196" s="294" t="s">
        <v>75</v>
      </c>
      <c r="AX196" s="72" t="s">
        <v>131</v>
      </c>
      <c r="AY196" s="70" t="s">
        <v>7731</v>
      </c>
      <c r="AZ196" s="67" t="s">
        <v>67</v>
      </c>
      <c r="BA196" s="67" t="s">
        <v>67</v>
      </c>
    </row>
    <row r="197" spans="2:53" x14ac:dyDescent="0.25">
      <c r="B197" s="67">
        <v>2024</v>
      </c>
      <c r="C197" s="67">
        <v>891780111</v>
      </c>
      <c r="D197" s="69" t="s">
        <v>64</v>
      </c>
      <c r="E197" s="72" t="s">
        <v>7730</v>
      </c>
      <c r="F197" s="70" t="s">
        <v>7729</v>
      </c>
      <c r="G197" s="418">
        <v>0</v>
      </c>
      <c r="H197" s="72" t="s">
        <v>73</v>
      </c>
      <c r="I197" s="69" t="s">
        <v>65</v>
      </c>
      <c r="J197" s="70" t="s">
        <v>7728</v>
      </c>
      <c r="K197" s="70">
        <v>16500000</v>
      </c>
      <c r="L197" s="67" t="s">
        <v>68</v>
      </c>
      <c r="M197" s="70" t="s">
        <v>7727</v>
      </c>
      <c r="N197" s="70">
        <v>85468611</v>
      </c>
      <c r="O197" s="154">
        <v>13</v>
      </c>
      <c r="P197" s="294">
        <v>45302</v>
      </c>
      <c r="Q197" s="70">
        <v>4518689382</v>
      </c>
      <c r="R197" s="291">
        <v>45313</v>
      </c>
      <c r="S197" s="70">
        <v>16500000</v>
      </c>
      <c r="T197" s="72" t="s">
        <v>66</v>
      </c>
      <c r="U197" s="70">
        <v>72175281</v>
      </c>
      <c r="V197" s="70" t="s">
        <v>4494</v>
      </c>
      <c r="W197" s="291">
        <v>45313</v>
      </c>
      <c r="X197" s="291">
        <v>45313</v>
      </c>
      <c r="Y197" s="81" t="s">
        <v>75</v>
      </c>
      <c r="Z197" s="291">
        <v>45457</v>
      </c>
      <c r="AA197" s="136">
        <f t="shared" si="10"/>
        <v>144</v>
      </c>
      <c r="AB197" s="136">
        <v>2</v>
      </c>
      <c r="AC197" s="506">
        <v>1760000</v>
      </c>
      <c r="AD197" s="136">
        <v>1</v>
      </c>
      <c r="AE197" s="507">
        <v>45473</v>
      </c>
      <c r="AF197" s="136">
        <f t="shared" si="11"/>
        <v>16</v>
      </c>
      <c r="AG197" s="70">
        <v>0</v>
      </c>
      <c r="AH197" s="70">
        <v>0</v>
      </c>
      <c r="AI197" s="294" t="s">
        <v>75</v>
      </c>
      <c r="AJ197" s="72">
        <v>0</v>
      </c>
      <c r="AK197" s="79" t="s">
        <v>75</v>
      </c>
      <c r="AL197" s="79" t="s">
        <v>75</v>
      </c>
      <c r="AM197" s="136">
        <f t="shared" si="12"/>
        <v>0</v>
      </c>
      <c r="AN197" s="136">
        <f>+K197+AC197-AH197</f>
        <v>18260000</v>
      </c>
      <c r="AO197" s="72" t="s">
        <v>67</v>
      </c>
      <c r="AP197" s="70">
        <v>16500000</v>
      </c>
      <c r="AQ197" s="72" t="s">
        <v>85</v>
      </c>
      <c r="AR197" s="70">
        <v>0</v>
      </c>
      <c r="AS197" s="86" t="s">
        <v>75</v>
      </c>
      <c r="AT197" s="508">
        <v>18260000</v>
      </c>
      <c r="AU197" s="436">
        <f t="shared" si="13"/>
        <v>0</v>
      </c>
      <c r="AV197" s="140">
        <f t="shared" si="14"/>
        <v>1</v>
      </c>
      <c r="AW197" s="294" t="s">
        <v>75</v>
      </c>
      <c r="AX197" s="72" t="s">
        <v>131</v>
      </c>
      <c r="AY197" s="70" t="s">
        <v>7726</v>
      </c>
      <c r="AZ197" s="67" t="s">
        <v>67</v>
      </c>
      <c r="BA197" s="67" t="s">
        <v>67</v>
      </c>
    </row>
    <row r="198" spans="2:53" x14ac:dyDescent="0.25">
      <c r="B198" s="67">
        <v>2024</v>
      </c>
      <c r="C198" s="67">
        <v>891780111</v>
      </c>
      <c r="D198" s="69" t="s">
        <v>64</v>
      </c>
      <c r="E198" s="72" t="s">
        <v>7725</v>
      </c>
      <c r="F198" s="70" t="s">
        <v>7724</v>
      </c>
      <c r="G198" s="418">
        <v>0</v>
      </c>
      <c r="H198" s="72" t="s">
        <v>73</v>
      </c>
      <c r="I198" s="69" t="s">
        <v>65</v>
      </c>
      <c r="J198" s="70" t="s">
        <v>7723</v>
      </c>
      <c r="K198" s="70">
        <v>6800000</v>
      </c>
      <c r="L198" s="67" t="s">
        <v>68</v>
      </c>
      <c r="M198" s="70" t="s">
        <v>5640</v>
      </c>
      <c r="N198" s="70">
        <v>1114816077</v>
      </c>
      <c r="O198" s="70">
        <v>50</v>
      </c>
      <c r="P198" s="291">
        <v>45306</v>
      </c>
      <c r="Q198" s="70">
        <v>318249309.38</v>
      </c>
      <c r="R198" s="291">
        <v>45313</v>
      </c>
      <c r="S198" s="70">
        <v>6800000</v>
      </c>
      <c r="T198" s="72" t="s">
        <v>66</v>
      </c>
      <c r="U198" s="70">
        <v>1082870070</v>
      </c>
      <c r="V198" s="70" t="s">
        <v>5613</v>
      </c>
      <c r="W198" s="291">
        <v>45313</v>
      </c>
      <c r="X198" s="291">
        <v>45313</v>
      </c>
      <c r="Y198" s="81" t="s">
        <v>75</v>
      </c>
      <c r="Z198" s="291">
        <v>45351</v>
      </c>
      <c r="AA198" s="136">
        <f t="shared" si="10"/>
        <v>38</v>
      </c>
      <c r="AB198" s="136">
        <v>0</v>
      </c>
      <c r="AC198" s="506">
        <v>0</v>
      </c>
      <c r="AD198" s="136">
        <v>0</v>
      </c>
      <c r="AE198" s="294" t="s">
        <v>75</v>
      </c>
      <c r="AF198" s="136">
        <f t="shared" si="11"/>
        <v>0</v>
      </c>
      <c r="AG198" s="70">
        <v>0</v>
      </c>
      <c r="AH198" s="70">
        <v>0</v>
      </c>
      <c r="AI198" s="294" t="s">
        <v>75</v>
      </c>
      <c r="AJ198" s="72">
        <v>0</v>
      </c>
      <c r="AK198" s="79" t="s">
        <v>75</v>
      </c>
      <c r="AL198" s="79" t="s">
        <v>75</v>
      </c>
      <c r="AM198" s="136">
        <f t="shared" si="12"/>
        <v>0</v>
      </c>
      <c r="AN198" s="136">
        <f>+K198+AC198-AH198</f>
        <v>6800000</v>
      </c>
      <c r="AO198" s="72" t="s">
        <v>67</v>
      </c>
      <c r="AP198" s="70">
        <v>6800000</v>
      </c>
      <c r="AQ198" s="72" t="s">
        <v>85</v>
      </c>
      <c r="AR198" s="70">
        <v>0</v>
      </c>
      <c r="AS198" s="86" t="s">
        <v>75</v>
      </c>
      <c r="AT198" s="508">
        <v>6800000</v>
      </c>
      <c r="AU198" s="436">
        <f t="shared" si="13"/>
        <v>0</v>
      </c>
      <c r="AV198" s="140">
        <f t="shared" si="14"/>
        <v>1</v>
      </c>
      <c r="AW198" s="294" t="s">
        <v>75</v>
      </c>
      <c r="AX198" s="72" t="s">
        <v>131</v>
      </c>
      <c r="AY198" s="70" t="s">
        <v>7722</v>
      </c>
      <c r="AZ198" s="67" t="s">
        <v>67</v>
      </c>
      <c r="BA198" s="67" t="s">
        <v>67</v>
      </c>
    </row>
    <row r="199" spans="2:53" x14ac:dyDescent="0.25">
      <c r="B199" s="67">
        <v>2024</v>
      </c>
      <c r="C199" s="67">
        <v>891780111</v>
      </c>
      <c r="D199" s="69" t="s">
        <v>64</v>
      </c>
      <c r="E199" s="72" t="s">
        <v>7721</v>
      </c>
      <c r="F199" s="70" t="s">
        <v>7720</v>
      </c>
      <c r="G199" s="418">
        <v>0</v>
      </c>
      <c r="H199" s="72" t="s">
        <v>73</v>
      </c>
      <c r="I199" s="69" t="s">
        <v>65</v>
      </c>
      <c r="J199" s="70" t="s">
        <v>7719</v>
      </c>
      <c r="K199" s="70">
        <v>5750000</v>
      </c>
      <c r="L199" s="67" t="s">
        <v>68</v>
      </c>
      <c r="M199" s="70" t="s">
        <v>5618</v>
      </c>
      <c r="N199" s="70">
        <v>1083014411</v>
      </c>
      <c r="O199" s="70">
        <v>50</v>
      </c>
      <c r="P199" s="291">
        <v>45306</v>
      </c>
      <c r="Q199" s="70">
        <v>318249309.38</v>
      </c>
      <c r="R199" s="291">
        <v>45313</v>
      </c>
      <c r="S199" s="70">
        <v>5750000</v>
      </c>
      <c r="T199" s="72" t="s">
        <v>66</v>
      </c>
      <c r="U199" s="70">
        <v>1082870070</v>
      </c>
      <c r="V199" s="70" t="s">
        <v>5613</v>
      </c>
      <c r="W199" s="291">
        <v>45313</v>
      </c>
      <c r="X199" s="291">
        <v>45313</v>
      </c>
      <c r="Y199" s="81" t="s">
        <v>75</v>
      </c>
      <c r="Z199" s="291">
        <v>45351</v>
      </c>
      <c r="AA199" s="136">
        <f t="shared" si="10"/>
        <v>38</v>
      </c>
      <c r="AB199" s="136">
        <v>0</v>
      </c>
      <c r="AC199" s="506">
        <v>0</v>
      </c>
      <c r="AD199" s="136">
        <v>0</v>
      </c>
      <c r="AE199" s="294" t="s">
        <v>75</v>
      </c>
      <c r="AF199" s="136">
        <f t="shared" si="11"/>
        <v>0</v>
      </c>
      <c r="AG199" s="70">
        <v>0</v>
      </c>
      <c r="AH199" s="70">
        <v>0</v>
      </c>
      <c r="AI199" s="294" t="s">
        <v>75</v>
      </c>
      <c r="AJ199" s="72">
        <v>0</v>
      </c>
      <c r="AK199" s="79" t="s">
        <v>75</v>
      </c>
      <c r="AL199" s="79" t="s">
        <v>75</v>
      </c>
      <c r="AM199" s="136">
        <f t="shared" si="12"/>
        <v>0</v>
      </c>
      <c r="AN199" s="136">
        <f>+K199+AC199-AH199</f>
        <v>5750000</v>
      </c>
      <c r="AO199" s="72" t="s">
        <v>67</v>
      </c>
      <c r="AP199" s="70">
        <v>5750000</v>
      </c>
      <c r="AQ199" s="72" t="s">
        <v>85</v>
      </c>
      <c r="AR199" s="70">
        <v>0</v>
      </c>
      <c r="AS199" s="86" t="s">
        <v>75</v>
      </c>
      <c r="AT199" s="508">
        <v>5750000</v>
      </c>
      <c r="AU199" s="436">
        <f t="shared" si="13"/>
        <v>0</v>
      </c>
      <c r="AV199" s="140">
        <f t="shared" si="14"/>
        <v>1</v>
      </c>
      <c r="AW199" s="294" t="s">
        <v>75</v>
      </c>
      <c r="AX199" s="72" t="s">
        <v>131</v>
      </c>
      <c r="AY199" s="70" t="s">
        <v>7718</v>
      </c>
      <c r="AZ199" s="67" t="s">
        <v>67</v>
      </c>
      <c r="BA199" s="67" t="s">
        <v>67</v>
      </c>
    </row>
    <row r="200" spans="2:53" x14ac:dyDescent="0.25">
      <c r="B200" s="67">
        <v>2024</v>
      </c>
      <c r="C200" s="67">
        <v>891780111</v>
      </c>
      <c r="D200" s="69" t="s">
        <v>64</v>
      </c>
      <c r="E200" s="72" t="s">
        <v>7717</v>
      </c>
      <c r="F200" s="70" t="s">
        <v>7716</v>
      </c>
      <c r="G200" s="418">
        <v>0</v>
      </c>
      <c r="H200" s="72" t="s">
        <v>73</v>
      </c>
      <c r="I200" s="69" t="s">
        <v>65</v>
      </c>
      <c r="J200" s="70" t="s">
        <v>7715</v>
      </c>
      <c r="K200" s="70">
        <v>7000000</v>
      </c>
      <c r="L200" s="67" t="s">
        <v>68</v>
      </c>
      <c r="M200" s="70" t="s">
        <v>5648</v>
      </c>
      <c r="N200" s="70">
        <v>1143224044</v>
      </c>
      <c r="O200" s="70">
        <v>50</v>
      </c>
      <c r="P200" s="291">
        <v>45306</v>
      </c>
      <c r="Q200" s="70">
        <v>318249309.38</v>
      </c>
      <c r="R200" s="291">
        <v>45313</v>
      </c>
      <c r="S200" s="70">
        <v>7000000</v>
      </c>
      <c r="T200" s="72" t="s">
        <v>66</v>
      </c>
      <c r="U200" s="70">
        <v>1082870070</v>
      </c>
      <c r="V200" s="70" t="s">
        <v>5613</v>
      </c>
      <c r="W200" s="291">
        <v>45313</v>
      </c>
      <c r="X200" s="291">
        <v>45313</v>
      </c>
      <c r="Y200" s="81" t="s">
        <v>75</v>
      </c>
      <c r="Z200" s="291">
        <v>45351</v>
      </c>
      <c r="AA200" s="136">
        <f t="shared" ref="AA200:AA263" si="15">+IF(Y200="1800-01-01",Z200-X200,Z200-Y200)</f>
        <v>38</v>
      </c>
      <c r="AB200" s="136">
        <v>0</v>
      </c>
      <c r="AC200" s="506">
        <v>0</v>
      </c>
      <c r="AD200" s="136">
        <v>0</v>
      </c>
      <c r="AE200" s="294" t="s">
        <v>75</v>
      </c>
      <c r="AF200" s="136">
        <f t="shared" ref="AF200:AF263" si="16">+IF(AE200="1800-01-01",0,AE200-Z200)</f>
        <v>0</v>
      </c>
      <c r="AG200" s="70">
        <v>0</v>
      </c>
      <c r="AH200" s="70">
        <v>0</v>
      </c>
      <c r="AI200" s="294" t="s">
        <v>75</v>
      </c>
      <c r="AJ200" s="72">
        <v>0</v>
      </c>
      <c r="AK200" s="79" t="s">
        <v>75</v>
      </c>
      <c r="AL200" s="79" t="s">
        <v>75</v>
      </c>
      <c r="AM200" s="136">
        <f t="shared" ref="AM200:AM263" si="17">+IF(AK200="1800-01-01",0,AL200-AK200)</f>
        <v>0</v>
      </c>
      <c r="AN200" s="136">
        <f>+K200+AC200-AH200</f>
        <v>7000000</v>
      </c>
      <c r="AO200" s="72" t="s">
        <v>67</v>
      </c>
      <c r="AP200" s="70">
        <v>7000000</v>
      </c>
      <c r="AQ200" s="72" t="s">
        <v>85</v>
      </c>
      <c r="AR200" s="70">
        <v>0</v>
      </c>
      <c r="AS200" s="86" t="s">
        <v>75</v>
      </c>
      <c r="AT200" s="508">
        <v>7000000</v>
      </c>
      <c r="AU200" s="436">
        <f t="shared" ref="AU200:AU263" si="18">AN200-AT200</f>
        <v>0</v>
      </c>
      <c r="AV200" s="140">
        <f t="shared" ref="AV200:AV263" si="19">+IFERROR(AT200/AN200,"_")</f>
        <v>1</v>
      </c>
      <c r="AW200" s="294" t="s">
        <v>75</v>
      </c>
      <c r="AX200" s="72" t="s">
        <v>131</v>
      </c>
      <c r="AY200" s="70" t="s">
        <v>7714</v>
      </c>
      <c r="AZ200" s="67" t="s">
        <v>67</v>
      </c>
      <c r="BA200" s="67" t="s">
        <v>67</v>
      </c>
    </row>
    <row r="201" spans="2:53" x14ac:dyDescent="0.25">
      <c r="B201" s="67">
        <v>2024</v>
      </c>
      <c r="C201" s="67">
        <v>891780111</v>
      </c>
      <c r="D201" s="69" t="s">
        <v>64</v>
      </c>
      <c r="E201" s="72" t="s">
        <v>7713</v>
      </c>
      <c r="F201" s="70" t="s">
        <v>7712</v>
      </c>
      <c r="G201" s="418">
        <v>0</v>
      </c>
      <c r="H201" s="72" t="s">
        <v>73</v>
      </c>
      <c r="I201" s="69" t="s">
        <v>65</v>
      </c>
      <c r="J201" s="70" t="s">
        <v>5615</v>
      </c>
      <c r="K201" s="70">
        <v>6800000</v>
      </c>
      <c r="L201" s="67" t="s">
        <v>68</v>
      </c>
      <c r="M201" s="70" t="s">
        <v>5614</v>
      </c>
      <c r="N201" s="70">
        <v>1082909211</v>
      </c>
      <c r="O201" s="70">
        <v>50</v>
      </c>
      <c r="P201" s="291">
        <v>45306</v>
      </c>
      <c r="Q201" s="70">
        <v>318249309.38</v>
      </c>
      <c r="R201" s="291">
        <v>45313</v>
      </c>
      <c r="S201" s="70">
        <v>6800000</v>
      </c>
      <c r="T201" s="72" t="s">
        <v>66</v>
      </c>
      <c r="U201" s="70">
        <v>1082870070</v>
      </c>
      <c r="V201" s="70" t="s">
        <v>5613</v>
      </c>
      <c r="W201" s="291">
        <v>45313</v>
      </c>
      <c r="X201" s="291">
        <v>45313</v>
      </c>
      <c r="Y201" s="81" t="s">
        <v>75</v>
      </c>
      <c r="Z201" s="291">
        <v>45351</v>
      </c>
      <c r="AA201" s="136">
        <f t="shared" si="15"/>
        <v>38</v>
      </c>
      <c r="AB201" s="136">
        <v>0</v>
      </c>
      <c r="AC201" s="506">
        <v>0</v>
      </c>
      <c r="AD201" s="136">
        <v>0</v>
      </c>
      <c r="AE201" s="294" t="s">
        <v>75</v>
      </c>
      <c r="AF201" s="136">
        <f t="shared" si="16"/>
        <v>0</v>
      </c>
      <c r="AG201" s="70">
        <v>0</v>
      </c>
      <c r="AH201" s="70">
        <v>0</v>
      </c>
      <c r="AI201" s="294" t="s">
        <v>75</v>
      </c>
      <c r="AJ201" s="72">
        <v>0</v>
      </c>
      <c r="AK201" s="79" t="s">
        <v>75</v>
      </c>
      <c r="AL201" s="79" t="s">
        <v>75</v>
      </c>
      <c r="AM201" s="136">
        <f t="shared" si="17"/>
        <v>0</v>
      </c>
      <c r="AN201" s="136">
        <f>+K201+AC201-AH201</f>
        <v>6800000</v>
      </c>
      <c r="AO201" s="72" t="s">
        <v>67</v>
      </c>
      <c r="AP201" s="70">
        <v>6800000</v>
      </c>
      <c r="AQ201" s="72" t="s">
        <v>85</v>
      </c>
      <c r="AR201" s="70">
        <v>0</v>
      </c>
      <c r="AS201" s="86" t="s">
        <v>75</v>
      </c>
      <c r="AT201" s="508">
        <v>6800000</v>
      </c>
      <c r="AU201" s="436">
        <f t="shared" si="18"/>
        <v>0</v>
      </c>
      <c r="AV201" s="140">
        <f t="shared" si="19"/>
        <v>1</v>
      </c>
      <c r="AW201" s="294" t="s">
        <v>75</v>
      </c>
      <c r="AX201" s="72" t="s">
        <v>131</v>
      </c>
      <c r="AY201" s="70" t="s">
        <v>7711</v>
      </c>
      <c r="AZ201" s="67" t="s">
        <v>67</v>
      </c>
      <c r="BA201" s="67" t="s">
        <v>67</v>
      </c>
    </row>
    <row r="202" spans="2:53" x14ac:dyDescent="0.25">
      <c r="B202" s="67">
        <v>2024</v>
      </c>
      <c r="C202" s="67">
        <v>891780111</v>
      </c>
      <c r="D202" s="69" t="s">
        <v>64</v>
      </c>
      <c r="E202" s="72" t="s">
        <v>7710</v>
      </c>
      <c r="F202" s="70" t="s">
        <v>7709</v>
      </c>
      <c r="G202" s="418">
        <v>0</v>
      </c>
      <c r="H202" s="72" t="s">
        <v>73</v>
      </c>
      <c r="I202" s="69" t="s">
        <v>65</v>
      </c>
      <c r="J202" s="70" t="s">
        <v>5656</v>
      </c>
      <c r="K202" s="70">
        <v>5000000</v>
      </c>
      <c r="L202" s="67" t="s">
        <v>68</v>
      </c>
      <c r="M202" s="70" t="s">
        <v>5655</v>
      </c>
      <c r="N202" s="70">
        <v>1052983008</v>
      </c>
      <c r="O202" s="70">
        <v>50</v>
      </c>
      <c r="P202" s="291">
        <v>45306</v>
      </c>
      <c r="Q202" s="70">
        <v>318249309.38</v>
      </c>
      <c r="R202" s="291">
        <v>45313</v>
      </c>
      <c r="S202" s="70">
        <v>5000000</v>
      </c>
      <c r="T202" s="72" t="s">
        <v>66</v>
      </c>
      <c r="U202" s="70">
        <v>1082870070</v>
      </c>
      <c r="V202" s="70" t="s">
        <v>5613</v>
      </c>
      <c r="W202" s="291">
        <v>45313</v>
      </c>
      <c r="X202" s="291">
        <v>45313</v>
      </c>
      <c r="Y202" s="81" t="s">
        <v>75</v>
      </c>
      <c r="Z202" s="291">
        <v>45351</v>
      </c>
      <c r="AA202" s="136">
        <f t="shared" si="15"/>
        <v>38</v>
      </c>
      <c r="AB202" s="136">
        <v>0</v>
      </c>
      <c r="AC202" s="506">
        <v>0</v>
      </c>
      <c r="AD202" s="136">
        <v>0</v>
      </c>
      <c r="AE202" s="294" t="s">
        <v>75</v>
      </c>
      <c r="AF202" s="136">
        <f t="shared" si="16"/>
        <v>0</v>
      </c>
      <c r="AG202" s="70">
        <v>0</v>
      </c>
      <c r="AH202" s="70">
        <v>0</v>
      </c>
      <c r="AI202" s="294" t="s">
        <v>75</v>
      </c>
      <c r="AJ202" s="72">
        <v>0</v>
      </c>
      <c r="AK202" s="79" t="s">
        <v>75</v>
      </c>
      <c r="AL202" s="79" t="s">
        <v>75</v>
      </c>
      <c r="AM202" s="136">
        <f t="shared" si="17"/>
        <v>0</v>
      </c>
      <c r="AN202" s="136">
        <f>+K202+AC202-AH202</f>
        <v>5000000</v>
      </c>
      <c r="AO202" s="72" t="s">
        <v>67</v>
      </c>
      <c r="AP202" s="70">
        <v>5000000</v>
      </c>
      <c r="AQ202" s="72" t="s">
        <v>85</v>
      </c>
      <c r="AR202" s="70">
        <v>0</v>
      </c>
      <c r="AS202" s="86" t="s">
        <v>75</v>
      </c>
      <c r="AT202" s="508">
        <v>5000000</v>
      </c>
      <c r="AU202" s="436">
        <f t="shared" si="18"/>
        <v>0</v>
      </c>
      <c r="AV202" s="140">
        <f t="shared" si="19"/>
        <v>1</v>
      </c>
      <c r="AW202" s="294" t="s">
        <v>75</v>
      </c>
      <c r="AX202" s="72" t="s">
        <v>131</v>
      </c>
      <c r="AY202" s="70" t="s">
        <v>7708</v>
      </c>
      <c r="AZ202" s="67" t="s">
        <v>67</v>
      </c>
      <c r="BA202" s="67" t="s">
        <v>67</v>
      </c>
    </row>
    <row r="203" spans="2:53" x14ac:dyDescent="0.25">
      <c r="B203" s="67">
        <v>2024</v>
      </c>
      <c r="C203" s="67">
        <v>891780111</v>
      </c>
      <c r="D203" s="69" t="s">
        <v>64</v>
      </c>
      <c r="E203" s="72" t="s">
        <v>7707</v>
      </c>
      <c r="F203" s="70" t="s">
        <v>7706</v>
      </c>
      <c r="G203" s="418">
        <v>0</v>
      </c>
      <c r="H203" s="72" t="s">
        <v>73</v>
      </c>
      <c r="I203" s="69" t="s">
        <v>65</v>
      </c>
      <c r="J203" s="70" t="s">
        <v>5633</v>
      </c>
      <c r="K203" s="70">
        <v>4800000</v>
      </c>
      <c r="L203" s="67" t="s">
        <v>68</v>
      </c>
      <c r="M203" s="70" t="s">
        <v>2672</v>
      </c>
      <c r="N203" s="70">
        <v>33224219</v>
      </c>
      <c r="O203" s="70">
        <v>50</v>
      </c>
      <c r="P203" s="291">
        <v>45306</v>
      </c>
      <c r="Q203" s="70">
        <v>318249309.38</v>
      </c>
      <c r="R203" s="291">
        <v>45313</v>
      </c>
      <c r="S203" s="70">
        <v>4800000</v>
      </c>
      <c r="T203" s="72" t="s">
        <v>66</v>
      </c>
      <c r="U203" s="70">
        <v>1082870070</v>
      </c>
      <c r="V203" s="70" t="s">
        <v>5613</v>
      </c>
      <c r="W203" s="291">
        <v>45313</v>
      </c>
      <c r="X203" s="291">
        <v>45313</v>
      </c>
      <c r="Y203" s="81" t="s">
        <v>75</v>
      </c>
      <c r="Z203" s="291">
        <v>45351</v>
      </c>
      <c r="AA203" s="136">
        <f t="shared" si="15"/>
        <v>38</v>
      </c>
      <c r="AB203" s="136">
        <v>0</v>
      </c>
      <c r="AC203" s="506">
        <v>0</v>
      </c>
      <c r="AD203" s="136">
        <v>0</v>
      </c>
      <c r="AE203" s="294" t="s">
        <v>75</v>
      </c>
      <c r="AF203" s="136">
        <f t="shared" si="16"/>
        <v>0</v>
      </c>
      <c r="AG203" s="70">
        <v>0</v>
      </c>
      <c r="AH203" s="70">
        <v>0</v>
      </c>
      <c r="AI203" s="294" t="s">
        <v>75</v>
      </c>
      <c r="AJ203" s="72">
        <v>0</v>
      </c>
      <c r="AK203" s="79" t="s">
        <v>75</v>
      </c>
      <c r="AL203" s="79" t="s">
        <v>75</v>
      </c>
      <c r="AM203" s="136">
        <f t="shared" si="17"/>
        <v>0</v>
      </c>
      <c r="AN203" s="136">
        <f>+K203+AC203-AH203</f>
        <v>4800000</v>
      </c>
      <c r="AO203" s="72" t="s">
        <v>67</v>
      </c>
      <c r="AP203" s="70">
        <v>4800000</v>
      </c>
      <c r="AQ203" s="72" t="s">
        <v>85</v>
      </c>
      <c r="AR203" s="70">
        <v>0</v>
      </c>
      <c r="AS203" s="86" t="s">
        <v>75</v>
      </c>
      <c r="AT203" s="508">
        <v>4800000</v>
      </c>
      <c r="AU203" s="436">
        <f t="shared" si="18"/>
        <v>0</v>
      </c>
      <c r="AV203" s="140">
        <f t="shared" si="19"/>
        <v>1</v>
      </c>
      <c r="AW203" s="294" t="s">
        <v>75</v>
      </c>
      <c r="AX203" s="72" t="s">
        <v>131</v>
      </c>
      <c r="AY203" s="70" t="s">
        <v>7705</v>
      </c>
      <c r="AZ203" s="67" t="s">
        <v>67</v>
      </c>
      <c r="BA203" s="67" t="s">
        <v>67</v>
      </c>
    </row>
    <row r="204" spans="2:53" x14ac:dyDescent="0.25">
      <c r="B204" s="67">
        <v>2024</v>
      </c>
      <c r="C204" s="67">
        <v>891780111</v>
      </c>
      <c r="D204" s="69" t="s">
        <v>64</v>
      </c>
      <c r="E204" s="72" t="s">
        <v>7704</v>
      </c>
      <c r="F204" s="70" t="s">
        <v>7703</v>
      </c>
      <c r="G204" s="418">
        <v>0</v>
      </c>
      <c r="H204" s="72" t="s">
        <v>73</v>
      </c>
      <c r="I204" s="69" t="s">
        <v>65</v>
      </c>
      <c r="J204" s="70" t="s">
        <v>7702</v>
      </c>
      <c r="K204" s="70">
        <v>18000000</v>
      </c>
      <c r="L204" s="67" t="s">
        <v>68</v>
      </c>
      <c r="M204" s="70" t="s">
        <v>7701</v>
      </c>
      <c r="N204" s="70">
        <v>85154107</v>
      </c>
      <c r="O204" s="154">
        <v>13</v>
      </c>
      <c r="P204" s="294">
        <v>45302</v>
      </c>
      <c r="Q204" s="70">
        <v>4518689382</v>
      </c>
      <c r="R204" s="291">
        <v>45313</v>
      </c>
      <c r="S204" s="70">
        <v>18000000</v>
      </c>
      <c r="T204" s="72" t="s">
        <v>66</v>
      </c>
      <c r="U204" s="70">
        <v>84452087</v>
      </c>
      <c r="V204" s="70" t="s">
        <v>5691</v>
      </c>
      <c r="W204" s="291">
        <v>45313</v>
      </c>
      <c r="X204" s="291">
        <v>45313</v>
      </c>
      <c r="Y204" s="81" t="s">
        <v>75</v>
      </c>
      <c r="Z204" s="291">
        <v>45457</v>
      </c>
      <c r="AA204" s="136">
        <f t="shared" si="15"/>
        <v>144</v>
      </c>
      <c r="AB204" s="136">
        <v>2</v>
      </c>
      <c r="AC204" s="506">
        <v>1920000</v>
      </c>
      <c r="AD204" s="136">
        <v>1</v>
      </c>
      <c r="AE204" s="507">
        <v>45473</v>
      </c>
      <c r="AF204" s="136">
        <f t="shared" si="16"/>
        <v>16</v>
      </c>
      <c r="AG204" s="70">
        <v>0</v>
      </c>
      <c r="AH204" s="70">
        <v>0</v>
      </c>
      <c r="AI204" s="294" t="s">
        <v>75</v>
      </c>
      <c r="AJ204" s="72">
        <v>0</v>
      </c>
      <c r="AK204" s="79" t="s">
        <v>75</v>
      </c>
      <c r="AL204" s="79" t="s">
        <v>75</v>
      </c>
      <c r="AM204" s="136">
        <f t="shared" si="17"/>
        <v>0</v>
      </c>
      <c r="AN204" s="136">
        <f>+K204+AC204-AH204</f>
        <v>19920000</v>
      </c>
      <c r="AO204" s="72" t="s">
        <v>67</v>
      </c>
      <c r="AP204" s="70">
        <v>18000000</v>
      </c>
      <c r="AQ204" s="72" t="s">
        <v>85</v>
      </c>
      <c r="AR204" s="70">
        <v>0</v>
      </c>
      <c r="AS204" s="86" t="s">
        <v>75</v>
      </c>
      <c r="AT204" s="508">
        <v>19920000</v>
      </c>
      <c r="AU204" s="436">
        <f t="shared" si="18"/>
        <v>0</v>
      </c>
      <c r="AV204" s="140">
        <f t="shared" si="19"/>
        <v>1</v>
      </c>
      <c r="AW204" s="294" t="s">
        <v>75</v>
      </c>
      <c r="AX204" s="72" t="s">
        <v>131</v>
      </c>
      <c r="AY204" s="70" t="s">
        <v>7700</v>
      </c>
      <c r="AZ204" s="67" t="s">
        <v>67</v>
      </c>
      <c r="BA204" s="67" t="s">
        <v>67</v>
      </c>
    </row>
    <row r="205" spans="2:53" x14ac:dyDescent="0.25">
      <c r="B205" s="67">
        <v>2024</v>
      </c>
      <c r="C205" s="67">
        <v>891780111</v>
      </c>
      <c r="D205" s="69" t="s">
        <v>64</v>
      </c>
      <c r="E205" s="72" t="s">
        <v>7699</v>
      </c>
      <c r="F205" s="70" t="s">
        <v>7698</v>
      </c>
      <c r="G205" s="418">
        <v>0</v>
      </c>
      <c r="H205" s="72" t="s">
        <v>73</v>
      </c>
      <c r="I205" s="69" t="s">
        <v>1745</v>
      </c>
      <c r="J205" s="70" t="s">
        <v>7697</v>
      </c>
      <c r="K205" s="70">
        <v>14300000</v>
      </c>
      <c r="L205" s="67" t="s">
        <v>68</v>
      </c>
      <c r="M205" s="70" t="s">
        <v>7696</v>
      </c>
      <c r="N205" s="70">
        <v>1085045367</v>
      </c>
      <c r="O205" s="70">
        <v>93</v>
      </c>
      <c r="P205" s="291">
        <v>45309</v>
      </c>
      <c r="Q205" s="70">
        <v>14300000</v>
      </c>
      <c r="R205" s="291">
        <v>45313</v>
      </c>
      <c r="S205" s="70">
        <v>14300000</v>
      </c>
      <c r="T205" s="72" t="s">
        <v>66</v>
      </c>
      <c r="U205" s="70">
        <v>57461216</v>
      </c>
      <c r="V205" s="70" t="s">
        <v>4197</v>
      </c>
      <c r="W205" s="291">
        <v>45313</v>
      </c>
      <c r="X205" s="291">
        <v>45313</v>
      </c>
      <c r="Y205" s="81" t="s">
        <v>75</v>
      </c>
      <c r="Z205" s="291">
        <v>45457</v>
      </c>
      <c r="AA205" s="136">
        <f t="shared" si="15"/>
        <v>144</v>
      </c>
      <c r="AB205" s="136">
        <v>2</v>
      </c>
      <c r="AC205" s="506">
        <v>1525000</v>
      </c>
      <c r="AD205" s="136">
        <v>1</v>
      </c>
      <c r="AE205" s="507">
        <v>45473</v>
      </c>
      <c r="AF205" s="136">
        <f t="shared" si="16"/>
        <v>16</v>
      </c>
      <c r="AG205" s="70">
        <v>0</v>
      </c>
      <c r="AH205" s="70">
        <v>0</v>
      </c>
      <c r="AI205" s="294" t="s">
        <v>75</v>
      </c>
      <c r="AJ205" s="72">
        <v>0</v>
      </c>
      <c r="AK205" s="79" t="s">
        <v>75</v>
      </c>
      <c r="AL205" s="79" t="s">
        <v>75</v>
      </c>
      <c r="AM205" s="136">
        <f t="shared" si="17"/>
        <v>0</v>
      </c>
      <c r="AN205" s="136">
        <f>+K205+AC205-AH205</f>
        <v>15825000</v>
      </c>
      <c r="AO205" s="72" t="s">
        <v>67</v>
      </c>
      <c r="AP205" s="70">
        <v>14300000</v>
      </c>
      <c r="AQ205" s="72" t="s">
        <v>85</v>
      </c>
      <c r="AR205" s="70">
        <v>0</v>
      </c>
      <c r="AS205" s="86" t="s">
        <v>75</v>
      </c>
      <c r="AT205" s="508">
        <v>15825000</v>
      </c>
      <c r="AU205" s="436">
        <f t="shared" si="18"/>
        <v>0</v>
      </c>
      <c r="AV205" s="140">
        <f t="shared" si="19"/>
        <v>1</v>
      </c>
      <c r="AW205" s="294" t="s">
        <v>75</v>
      </c>
      <c r="AX205" s="72" t="s">
        <v>131</v>
      </c>
      <c r="AY205" s="70" t="s">
        <v>7695</v>
      </c>
      <c r="AZ205" s="67" t="s">
        <v>67</v>
      </c>
      <c r="BA205" s="67" t="s">
        <v>67</v>
      </c>
    </row>
    <row r="206" spans="2:53" x14ac:dyDescent="0.25">
      <c r="B206" s="67">
        <v>2024</v>
      </c>
      <c r="C206" s="67">
        <v>891780111</v>
      </c>
      <c r="D206" s="69" t="s">
        <v>64</v>
      </c>
      <c r="E206" s="72" t="s">
        <v>7694</v>
      </c>
      <c r="F206" s="70" t="s">
        <v>7693</v>
      </c>
      <c r="G206" s="418">
        <v>0</v>
      </c>
      <c r="H206" s="72" t="s">
        <v>73</v>
      </c>
      <c r="I206" s="69" t="s">
        <v>65</v>
      </c>
      <c r="J206" s="70" t="s">
        <v>7692</v>
      </c>
      <c r="K206" s="70">
        <v>14490000</v>
      </c>
      <c r="L206" s="67" t="s">
        <v>68</v>
      </c>
      <c r="M206" s="70" t="s">
        <v>7691</v>
      </c>
      <c r="N206" s="70">
        <v>1082852952</v>
      </c>
      <c r="O206" s="154">
        <v>13</v>
      </c>
      <c r="P206" s="294">
        <v>45302</v>
      </c>
      <c r="Q206" s="70">
        <v>4518689382</v>
      </c>
      <c r="R206" s="291">
        <v>45313</v>
      </c>
      <c r="S206" s="70">
        <v>14490000</v>
      </c>
      <c r="T206" s="72" t="s">
        <v>66</v>
      </c>
      <c r="U206" s="70">
        <v>84457182</v>
      </c>
      <c r="V206" s="70" t="s">
        <v>7383</v>
      </c>
      <c r="W206" s="291">
        <v>45313</v>
      </c>
      <c r="X206" s="291">
        <v>45313</v>
      </c>
      <c r="Y206" s="81" t="s">
        <v>75</v>
      </c>
      <c r="Z206" s="291">
        <v>45457</v>
      </c>
      <c r="AA206" s="136">
        <f t="shared" si="15"/>
        <v>144</v>
      </c>
      <c r="AB206" s="136">
        <v>2</v>
      </c>
      <c r="AC206" s="506">
        <v>1440000</v>
      </c>
      <c r="AD206" s="136">
        <v>1</v>
      </c>
      <c r="AE206" s="507">
        <v>45473</v>
      </c>
      <c r="AF206" s="136">
        <f t="shared" si="16"/>
        <v>16</v>
      </c>
      <c r="AG206" s="70">
        <v>0</v>
      </c>
      <c r="AH206" s="70">
        <v>0</v>
      </c>
      <c r="AI206" s="294" t="s">
        <v>75</v>
      </c>
      <c r="AJ206" s="72">
        <v>0</v>
      </c>
      <c r="AK206" s="79" t="s">
        <v>75</v>
      </c>
      <c r="AL206" s="79" t="s">
        <v>75</v>
      </c>
      <c r="AM206" s="136">
        <f t="shared" si="17"/>
        <v>0</v>
      </c>
      <c r="AN206" s="136">
        <f>+K206+AC206-AH206</f>
        <v>15930000</v>
      </c>
      <c r="AO206" s="72" t="s">
        <v>67</v>
      </c>
      <c r="AP206" s="70">
        <v>14490000</v>
      </c>
      <c r="AQ206" s="72" t="s">
        <v>85</v>
      </c>
      <c r="AR206" s="70">
        <v>0</v>
      </c>
      <c r="AS206" s="86" t="s">
        <v>75</v>
      </c>
      <c r="AT206" s="508">
        <v>15930000</v>
      </c>
      <c r="AU206" s="436">
        <f t="shared" si="18"/>
        <v>0</v>
      </c>
      <c r="AV206" s="140">
        <f t="shared" si="19"/>
        <v>1</v>
      </c>
      <c r="AW206" s="294" t="s">
        <v>75</v>
      </c>
      <c r="AX206" s="72" t="s">
        <v>131</v>
      </c>
      <c r="AY206" s="70" t="s">
        <v>7690</v>
      </c>
      <c r="AZ206" s="67" t="s">
        <v>67</v>
      </c>
      <c r="BA206" s="67" t="s">
        <v>67</v>
      </c>
    </row>
    <row r="207" spans="2:53" x14ac:dyDescent="0.25">
      <c r="B207" s="67">
        <v>2024</v>
      </c>
      <c r="C207" s="67">
        <v>891780111</v>
      </c>
      <c r="D207" s="69" t="s">
        <v>64</v>
      </c>
      <c r="E207" s="72" t="s">
        <v>7689</v>
      </c>
      <c r="F207" s="70" t="s">
        <v>7688</v>
      </c>
      <c r="G207" s="418">
        <v>0</v>
      </c>
      <c r="H207" s="72" t="s">
        <v>73</v>
      </c>
      <c r="I207" s="69" t="s">
        <v>65</v>
      </c>
      <c r="J207" s="70" t="s">
        <v>7687</v>
      </c>
      <c r="K207" s="70">
        <v>21320000</v>
      </c>
      <c r="L207" s="67" t="s">
        <v>68</v>
      </c>
      <c r="M207" s="70" t="s">
        <v>7686</v>
      </c>
      <c r="N207" s="70">
        <v>7601763</v>
      </c>
      <c r="O207" s="154">
        <v>13</v>
      </c>
      <c r="P207" s="294">
        <v>45302</v>
      </c>
      <c r="Q207" s="70">
        <v>4518689382</v>
      </c>
      <c r="R207" s="291">
        <v>45313</v>
      </c>
      <c r="S207" s="70">
        <v>21320000</v>
      </c>
      <c r="T207" s="72" t="s">
        <v>66</v>
      </c>
      <c r="U207" s="70">
        <v>26671578</v>
      </c>
      <c r="V207" s="70" t="s">
        <v>7685</v>
      </c>
      <c r="W207" s="291">
        <v>45313</v>
      </c>
      <c r="X207" s="291">
        <v>45313</v>
      </c>
      <c r="Y207" s="81" t="s">
        <v>75</v>
      </c>
      <c r="Z207" s="291">
        <v>45457</v>
      </c>
      <c r="AA207" s="136">
        <f t="shared" si="15"/>
        <v>144</v>
      </c>
      <c r="AB207" s="136">
        <v>2</v>
      </c>
      <c r="AC207" s="506">
        <v>2080000</v>
      </c>
      <c r="AD207" s="136">
        <v>1</v>
      </c>
      <c r="AE207" s="507">
        <v>45473</v>
      </c>
      <c r="AF207" s="136">
        <f t="shared" si="16"/>
        <v>16</v>
      </c>
      <c r="AG207" s="70">
        <v>0</v>
      </c>
      <c r="AH207" s="70">
        <v>0</v>
      </c>
      <c r="AI207" s="294" t="s">
        <v>75</v>
      </c>
      <c r="AJ207" s="72">
        <v>0</v>
      </c>
      <c r="AK207" s="79" t="s">
        <v>75</v>
      </c>
      <c r="AL207" s="79" t="s">
        <v>75</v>
      </c>
      <c r="AM207" s="136">
        <f t="shared" si="17"/>
        <v>0</v>
      </c>
      <c r="AN207" s="136">
        <f>+K207+AC207-AH207</f>
        <v>23400000</v>
      </c>
      <c r="AO207" s="72" t="s">
        <v>67</v>
      </c>
      <c r="AP207" s="70">
        <v>21320000</v>
      </c>
      <c r="AQ207" s="72" t="s">
        <v>85</v>
      </c>
      <c r="AR207" s="70">
        <v>0</v>
      </c>
      <c r="AS207" s="86" t="s">
        <v>75</v>
      </c>
      <c r="AT207" s="508">
        <v>23400000</v>
      </c>
      <c r="AU207" s="436">
        <f t="shared" si="18"/>
        <v>0</v>
      </c>
      <c r="AV207" s="140">
        <f t="shared" si="19"/>
        <v>1</v>
      </c>
      <c r="AW207" s="294" t="s">
        <v>75</v>
      </c>
      <c r="AX207" s="72" t="s">
        <v>131</v>
      </c>
      <c r="AY207" s="70" t="s">
        <v>7684</v>
      </c>
      <c r="AZ207" s="67" t="s">
        <v>67</v>
      </c>
      <c r="BA207" s="67" t="s">
        <v>67</v>
      </c>
    </row>
    <row r="208" spans="2:53" x14ac:dyDescent="0.25">
      <c r="B208" s="67">
        <v>2024</v>
      </c>
      <c r="C208" s="67">
        <v>891780111</v>
      </c>
      <c r="D208" s="69" t="s">
        <v>64</v>
      </c>
      <c r="E208" s="72" t="s">
        <v>7683</v>
      </c>
      <c r="F208" s="70" t="s">
        <v>7682</v>
      </c>
      <c r="G208" s="418">
        <v>0</v>
      </c>
      <c r="H208" s="72" t="s">
        <v>73</v>
      </c>
      <c r="I208" s="69" t="s">
        <v>65</v>
      </c>
      <c r="J208" s="70" t="s">
        <v>7681</v>
      </c>
      <c r="K208" s="70">
        <v>10500000</v>
      </c>
      <c r="L208" s="67" t="s">
        <v>68</v>
      </c>
      <c r="M208" s="70" t="s">
        <v>7680</v>
      </c>
      <c r="N208" s="70">
        <v>36555376</v>
      </c>
      <c r="O208" s="154">
        <v>14</v>
      </c>
      <c r="P208" s="291">
        <v>45302</v>
      </c>
      <c r="Q208" s="70">
        <v>2126349000</v>
      </c>
      <c r="R208" s="291">
        <v>45313</v>
      </c>
      <c r="S208" s="70">
        <v>10500000</v>
      </c>
      <c r="T208" s="72" t="s">
        <v>66</v>
      </c>
      <c r="U208" s="70">
        <v>36564011</v>
      </c>
      <c r="V208" s="70" t="s">
        <v>3923</v>
      </c>
      <c r="W208" s="291">
        <v>45313</v>
      </c>
      <c r="X208" s="291">
        <v>45313</v>
      </c>
      <c r="Y208" s="81" t="s">
        <v>75</v>
      </c>
      <c r="Z208" s="291">
        <v>45457</v>
      </c>
      <c r="AA208" s="136">
        <f t="shared" si="15"/>
        <v>144</v>
      </c>
      <c r="AB208" s="136">
        <v>0</v>
      </c>
      <c r="AC208" s="506">
        <v>0</v>
      </c>
      <c r="AD208" s="136">
        <v>0</v>
      </c>
      <c r="AE208" s="294" t="s">
        <v>75</v>
      </c>
      <c r="AF208" s="136">
        <f t="shared" si="16"/>
        <v>0</v>
      </c>
      <c r="AG208" s="70">
        <v>0</v>
      </c>
      <c r="AH208" s="70">
        <v>0</v>
      </c>
      <c r="AI208" s="294" t="s">
        <v>75</v>
      </c>
      <c r="AJ208" s="72">
        <v>0</v>
      </c>
      <c r="AK208" s="79" t="s">
        <v>75</v>
      </c>
      <c r="AL208" s="79" t="s">
        <v>75</v>
      </c>
      <c r="AM208" s="136">
        <f t="shared" si="17"/>
        <v>0</v>
      </c>
      <c r="AN208" s="136">
        <f>+K208+AC208-AH208</f>
        <v>10500000</v>
      </c>
      <c r="AO208" s="72" t="s">
        <v>67</v>
      </c>
      <c r="AP208" s="70">
        <v>10500000</v>
      </c>
      <c r="AQ208" s="72" t="s">
        <v>85</v>
      </c>
      <c r="AR208" s="70">
        <v>0</v>
      </c>
      <c r="AS208" s="86" t="s">
        <v>75</v>
      </c>
      <c r="AT208" s="508">
        <v>10500000</v>
      </c>
      <c r="AU208" s="436">
        <f t="shared" si="18"/>
        <v>0</v>
      </c>
      <c r="AV208" s="140">
        <f t="shared" si="19"/>
        <v>1</v>
      </c>
      <c r="AW208" s="294" t="s">
        <v>75</v>
      </c>
      <c r="AX208" s="72" t="s">
        <v>131</v>
      </c>
      <c r="AY208" s="70" t="s">
        <v>7679</v>
      </c>
      <c r="AZ208" s="67" t="s">
        <v>67</v>
      </c>
      <c r="BA208" s="67" t="s">
        <v>67</v>
      </c>
    </row>
    <row r="209" spans="2:53" x14ac:dyDescent="0.25">
      <c r="B209" s="67">
        <v>2024</v>
      </c>
      <c r="C209" s="67">
        <v>891780111</v>
      </c>
      <c r="D209" s="69" t="s">
        <v>64</v>
      </c>
      <c r="E209" s="72" t="s">
        <v>7678</v>
      </c>
      <c r="F209" s="70" t="s">
        <v>7677</v>
      </c>
      <c r="G209" s="509">
        <v>2020000100417</v>
      </c>
      <c r="H209" s="72" t="s">
        <v>73</v>
      </c>
      <c r="I209" s="69" t="s">
        <v>1745</v>
      </c>
      <c r="J209" s="70" t="s">
        <v>7676</v>
      </c>
      <c r="K209" s="70">
        <v>13750000</v>
      </c>
      <c r="L209" s="67" t="s">
        <v>68</v>
      </c>
      <c r="M209" s="70" t="s">
        <v>7675</v>
      </c>
      <c r="N209" s="70">
        <v>4979940</v>
      </c>
      <c r="O209" s="70">
        <v>52</v>
      </c>
      <c r="P209" s="291">
        <v>45306</v>
      </c>
      <c r="Q209" s="70">
        <v>27500000</v>
      </c>
      <c r="R209" s="291">
        <v>45313</v>
      </c>
      <c r="S209" s="70">
        <v>13750000</v>
      </c>
      <c r="T209" s="72" t="s">
        <v>66</v>
      </c>
      <c r="U209" s="70">
        <v>36722626</v>
      </c>
      <c r="V209" s="70" t="s">
        <v>7276</v>
      </c>
      <c r="W209" s="291">
        <v>45313</v>
      </c>
      <c r="X209" s="291">
        <v>45313</v>
      </c>
      <c r="Y209" s="81" t="s">
        <v>75</v>
      </c>
      <c r="Z209" s="291">
        <v>45473</v>
      </c>
      <c r="AA209" s="136">
        <f t="shared" si="15"/>
        <v>160</v>
      </c>
      <c r="AB209" s="136">
        <v>0</v>
      </c>
      <c r="AC209" s="506">
        <v>0</v>
      </c>
      <c r="AD209" s="136">
        <v>0</v>
      </c>
      <c r="AE209" s="294" t="s">
        <v>75</v>
      </c>
      <c r="AF209" s="136">
        <f t="shared" si="16"/>
        <v>0</v>
      </c>
      <c r="AG209" s="70">
        <v>0</v>
      </c>
      <c r="AH209" s="70">
        <v>0</v>
      </c>
      <c r="AI209" s="294" t="s">
        <v>75</v>
      </c>
      <c r="AJ209" s="72">
        <v>0</v>
      </c>
      <c r="AK209" s="79" t="s">
        <v>75</v>
      </c>
      <c r="AL209" s="79" t="s">
        <v>75</v>
      </c>
      <c r="AM209" s="136">
        <f t="shared" si="17"/>
        <v>0</v>
      </c>
      <c r="AN209" s="136">
        <f>+K209+AC209-AH209</f>
        <v>13750000</v>
      </c>
      <c r="AO209" s="72" t="s">
        <v>85</v>
      </c>
      <c r="AP209" s="70">
        <v>0</v>
      </c>
      <c r="AQ209" s="72" t="s">
        <v>85</v>
      </c>
      <c r="AR209" s="70">
        <v>0</v>
      </c>
      <c r="AS209" s="86" t="s">
        <v>75</v>
      </c>
      <c r="AT209" s="508">
        <v>13750000</v>
      </c>
      <c r="AU209" s="436">
        <f t="shared" si="18"/>
        <v>0</v>
      </c>
      <c r="AV209" s="140">
        <f t="shared" si="19"/>
        <v>1</v>
      </c>
      <c r="AW209" s="294" t="s">
        <v>75</v>
      </c>
      <c r="AX209" s="72" t="s">
        <v>131</v>
      </c>
      <c r="AY209" s="70" t="s">
        <v>7674</v>
      </c>
      <c r="AZ209" s="67" t="s">
        <v>67</v>
      </c>
      <c r="BA209" s="67" t="s">
        <v>67</v>
      </c>
    </row>
    <row r="210" spans="2:53" x14ac:dyDescent="0.25">
      <c r="B210" s="67">
        <v>2024</v>
      </c>
      <c r="C210" s="67">
        <v>891780111</v>
      </c>
      <c r="D210" s="69" t="s">
        <v>64</v>
      </c>
      <c r="E210" s="72" t="s">
        <v>7673</v>
      </c>
      <c r="F210" s="70" t="s">
        <v>7672</v>
      </c>
      <c r="G210" s="418">
        <v>2020000100417</v>
      </c>
      <c r="H210" s="72" t="s">
        <v>73</v>
      </c>
      <c r="I210" s="69" t="s">
        <v>1745</v>
      </c>
      <c r="J210" s="70" t="s">
        <v>7671</v>
      </c>
      <c r="K210" s="70">
        <v>13750000</v>
      </c>
      <c r="L210" s="67" t="s">
        <v>68</v>
      </c>
      <c r="M210" s="70" t="s">
        <v>7670</v>
      </c>
      <c r="N210" s="70">
        <v>1221976238</v>
      </c>
      <c r="O210" s="70">
        <v>52</v>
      </c>
      <c r="P210" s="291">
        <v>45306</v>
      </c>
      <c r="Q210" s="70">
        <v>27500000</v>
      </c>
      <c r="R210" s="291">
        <v>45313</v>
      </c>
      <c r="S210" s="70">
        <v>13750000</v>
      </c>
      <c r="T210" s="72" t="s">
        <v>66</v>
      </c>
      <c r="U210" s="70">
        <v>36722626</v>
      </c>
      <c r="V210" s="70" t="s">
        <v>7276</v>
      </c>
      <c r="W210" s="291">
        <v>45313</v>
      </c>
      <c r="X210" s="291">
        <v>45313</v>
      </c>
      <c r="Y210" s="81" t="s">
        <v>75</v>
      </c>
      <c r="Z210" s="291">
        <v>45473</v>
      </c>
      <c r="AA210" s="136">
        <f t="shared" si="15"/>
        <v>160</v>
      </c>
      <c r="AB210" s="136">
        <v>1</v>
      </c>
      <c r="AC210" s="506">
        <v>800000</v>
      </c>
      <c r="AD210" s="136">
        <v>0</v>
      </c>
      <c r="AE210" s="294" t="s">
        <v>75</v>
      </c>
      <c r="AF210" s="136">
        <f t="shared" si="16"/>
        <v>0</v>
      </c>
      <c r="AG210" s="70">
        <v>0</v>
      </c>
      <c r="AH210" s="70">
        <v>0</v>
      </c>
      <c r="AI210" s="294" t="s">
        <v>75</v>
      </c>
      <c r="AJ210" s="72">
        <v>0</v>
      </c>
      <c r="AK210" s="79" t="s">
        <v>75</v>
      </c>
      <c r="AL210" s="79" t="s">
        <v>75</v>
      </c>
      <c r="AM210" s="136">
        <f t="shared" si="17"/>
        <v>0</v>
      </c>
      <c r="AN210" s="136">
        <f>+K210+AC210-AH210</f>
        <v>14550000</v>
      </c>
      <c r="AO210" s="72" t="s">
        <v>85</v>
      </c>
      <c r="AP210" s="70">
        <v>0</v>
      </c>
      <c r="AQ210" s="72" t="s">
        <v>85</v>
      </c>
      <c r="AR210" s="70">
        <v>0</v>
      </c>
      <c r="AS210" s="86" t="s">
        <v>75</v>
      </c>
      <c r="AT210" s="508">
        <v>14550000</v>
      </c>
      <c r="AU210" s="436">
        <f t="shared" si="18"/>
        <v>0</v>
      </c>
      <c r="AV210" s="140">
        <f t="shared" si="19"/>
        <v>1</v>
      </c>
      <c r="AW210" s="294" t="s">
        <v>75</v>
      </c>
      <c r="AX210" s="72" t="s">
        <v>131</v>
      </c>
      <c r="AY210" s="70" t="s">
        <v>7669</v>
      </c>
      <c r="AZ210" s="67" t="s">
        <v>67</v>
      </c>
      <c r="BA210" s="67" t="s">
        <v>67</v>
      </c>
    </row>
    <row r="211" spans="2:53" x14ac:dyDescent="0.25">
      <c r="B211" s="67">
        <v>2024</v>
      </c>
      <c r="C211" s="67">
        <v>891780111</v>
      </c>
      <c r="D211" s="69" t="s">
        <v>64</v>
      </c>
      <c r="E211" s="72" t="s">
        <v>7668</v>
      </c>
      <c r="F211" s="70" t="s">
        <v>7667</v>
      </c>
      <c r="G211" s="418">
        <v>0</v>
      </c>
      <c r="H211" s="72" t="s">
        <v>73</v>
      </c>
      <c r="I211" s="69" t="s">
        <v>1745</v>
      </c>
      <c r="J211" s="70" t="s">
        <v>7666</v>
      </c>
      <c r="K211" s="70">
        <v>11250000</v>
      </c>
      <c r="L211" s="67" t="s">
        <v>68</v>
      </c>
      <c r="M211" s="70" t="s">
        <v>5543</v>
      </c>
      <c r="N211" s="70">
        <v>1082982258</v>
      </c>
      <c r="O211" s="70">
        <v>104</v>
      </c>
      <c r="P211" s="291">
        <v>45310</v>
      </c>
      <c r="Q211" s="70">
        <v>77400000</v>
      </c>
      <c r="R211" s="291">
        <v>45313</v>
      </c>
      <c r="S211" s="70">
        <v>11250000</v>
      </c>
      <c r="T211" s="72" t="s">
        <v>66</v>
      </c>
      <c r="U211" s="70">
        <v>1192791759</v>
      </c>
      <c r="V211" s="70" t="s">
        <v>2466</v>
      </c>
      <c r="W211" s="291">
        <v>45313</v>
      </c>
      <c r="X211" s="291">
        <v>45313</v>
      </c>
      <c r="Y211" s="81" t="s">
        <v>75</v>
      </c>
      <c r="Z211" s="291">
        <v>45382</v>
      </c>
      <c r="AA211" s="136">
        <f t="shared" si="15"/>
        <v>69</v>
      </c>
      <c r="AB211" s="136">
        <v>0</v>
      </c>
      <c r="AC211" s="506">
        <v>0</v>
      </c>
      <c r="AD211" s="136">
        <v>0</v>
      </c>
      <c r="AE211" s="294" t="s">
        <v>75</v>
      </c>
      <c r="AF211" s="136">
        <f t="shared" si="16"/>
        <v>0</v>
      </c>
      <c r="AG211" s="70">
        <v>0</v>
      </c>
      <c r="AH211" s="70">
        <v>0</v>
      </c>
      <c r="AI211" s="294" t="s">
        <v>75</v>
      </c>
      <c r="AJ211" s="72">
        <v>0</v>
      </c>
      <c r="AK211" s="79" t="s">
        <v>75</v>
      </c>
      <c r="AL211" s="79" t="s">
        <v>75</v>
      </c>
      <c r="AM211" s="136">
        <f t="shared" si="17"/>
        <v>0</v>
      </c>
      <c r="AN211" s="136">
        <f>+K211+AC211-AH211</f>
        <v>11250000</v>
      </c>
      <c r="AO211" s="72" t="s">
        <v>67</v>
      </c>
      <c r="AP211" s="70">
        <v>11250000</v>
      </c>
      <c r="AQ211" s="72" t="s">
        <v>85</v>
      </c>
      <c r="AR211" s="70">
        <v>0</v>
      </c>
      <c r="AS211" s="86" t="s">
        <v>75</v>
      </c>
      <c r="AT211" s="508">
        <v>11250000</v>
      </c>
      <c r="AU211" s="436">
        <f t="shared" si="18"/>
        <v>0</v>
      </c>
      <c r="AV211" s="140">
        <f t="shared" si="19"/>
        <v>1</v>
      </c>
      <c r="AW211" s="294" t="s">
        <v>75</v>
      </c>
      <c r="AX211" s="72" t="s">
        <v>131</v>
      </c>
      <c r="AY211" s="70" t="s">
        <v>7665</v>
      </c>
      <c r="AZ211" s="67" t="s">
        <v>67</v>
      </c>
      <c r="BA211" s="67" t="s">
        <v>67</v>
      </c>
    </row>
    <row r="212" spans="2:53" x14ac:dyDescent="0.25">
      <c r="B212" s="67">
        <v>2024</v>
      </c>
      <c r="C212" s="67">
        <v>891780111</v>
      </c>
      <c r="D212" s="69" t="s">
        <v>64</v>
      </c>
      <c r="E212" s="72" t="s">
        <v>7664</v>
      </c>
      <c r="F212" s="70" t="s">
        <v>7663</v>
      </c>
      <c r="G212" s="418">
        <v>0</v>
      </c>
      <c r="H212" s="72" t="s">
        <v>73</v>
      </c>
      <c r="I212" s="69" t="s">
        <v>1745</v>
      </c>
      <c r="J212" s="70" t="s">
        <v>5530</v>
      </c>
      <c r="K212" s="70">
        <v>9000000</v>
      </c>
      <c r="L212" s="67" t="s">
        <v>68</v>
      </c>
      <c r="M212" s="70" t="s">
        <v>5534</v>
      </c>
      <c r="N212" s="70">
        <v>1081823159</v>
      </c>
      <c r="O212" s="70">
        <v>104</v>
      </c>
      <c r="P212" s="291">
        <v>45310</v>
      </c>
      <c r="Q212" s="70">
        <v>77400000</v>
      </c>
      <c r="R212" s="291">
        <v>45313</v>
      </c>
      <c r="S212" s="70">
        <v>9000000</v>
      </c>
      <c r="T212" s="72" t="s">
        <v>66</v>
      </c>
      <c r="U212" s="70">
        <v>1192791759</v>
      </c>
      <c r="V212" s="70" t="s">
        <v>2466</v>
      </c>
      <c r="W212" s="291">
        <v>45313</v>
      </c>
      <c r="X212" s="291">
        <v>45313</v>
      </c>
      <c r="Y212" s="81" t="s">
        <v>75</v>
      </c>
      <c r="Z212" s="291">
        <v>45382</v>
      </c>
      <c r="AA212" s="136">
        <f t="shared" si="15"/>
        <v>69</v>
      </c>
      <c r="AB212" s="136">
        <v>0</v>
      </c>
      <c r="AC212" s="506">
        <v>0</v>
      </c>
      <c r="AD212" s="136">
        <v>0</v>
      </c>
      <c r="AE212" s="294" t="s">
        <v>75</v>
      </c>
      <c r="AF212" s="136">
        <f t="shared" si="16"/>
        <v>0</v>
      </c>
      <c r="AG212" s="70">
        <v>0</v>
      </c>
      <c r="AH212" s="70">
        <v>0</v>
      </c>
      <c r="AI212" s="294" t="s">
        <v>75</v>
      </c>
      <c r="AJ212" s="72">
        <v>0</v>
      </c>
      <c r="AK212" s="79" t="s">
        <v>75</v>
      </c>
      <c r="AL212" s="79" t="s">
        <v>75</v>
      </c>
      <c r="AM212" s="136">
        <f t="shared" si="17"/>
        <v>0</v>
      </c>
      <c r="AN212" s="136">
        <f>+K212+AC212-AH212</f>
        <v>9000000</v>
      </c>
      <c r="AO212" s="72" t="s">
        <v>67</v>
      </c>
      <c r="AP212" s="70">
        <v>9000000</v>
      </c>
      <c r="AQ212" s="72" t="s">
        <v>85</v>
      </c>
      <c r="AR212" s="70">
        <v>0</v>
      </c>
      <c r="AS212" s="86" t="s">
        <v>75</v>
      </c>
      <c r="AT212" s="508">
        <v>9000000</v>
      </c>
      <c r="AU212" s="436">
        <f t="shared" si="18"/>
        <v>0</v>
      </c>
      <c r="AV212" s="140">
        <f t="shared" si="19"/>
        <v>1</v>
      </c>
      <c r="AW212" s="294" t="s">
        <v>75</v>
      </c>
      <c r="AX212" s="72" t="s">
        <v>131</v>
      </c>
      <c r="AY212" s="70" t="s">
        <v>7662</v>
      </c>
      <c r="AZ212" s="67" t="s">
        <v>67</v>
      </c>
      <c r="BA212" s="67" t="s">
        <v>67</v>
      </c>
    </row>
    <row r="213" spans="2:53" x14ac:dyDescent="0.25">
      <c r="B213" s="67">
        <v>2024</v>
      </c>
      <c r="C213" s="67">
        <v>891780111</v>
      </c>
      <c r="D213" s="69" t="s">
        <v>64</v>
      </c>
      <c r="E213" s="72" t="s">
        <v>7661</v>
      </c>
      <c r="F213" s="70" t="s">
        <v>7660</v>
      </c>
      <c r="G213" s="418">
        <v>0</v>
      </c>
      <c r="H213" s="72" t="s">
        <v>73</v>
      </c>
      <c r="I213" s="69" t="s">
        <v>1745</v>
      </c>
      <c r="J213" s="70" t="s">
        <v>7659</v>
      </c>
      <c r="K213" s="70">
        <v>9000000</v>
      </c>
      <c r="L213" s="67" t="s">
        <v>68</v>
      </c>
      <c r="M213" s="70" t="s">
        <v>5548</v>
      </c>
      <c r="N213" s="70">
        <v>1045684931</v>
      </c>
      <c r="O213" s="70">
        <v>104</v>
      </c>
      <c r="P213" s="291">
        <v>45310</v>
      </c>
      <c r="Q213" s="70">
        <v>77400000</v>
      </c>
      <c r="R213" s="291">
        <v>45313</v>
      </c>
      <c r="S213" s="70">
        <v>9000000</v>
      </c>
      <c r="T213" s="72" t="s">
        <v>66</v>
      </c>
      <c r="U213" s="70">
        <v>1192791759</v>
      </c>
      <c r="V213" s="70" t="s">
        <v>2466</v>
      </c>
      <c r="W213" s="291">
        <v>45313</v>
      </c>
      <c r="X213" s="291">
        <v>45313</v>
      </c>
      <c r="Y213" s="81" t="s">
        <v>75</v>
      </c>
      <c r="Z213" s="291">
        <v>45382</v>
      </c>
      <c r="AA213" s="136">
        <f t="shared" si="15"/>
        <v>69</v>
      </c>
      <c r="AB213" s="136">
        <v>0</v>
      </c>
      <c r="AC213" s="506">
        <v>0</v>
      </c>
      <c r="AD213" s="136">
        <v>0</v>
      </c>
      <c r="AE213" s="294" t="s">
        <v>75</v>
      </c>
      <c r="AF213" s="136">
        <f t="shared" si="16"/>
        <v>0</v>
      </c>
      <c r="AG213" s="70">
        <v>0</v>
      </c>
      <c r="AH213" s="70">
        <v>0</v>
      </c>
      <c r="AI213" s="294" t="s">
        <v>75</v>
      </c>
      <c r="AJ213" s="72">
        <v>0</v>
      </c>
      <c r="AK213" s="79" t="s">
        <v>75</v>
      </c>
      <c r="AL213" s="79" t="s">
        <v>75</v>
      </c>
      <c r="AM213" s="136">
        <f t="shared" si="17"/>
        <v>0</v>
      </c>
      <c r="AN213" s="136">
        <f>+K213+AC213-AH213</f>
        <v>9000000</v>
      </c>
      <c r="AO213" s="72" t="s">
        <v>67</v>
      </c>
      <c r="AP213" s="70">
        <v>9000000</v>
      </c>
      <c r="AQ213" s="72" t="s">
        <v>85</v>
      </c>
      <c r="AR213" s="70">
        <v>0</v>
      </c>
      <c r="AS213" s="86" t="s">
        <v>75</v>
      </c>
      <c r="AT213" s="508">
        <v>9000000</v>
      </c>
      <c r="AU213" s="436">
        <f t="shared" si="18"/>
        <v>0</v>
      </c>
      <c r="AV213" s="140">
        <f t="shared" si="19"/>
        <v>1</v>
      </c>
      <c r="AW213" s="294" t="s">
        <v>75</v>
      </c>
      <c r="AX213" s="72" t="s">
        <v>131</v>
      </c>
      <c r="AY213" s="70" t="s">
        <v>7658</v>
      </c>
      <c r="AZ213" s="67" t="s">
        <v>67</v>
      </c>
      <c r="BA213" s="67" t="s">
        <v>67</v>
      </c>
    </row>
    <row r="214" spans="2:53" x14ac:dyDescent="0.25">
      <c r="B214" s="67">
        <v>2024</v>
      </c>
      <c r="C214" s="67">
        <v>891780111</v>
      </c>
      <c r="D214" s="69" t="s">
        <v>64</v>
      </c>
      <c r="E214" s="72" t="s">
        <v>7657</v>
      </c>
      <c r="F214" s="70" t="s">
        <v>7656</v>
      </c>
      <c r="G214" s="418">
        <v>0</v>
      </c>
      <c r="H214" s="72" t="s">
        <v>73</v>
      </c>
      <c r="I214" s="69" t="s">
        <v>1745</v>
      </c>
      <c r="J214" s="70" t="s">
        <v>7655</v>
      </c>
      <c r="K214" s="70">
        <v>9000000</v>
      </c>
      <c r="L214" s="67" t="s">
        <v>68</v>
      </c>
      <c r="M214" s="70" t="s">
        <v>5529</v>
      </c>
      <c r="N214" s="70">
        <v>1082983016</v>
      </c>
      <c r="O214" s="70">
        <v>104</v>
      </c>
      <c r="P214" s="291">
        <v>45310</v>
      </c>
      <c r="Q214" s="70">
        <v>77400000</v>
      </c>
      <c r="R214" s="291">
        <v>45313</v>
      </c>
      <c r="S214" s="70">
        <v>9000000</v>
      </c>
      <c r="T214" s="72" t="s">
        <v>66</v>
      </c>
      <c r="U214" s="70">
        <v>1192791759</v>
      </c>
      <c r="V214" s="70" t="s">
        <v>2466</v>
      </c>
      <c r="W214" s="291">
        <v>45313</v>
      </c>
      <c r="X214" s="291">
        <v>45313</v>
      </c>
      <c r="Y214" s="81" t="s">
        <v>75</v>
      </c>
      <c r="Z214" s="291">
        <v>45382</v>
      </c>
      <c r="AA214" s="136">
        <f t="shared" si="15"/>
        <v>69</v>
      </c>
      <c r="AB214" s="136">
        <v>0</v>
      </c>
      <c r="AC214" s="506">
        <v>0</v>
      </c>
      <c r="AD214" s="136">
        <v>0</v>
      </c>
      <c r="AE214" s="294" t="s">
        <v>75</v>
      </c>
      <c r="AF214" s="136">
        <f t="shared" si="16"/>
        <v>0</v>
      </c>
      <c r="AG214" s="70">
        <v>0</v>
      </c>
      <c r="AH214" s="70">
        <v>0</v>
      </c>
      <c r="AI214" s="294" t="s">
        <v>75</v>
      </c>
      <c r="AJ214" s="72">
        <v>0</v>
      </c>
      <c r="AK214" s="79" t="s">
        <v>75</v>
      </c>
      <c r="AL214" s="79" t="s">
        <v>75</v>
      </c>
      <c r="AM214" s="136">
        <f t="shared" si="17"/>
        <v>0</v>
      </c>
      <c r="AN214" s="136">
        <f>+K214+AC214-AH214</f>
        <v>9000000</v>
      </c>
      <c r="AO214" s="72" t="s">
        <v>67</v>
      </c>
      <c r="AP214" s="70">
        <v>9000000</v>
      </c>
      <c r="AQ214" s="72" t="s">
        <v>85</v>
      </c>
      <c r="AR214" s="70">
        <v>0</v>
      </c>
      <c r="AS214" s="86" t="s">
        <v>75</v>
      </c>
      <c r="AT214" s="508">
        <v>9000000</v>
      </c>
      <c r="AU214" s="436">
        <f t="shared" si="18"/>
        <v>0</v>
      </c>
      <c r="AV214" s="140">
        <f t="shared" si="19"/>
        <v>1</v>
      </c>
      <c r="AW214" s="294" t="s">
        <v>75</v>
      </c>
      <c r="AX214" s="72" t="s">
        <v>131</v>
      </c>
      <c r="AY214" s="70" t="s">
        <v>7654</v>
      </c>
      <c r="AZ214" s="67" t="s">
        <v>67</v>
      </c>
      <c r="BA214" s="67" t="s">
        <v>67</v>
      </c>
    </row>
    <row r="215" spans="2:53" x14ac:dyDescent="0.25">
      <c r="B215" s="67">
        <v>2024</v>
      </c>
      <c r="C215" s="67">
        <v>891780111</v>
      </c>
      <c r="D215" s="69" t="s">
        <v>64</v>
      </c>
      <c r="E215" s="72" t="s">
        <v>7653</v>
      </c>
      <c r="F215" s="70" t="s">
        <v>7652</v>
      </c>
      <c r="G215" s="418">
        <v>0</v>
      </c>
      <c r="H215" s="72" t="s">
        <v>73</v>
      </c>
      <c r="I215" s="69" t="s">
        <v>1745</v>
      </c>
      <c r="J215" s="70" t="s">
        <v>7651</v>
      </c>
      <c r="K215" s="70">
        <v>7500000</v>
      </c>
      <c r="L215" s="67" t="s">
        <v>68</v>
      </c>
      <c r="M215" s="70" t="s">
        <v>5552</v>
      </c>
      <c r="N215" s="70">
        <v>1082932668</v>
      </c>
      <c r="O215" s="70">
        <v>104</v>
      </c>
      <c r="P215" s="291">
        <v>45310</v>
      </c>
      <c r="Q215" s="70">
        <v>77400000</v>
      </c>
      <c r="R215" s="291">
        <v>45313</v>
      </c>
      <c r="S215" s="70">
        <v>7500000</v>
      </c>
      <c r="T215" s="72" t="s">
        <v>66</v>
      </c>
      <c r="U215" s="70">
        <v>1192791759</v>
      </c>
      <c r="V215" s="70" t="s">
        <v>2466</v>
      </c>
      <c r="W215" s="291">
        <v>45313</v>
      </c>
      <c r="X215" s="291">
        <v>45313</v>
      </c>
      <c r="Y215" s="81" t="s">
        <v>75</v>
      </c>
      <c r="Z215" s="291">
        <v>45382</v>
      </c>
      <c r="AA215" s="136">
        <f t="shared" si="15"/>
        <v>69</v>
      </c>
      <c r="AB215" s="136">
        <v>0</v>
      </c>
      <c r="AC215" s="506">
        <v>0</v>
      </c>
      <c r="AD215" s="136">
        <v>0</v>
      </c>
      <c r="AE215" s="294" t="s">
        <v>75</v>
      </c>
      <c r="AF215" s="136">
        <f t="shared" si="16"/>
        <v>0</v>
      </c>
      <c r="AG215" s="70">
        <v>0</v>
      </c>
      <c r="AH215" s="70">
        <v>0</v>
      </c>
      <c r="AI215" s="294" t="s">
        <v>75</v>
      </c>
      <c r="AJ215" s="72">
        <v>0</v>
      </c>
      <c r="AK215" s="79" t="s">
        <v>75</v>
      </c>
      <c r="AL215" s="79" t="s">
        <v>75</v>
      </c>
      <c r="AM215" s="136">
        <f t="shared" si="17"/>
        <v>0</v>
      </c>
      <c r="AN215" s="136">
        <f>+K215+AC215-AH215</f>
        <v>7500000</v>
      </c>
      <c r="AO215" s="72" t="s">
        <v>67</v>
      </c>
      <c r="AP215" s="70">
        <v>7500000</v>
      </c>
      <c r="AQ215" s="72" t="s">
        <v>85</v>
      </c>
      <c r="AR215" s="70">
        <v>0</v>
      </c>
      <c r="AS215" s="86" t="s">
        <v>75</v>
      </c>
      <c r="AT215" s="508">
        <v>7500000</v>
      </c>
      <c r="AU215" s="436">
        <f t="shared" si="18"/>
        <v>0</v>
      </c>
      <c r="AV215" s="140">
        <f t="shared" si="19"/>
        <v>1</v>
      </c>
      <c r="AW215" s="294" t="s">
        <v>75</v>
      </c>
      <c r="AX215" s="72" t="s">
        <v>131</v>
      </c>
      <c r="AY215" s="70" t="s">
        <v>7650</v>
      </c>
      <c r="AZ215" s="67" t="s">
        <v>67</v>
      </c>
      <c r="BA215" s="67" t="s">
        <v>67</v>
      </c>
    </row>
    <row r="216" spans="2:53" x14ac:dyDescent="0.25">
      <c r="B216" s="67">
        <v>2024</v>
      </c>
      <c r="C216" s="67">
        <v>891780111</v>
      </c>
      <c r="D216" s="69" t="s">
        <v>64</v>
      </c>
      <c r="E216" s="72" t="s">
        <v>7649</v>
      </c>
      <c r="F216" s="70" t="s">
        <v>7648</v>
      </c>
      <c r="G216" s="418">
        <v>0</v>
      </c>
      <c r="H216" s="72" t="s">
        <v>73</v>
      </c>
      <c r="I216" s="69" t="s">
        <v>1745</v>
      </c>
      <c r="J216" s="70" t="s">
        <v>7647</v>
      </c>
      <c r="K216" s="70">
        <v>9000000</v>
      </c>
      <c r="L216" s="67" t="s">
        <v>68</v>
      </c>
      <c r="M216" s="70" t="s">
        <v>7646</v>
      </c>
      <c r="N216" s="70">
        <v>7602961</v>
      </c>
      <c r="O216" s="70">
        <v>104</v>
      </c>
      <c r="P216" s="291">
        <v>45310</v>
      </c>
      <c r="Q216" s="70">
        <v>77400000</v>
      </c>
      <c r="R216" s="291">
        <v>45313</v>
      </c>
      <c r="S216" s="70">
        <v>9000000</v>
      </c>
      <c r="T216" s="72" t="s">
        <v>66</v>
      </c>
      <c r="U216" s="70">
        <v>1192791759</v>
      </c>
      <c r="V216" s="70" t="s">
        <v>2466</v>
      </c>
      <c r="W216" s="291">
        <v>45313</v>
      </c>
      <c r="X216" s="291">
        <v>45313</v>
      </c>
      <c r="Y216" s="81" t="s">
        <v>75</v>
      </c>
      <c r="Z216" s="291">
        <v>45382</v>
      </c>
      <c r="AA216" s="136">
        <f t="shared" si="15"/>
        <v>69</v>
      </c>
      <c r="AB216" s="136">
        <v>0</v>
      </c>
      <c r="AC216" s="506">
        <v>0</v>
      </c>
      <c r="AD216" s="136">
        <v>0</v>
      </c>
      <c r="AE216" s="294" t="s">
        <v>75</v>
      </c>
      <c r="AF216" s="136">
        <f t="shared" si="16"/>
        <v>0</v>
      </c>
      <c r="AG216" s="70">
        <v>0</v>
      </c>
      <c r="AH216" s="70">
        <v>0</v>
      </c>
      <c r="AI216" s="294" t="s">
        <v>75</v>
      </c>
      <c r="AJ216" s="72">
        <v>0</v>
      </c>
      <c r="AK216" s="79" t="s">
        <v>75</v>
      </c>
      <c r="AL216" s="79" t="s">
        <v>75</v>
      </c>
      <c r="AM216" s="136">
        <f t="shared" si="17"/>
        <v>0</v>
      </c>
      <c r="AN216" s="136">
        <f>+K216+AC216-AH216</f>
        <v>9000000</v>
      </c>
      <c r="AO216" s="72" t="s">
        <v>67</v>
      </c>
      <c r="AP216" s="70">
        <v>9000000</v>
      </c>
      <c r="AQ216" s="72" t="s">
        <v>85</v>
      </c>
      <c r="AR216" s="70">
        <v>0</v>
      </c>
      <c r="AS216" s="86" t="s">
        <v>75</v>
      </c>
      <c r="AT216" s="508">
        <v>9000000</v>
      </c>
      <c r="AU216" s="436">
        <f t="shared" si="18"/>
        <v>0</v>
      </c>
      <c r="AV216" s="140">
        <f t="shared" si="19"/>
        <v>1</v>
      </c>
      <c r="AW216" s="294" t="s">
        <v>75</v>
      </c>
      <c r="AX216" s="72" t="s">
        <v>131</v>
      </c>
      <c r="AY216" s="70" t="s">
        <v>7645</v>
      </c>
      <c r="AZ216" s="67" t="s">
        <v>67</v>
      </c>
      <c r="BA216" s="67" t="s">
        <v>67</v>
      </c>
    </row>
    <row r="217" spans="2:53" x14ac:dyDescent="0.25">
      <c r="B217" s="67">
        <v>2024</v>
      </c>
      <c r="C217" s="67">
        <v>891780111</v>
      </c>
      <c r="D217" s="69" t="s">
        <v>64</v>
      </c>
      <c r="E217" s="72" t="s">
        <v>7644</v>
      </c>
      <c r="F217" s="70" t="s">
        <v>7643</v>
      </c>
      <c r="G217" s="418">
        <v>0</v>
      </c>
      <c r="H217" s="72" t="s">
        <v>73</v>
      </c>
      <c r="I217" s="69" t="s">
        <v>65</v>
      </c>
      <c r="J217" s="70" t="s">
        <v>7642</v>
      </c>
      <c r="K217" s="70">
        <v>13320000</v>
      </c>
      <c r="L217" s="67" t="s">
        <v>68</v>
      </c>
      <c r="M217" s="70" t="s">
        <v>7641</v>
      </c>
      <c r="N217" s="70">
        <v>35117743</v>
      </c>
      <c r="O217" s="154">
        <v>13</v>
      </c>
      <c r="P217" s="294">
        <v>45302</v>
      </c>
      <c r="Q217" s="70">
        <v>4518689382</v>
      </c>
      <c r="R217" s="291">
        <v>45313</v>
      </c>
      <c r="S217" s="70">
        <v>13320000</v>
      </c>
      <c r="T217" s="72" t="s">
        <v>66</v>
      </c>
      <c r="U217" s="70">
        <v>84457182</v>
      </c>
      <c r="V217" s="70" t="s">
        <v>7383</v>
      </c>
      <c r="W217" s="291">
        <v>45313</v>
      </c>
      <c r="X217" s="291">
        <v>45313</v>
      </c>
      <c r="Y217" s="81" t="s">
        <v>75</v>
      </c>
      <c r="Z217" s="291">
        <v>45457</v>
      </c>
      <c r="AA217" s="136">
        <f t="shared" si="15"/>
        <v>144</v>
      </c>
      <c r="AB217" s="136">
        <v>2</v>
      </c>
      <c r="AC217" s="506">
        <v>1440000</v>
      </c>
      <c r="AD217" s="136">
        <v>1</v>
      </c>
      <c r="AE217" s="507">
        <v>45473</v>
      </c>
      <c r="AF217" s="136">
        <f t="shared" si="16"/>
        <v>16</v>
      </c>
      <c r="AG217" s="70">
        <v>0</v>
      </c>
      <c r="AH217" s="70">
        <v>0</v>
      </c>
      <c r="AI217" s="294" t="s">
        <v>75</v>
      </c>
      <c r="AJ217" s="72">
        <v>0</v>
      </c>
      <c r="AK217" s="79" t="s">
        <v>75</v>
      </c>
      <c r="AL217" s="79" t="s">
        <v>75</v>
      </c>
      <c r="AM217" s="136">
        <f t="shared" si="17"/>
        <v>0</v>
      </c>
      <c r="AN217" s="136">
        <f>+K217+AC217-AH217</f>
        <v>14760000</v>
      </c>
      <c r="AO217" s="72" t="s">
        <v>67</v>
      </c>
      <c r="AP217" s="70">
        <v>13320000</v>
      </c>
      <c r="AQ217" s="72" t="s">
        <v>85</v>
      </c>
      <c r="AR217" s="70">
        <v>0</v>
      </c>
      <c r="AS217" s="86" t="s">
        <v>75</v>
      </c>
      <c r="AT217" s="508">
        <v>14760000</v>
      </c>
      <c r="AU217" s="436">
        <f t="shared" si="18"/>
        <v>0</v>
      </c>
      <c r="AV217" s="140">
        <f t="shared" si="19"/>
        <v>1</v>
      </c>
      <c r="AW217" s="294" t="s">
        <v>75</v>
      </c>
      <c r="AX217" s="72" t="s">
        <v>131</v>
      </c>
      <c r="AY217" s="70" t="s">
        <v>7640</v>
      </c>
      <c r="AZ217" s="67" t="s">
        <v>67</v>
      </c>
      <c r="BA217" s="67" t="s">
        <v>67</v>
      </c>
    </row>
    <row r="218" spans="2:53" x14ac:dyDescent="0.25">
      <c r="B218" s="67">
        <v>2024</v>
      </c>
      <c r="C218" s="67">
        <v>891780111</v>
      </c>
      <c r="D218" s="69" t="s">
        <v>64</v>
      </c>
      <c r="E218" s="72" t="s">
        <v>7639</v>
      </c>
      <c r="F218" s="70" t="s">
        <v>7638</v>
      </c>
      <c r="G218" s="418">
        <v>0</v>
      </c>
      <c r="H218" s="72" t="s">
        <v>73</v>
      </c>
      <c r="I218" s="69" t="s">
        <v>65</v>
      </c>
      <c r="J218" s="70" t="s">
        <v>7637</v>
      </c>
      <c r="K218" s="70">
        <v>16940000</v>
      </c>
      <c r="L218" s="67" t="s">
        <v>68</v>
      </c>
      <c r="M218" s="70" t="s">
        <v>7636</v>
      </c>
      <c r="N218" s="70">
        <v>7634396</v>
      </c>
      <c r="O218" s="154">
        <v>13</v>
      </c>
      <c r="P218" s="294">
        <v>45302</v>
      </c>
      <c r="Q218" s="70">
        <v>4518689382</v>
      </c>
      <c r="R218" s="291">
        <v>45313</v>
      </c>
      <c r="S218" s="70">
        <v>16940000</v>
      </c>
      <c r="T218" s="72" t="s">
        <v>66</v>
      </c>
      <c r="U218" s="70">
        <v>84457182</v>
      </c>
      <c r="V218" s="70" t="s">
        <v>7383</v>
      </c>
      <c r="W218" s="291">
        <v>45313</v>
      </c>
      <c r="X218" s="291">
        <v>45313</v>
      </c>
      <c r="Y218" s="81" t="s">
        <v>75</v>
      </c>
      <c r="Z218" s="291">
        <v>45457</v>
      </c>
      <c r="AA218" s="136">
        <f t="shared" si="15"/>
        <v>144</v>
      </c>
      <c r="AB218" s="136">
        <v>2</v>
      </c>
      <c r="AC218" s="506">
        <v>1760000</v>
      </c>
      <c r="AD218" s="136">
        <v>1</v>
      </c>
      <c r="AE218" s="507">
        <v>45473</v>
      </c>
      <c r="AF218" s="136">
        <f t="shared" si="16"/>
        <v>16</v>
      </c>
      <c r="AG218" s="70">
        <v>0</v>
      </c>
      <c r="AH218" s="70">
        <v>0</v>
      </c>
      <c r="AI218" s="294" t="s">
        <v>75</v>
      </c>
      <c r="AJ218" s="72">
        <v>0</v>
      </c>
      <c r="AK218" s="79" t="s">
        <v>75</v>
      </c>
      <c r="AL218" s="79" t="s">
        <v>75</v>
      </c>
      <c r="AM218" s="136">
        <f t="shared" si="17"/>
        <v>0</v>
      </c>
      <c r="AN218" s="136">
        <f>+K218+AC218-AH218</f>
        <v>18700000</v>
      </c>
      <c r="AO218" s="72" t="s">
        <v>67</v>
      </c>
      <c r="AP218" s="70">
        <v>16940000</v>
      </c>
      <c r="AQ218" s="72" t="s">
        <v>85</v>
      </c>
      <c r="AR218" s="70">
        <v>0</v>
      </c>
      <c r="AS218" s="86" t="s">
        <v>75</v>
      </c>
      <c r="AT218" s="508">
        <v>18700000</v>
      </c>
      <c r="AU218" s="436">
        <f t="shared" si="18"/>
        <v>0</v>
      </c>
      <c r="AV218" s="140">
        <f t="shared" si="19"/>
        <v>1</v>
      </c>
      <c r="AW218" s="294" t="s">
        <v>75</v>
      </c>
      <c r="AX218" s="72" t="s">
        <v>131</v>
      </c>
      <c r="AY218" s="70" t="s">
        <v>7635</v>
      </c>
      <c r="AZ218" s="67" t="s">
        <v>67</v>
      </c>
      <c r="BA218" s="67" t="s">
        <v>67</v>
      </c>
    </row>
    <row r="219" spans="2:53" x14ac:dyDescent="0.25">
      <c r="B219" s="67">
        <v>2024</v>
      </c>
      <c r="C219" s="67">
        <v>891780111</v>
      </c>
      <c r="D219" s="69" t="s">
        <v>64</v>
      </c>
      <c r="E219" s="72" t="s">
        <v>7634</v>
      </c>
      <c r="F219" s="70" t="s">
        <v>7633</v>
      </c>
      <c r="G219" s="418">
        <v>0</v>
      </c>
      <c r="H219" s="72" t="s">
        <v>73</v>
      </c>
      <c r="I219" s="69" t="s">
        <v>65</v>
      </c>
      <c r="J219" s="70" t="s">
        <v>5380</v>
      </c>
      <c r="K219" s="70">
        <v>16500000</v>
      </c>
      <c r="L219" s="67" t="s">
        <v>68</v>
      </c>
      <c r="M219" s="70" t="s">
        <v>7632</v>
      </c>
      <c r="N219" s="70">
        <v>1083554776</v>
      </c>
      <c r="O219" s="154">
        <v>13</v>
      </c>
      <c r="P219" s="294">
        <v>45302</v>
      </c>
      <c r="Q219" s="70">
        <v>4518689382</v>
      </c>
      <c r="R219" s="291">
        <v>45313</v>
      </c>
      <c r="S219" s="70">
        <v>16500000</v>
      </c>
      <c r="T219" s="72" t="s">
        <v>66</v>
      </c>
      <c r="U219" s="70">
        <v>84457182</v>
      </c>
      <c r="V219" s="70" t="s">
        <v>7383</v>
      </c>
      <c r="W219" s="291">
        <v>45313</v>
      </c>
      <c r="X219" s="291">
        <v>45313</v>
      </c>
      <c r="Y219" s="81" t="s">
        <v>75</v>
      </c>
      <c r="Z219" s="291">
        <v>45457</v>
      </c>
      <c r="AA219" s="136">
        <f t="shared" si="15"/>
        <v>144</v>
      </c>
      <c r="AB219" s="136">
        <v>2</v>
      </c>
      <c r="AC219" s="506">
        <v>1760000</v>
      </c>
      <c r="AD219" s="136">
        <v>1</v>
      </c>
      <c r="AE219" s="507">
        <v>45473</v>
      </c>
      <c r="AF219" s="136">
        <f t="shared" si="16"/>
        <v>16</v>
      </c>
      <c r="AG219" s="70">
        <v>0</v>
      </c>
      <c r="AH219" s="70">
        <v>0</v>
      </c>
      <c r="AI219" s="294" t="s">
        <v>75</v>
      </c>
      <c r="AJ219" s="72">
        <v>0</v>
      </c>
      <c r="AK219" s="79" t="s">
        <v>75</v>
      </c>
      <c r="AL219" s="79" t="s">
        <v>75</v>
      </c>
      <c r="AM219" s="136">
        <f t="shared" si="17"/>
        <v>0</v>
      </c>
      <c r="AN219" s="136">
        <f>+K219+AC219-AH219</f>
        <v>18260000</v>
      </c>
      <c r="AO219" s="72" t="s">
        <v>67</v>
      </c>
      <c r="AP219" s="70">
        <v>16500000</v>
      </c>
      <c r="AQ219" s="72" t="s">
        <v>85</v>
      </c>
      <c r="AR219" s="70">
        <v>0</v>
      </c>
      <c r="AS219" s="86" t="s">
        <v>75</v>
      </c>
      <c r="AT219" s="508">
        <v>18260000</v>
      </c>
      <c r="AU219" s="436">
        <f t="shared" si="18"/>
        <v>0</v>
      </c>
      <c r="AV219" s="140">
        <f t="shared" si="19"/>
        <v>1</v>
      </c>
      <c r="AW219" s="294" t="s">
        <v>75</v>
      </c>
      <c r="AX219" s="72" t="s">
        <v>131</v>
      </c>
      <c r="AY219" s="70" t="s">
        <v>7631</v>
      </c>
      <c r="AZ219" s="67" t="s">
        <v>67</v>
      </c>
      <c r="BA219" s="67" t="s">
        <v>67</v>
      </c>
    </row>
    <row r="220" spans="2:53" x14ac:dyDescent="0.25">
      <c r="B220" s="67">
        <v>2024</v>
      </c>
      <c r="C220" s="67">
        <v>891780111</v>
      </c>
      <c r="D220" s="69" t="s">
        <v>64</v>
      </c>
      <c r="E220" s="72" t="s">
        <v>7630</v>
      </c>
      <c r="F220" s="70" t="s">
        <v>7629</v>
      </c>
      <c r="G220" s="418">
        <v>0</v>
      </c>
      <c r="H220" s="72" t="s">
        <v>73</v>
      </c>
      <c r="I220" s="69" t="s">
        <v>65</v>
      </c>
      <c r="J220" s="70" t="s">
        <v>7628</v>
      </c>
      <c r="K220" s="70">
        <v>15400000</v>
      </c>
      <c r="L220" s="67" t="s">
        <v>68</v>
      </c>
      <c r="M220" s="70" t="s">
        <v>7627</v>
      </c>
      <c r="N220" s="70">
        <v>36718392</v>
      </c>
      <c r="O220" s="154">
        <v>13</v>
      </c>
      <c r="P220" s="294">
        <v>45302</v>
      </c>
      <c r="Q220" s="70">
        <v>4518689382</v>
      </c>
      <c r="R220" s="291">
        <v>45313</v>
      </c>
      <c r="S220" s="70">
        <v>15400000</v>
      </c>
      <c r="T220" s="72" t="s">
        <v>66</v>
      </c>
      <c r="U220" s="70">
        <v>84457182</v>
      </c>
      <c r="V220" s="70" t="s">
        <v>7383</v>
      </c>
      <c r="W220" s="291">
        <v>45313</v>
      </c>
      <c r="X220" s="291">
        <v>45313</v>
      </c>
      <c r="Y220" s="81" t="s">
        <v>75</v>
      </c>
      <c r="Z220" s="291">
        <v>45457</v>
      </c>
      <c r="AA220" s="136">
        <f t="shared" si="15"/>
        <v>144</v>
      </c>
      <c r="AB220" s="136">
        <v>0</v>
      </c>
      <c r="AC220" s="506">
        <v>0</v>
      </c>
      <c r="AD220" s="136">
        <v>0</v>
      </c>
      <c r="AE220" s="294" t="s">
        <v>75</v>
      </c>
      <c r="AF220" s="136">
        <f t="shared" si="16"/>
        <v>0</v>
      </c>
      <c r="AG220" s="70">
        <v>0</v>
      </c>
      <c r="AH220" s="70">
        <v>0</v>
      </c>
      <c r="AI220" s="294" t="s">
        <v>75</v>
      </c>
      <c r="AJ220" s="72">
        <v>0</v>
      </c>
      <c r="AK220" s="79" t="s">
        <v>75</v>
      </c>
      <c r="AL220" s="79" t="s">
        <v>75</v>
      </c>
      <c r="AM220" s="136">
        <f t="shared" si="17"/>
        <v>0</v>
      </c>
      <c r="AN220" s="136">
        <f>+K220+AC220-AH220</f>
        <v>15400000</v>
      </c>
      <c r="AO220" s="72" t="s">
        <v>67</v>
      </c>
      <c r="AP220" s="70">
        <v>15400000</v>
      </c>
      <c r="AQ220" s="72" t="s">
        <v>85</v>
      </c>
      <c r="AR220" s="70">
        <v>0</v>
      </c>
      <c r="AS220" s="86" t="s">
        <v>75</v>
      </c>
      <c r="AT220" s="508">
        <v>15400000</v>
      </c>
      <c r="AU220" s="436">
        <f t="shared" si="18"/>
        <v>0</v>
      </c>
      <c r="AV220" s="140">
        <f t="shared" si="19"/>
        <v>1</v>
      </c>
      <c r="AW220" s="294" t="s">
        <v>75</v>
      </c>
      <c r="AX220" s="72" t="s">
        <v>131</v>
      </c>
      <c r="AY220" s="70" t="s">
        <v>7626</v>
      </c>
      <c r="AZ220" s="67" t="s">
        <v>67</v>
      </c>
      <c r="BA220" s="67" t="s">
        <v>67</v>
      </c>
    </row>
    <row r="221" spans="2:53" x14ac:dyDescent="0.25">
      <c r="B221" s="67">
        <v>2024</v>
      </c>
      <c r="C221" s="67">
        <v>891780111</v>
      </c>
      <c r="D221" s="69" t="s">
        <v>64</v>
      </c>
      <c r="E221" s="72" t="s">
        <v>7625</v>
      </c>
      <c r="F221" s="70" t="s">
        <v>7624</v>
      </c>
      <c r="G221" s="418">
        <v>0</v>
      </c>
      <c r="H221" s="72" t="s">
        <v>73</v>
      </c>
      <c r="I221" s="69" t="s">
        <v>65</v>
      </c>
      <c r="J221" s="70" t="s">
        <v>7623</v>
      </c>
      <c r="K221" s="70">
        <v>14700000</v>
      </c>
      <c r="L221" s="67" t="s">
        <v>68</v>
      </c>
      <c r="M221" s="70" t="s">
        <v>7622</v>
      </c>
      <c r="N221" s="70">
        <v>1066000092</v>
      </c>
      <c r="O221" s="154">
        <v>13</v>
      </c>
      <c r="P221" s="294">
        <v>45302</v>
      </c>
      <c r="Q221" s="70">
        <v>4518689382</v>
      </c>
      <c r="R221" s="291">
        <v>45313</v>
      </c>
      <c r="S221" s="70">
        <v>14700000</v>
      </c>
      <c r="T221" s="72" t="s">
        <v>66</v>
      </c>
      <c r="U221" s="70">
        <v>21400608</v>
      </c>
      <c r="V221" s="70" t="s">
        <v>7616</v>
      </c>
      <c r="W221" s="291">
        <v>45313</v>
      </c>
      <c r="X221" s="291">
        <v>45313</v>
      </c>
      <c r="Y221" s="81" t="s">
        <v>75</v>
      </c>
      <c r="Z221" s="291">
        <v>45457</v>
      </c>
      <c r="AA221" s="136">
        <f t="shared" si="15"/>
        <v>144</v>
      </c>
      <c r="AB221" s="136">
        <v>2</v>
      </c>
      <c r="AC221" s="506">
        <v>1600000</v>
      </c>
      <c r="AD221" s="136">
        <v>1</v>
      </c>
      <c r="AE221" s="507">
        <v>45473</v>
      </c>
      <c r="AF221" s="136">
        <f t="shared" si="16"/>
        <v>16</v>
      </c>
      <c r="AG221" s="70">
        <v>0</v>
      </c>
      <c r="AH221" s="70">
        <v>0</v>
      </c>
      <c r="AI221" s="294" t="s">
        <v>75</v>
      </c>
      <c r="AJ221" s="72">
        <v>0</v>
      </c>
      <c r="AK221" s="79" t="s">
        <v>75</v>
      </c>
      <c r="AL221" s="79" t="s">
        <v>75</v>
      </c>
      <c r="AM221" s="136">
        <f t="shared" si="17"/>
        <v>0</v>
      </c>
      <c r="AN221" s="136">
        <f>+K221+AC221-AH221</f>
        <v>16300000</v>
      </c>
      <c r="AO221" s="72" t="s">
        <v>67</v>
      </c>
      <c r="AP221" s="70">
        <v>14700000</v>
      </c>
      <c r="AQ221" s="72" t="s">
        <v>85</v>
      </c>
      <c r="AR221" s="70">
        <v>0</v>
      </c>
      <c r="AS221" s="86" t="s">
        <v>75</v>
      </c>
      <c r="AT221" s="508">
        <v>16300000</v>
      </c>
      <c r="AU221" s="436">
        <f t="shared" si="18"/>
        <v>0</v>
      </c>
      <c r="AV221" s="140">
        <f t="shared" si="19"/>
        <v>1</v>
      </c>
      <c r="AW221" s="294" t="s">
        <v>75</v>
      </c>
      <c r="AX221" s="72" t="s">
        <v>131</v>
      </c>
      <c r="AY221" s="70" t="s">
        <v>7621</v>
      </c>
      <c r="AZ221" s="67" t="s">
        <v>67</v>
      </c>
      <c r="BA221" s="67" t="s">
        <v>67</v>
      </c>
    </row>
    <row r="222" spans="2:53" x14ac:dyDescent="0.25">
      <c r="B222" s="67">
        <v>2024</v>
      </c>
      <c r="C222" s="67">
        <v>891780111</v>
      </c>
      <c r="D222" s="69" t="s">
        <v>64</v>
      </c>
      <c r="E222" s="72" t="s">
        <v>7620</v>
      </c>
      <c r="F222" s="70" t="s">
        <v>7619</v>
      </c>
      <c r="G222" s="418">
        <v>0</v>
      </c>
      <c r="H222" s="72" t="s">
        <v>73</v>
      </c>
      <c r="I222" s="69" t="s">
        <v>65</v>
      </c>
      <c r="J222" s="70" t="s">
        <v>7618</v>
      </c>
      <c r="K222" s="70">
        <v>13230000</v>
      </c>
      <c r="L222" s="67" t="s">
        <v>68</v>
      </c>
      <c r="M222" s="70" t="s">
        <v>7617</v>
      </c>
      <c r="N222" s="70">
        <v>1102880046</v>
      </c>
      <c r="O222" s="154">
        <v>13</v>
      </c>
      <c r="P222" s="294">
        <v>45302</v>
      </c>
      <c r="Q222" s="70">
        <v>4518689382</v>
      </c>
      <c r="R222" s="291">
        <v>45313</v>
      </c>
      <c r="S222" s="70">
        <v>13230000</v>
      </c>
      <c r="T222" s="72" t="s">
        <v>66</v>
      </c>
      <c r="U222" s="70">
        <v>21400608</v>
      </c>
      <c r="V222" s="70" t="s">
        <v>7616</v>
      </c>
      <c r="W222" s="291">
        <v>45313</v>
      </c>
      <c r="X222" s="291">
        <v>45313</v>
      </c>
      <c r="Y222" s="81" t="s">
        <v>75</v>
      </c>
      <c r="Z222" s="291">
        <v>45457</v>
      </c>
      <c r="AA222" s="136">
        <f t="shared" si="15"/>
        <v>144</v>
      </c>
      <c r="AB222" s="136">
        <v>2</v>
      </c>
      <c r="AC222" s="506">
        <v>3440000</v>
      </c>
      <c r="AD222" s="136">
        <v>1</v>
      </c>
      <c r="AE222" s="507">
        <v>45473</v>
      </c>
      <c r="AF222" s="136">
        <f t="shared" si="16"/>
        <v>16</v>
      </c>
      <c r="AG222" s="70">
        <v>0</v>
      </c>
      <c r="AH222" s="70">
        <v>0</v>
      </c>
      <c r="AI222" s="294" t="s">
        <v>75</v>
      </c>
      <c r="AJ222" s="72">
        <v>0</v>
      </c>
      <c r="AK222" s="79" t="s">
        <v>75</v>
      </c>
      <c r="AL222" s="79" t="s">
        <v>75</v>
      </c>
      <c r="AM222" s="136">
        <f t="shared" si="17"/>
        <v>0</v>
      </c>
      <c r="AN222" s="136">
        <f>+K222+AC222-AH222</f>
        <v>16670000</v>
      </c>
      <c r="AO222" s="72" t="s">
        <v>67</v>
      </c>
      <c r="AP222" s="70">
        <v>13230000</v>
      </c>
      <c r="AQ222" s="72" t="s">
        <v>85</v>
      </c>
      <c r="AR222" s="70">
        <v>0</v>
      </c>
      <c r="AS222" s="86" t="s">
        <v>75</v>
      </c>
      <c r="AT222" s="508">
        <v>16670000</v>
      </c>
      <c r="AU222" s="436">
        <f t="shared" si="18"/>
        <v>0</v>
      </c>
      <c r="AV222" s="140">
        <f t="shared" si="19"/>
        <v>1</v>
      </c>
      <c r="AW222" s="294" t="s">
        <v>75</v>
      </c>
      <c r="AX222" s="72" t="s">
        <v>131</v>
      </c>
      <c r="AY222" s="70" t="s">
        <v>7615</v>
      </c>
      <c r="AZ222" s="67" t="s">
        <v>67</v>
      </c>
      <c r="BA222" s="67" t="s">
        <v>67</v>
      </c>
    </row>
    <row r="223" spans="2:53" x14ac:dyDescent="0.25">
      <c r="B223" s="67">
        <v>2024</v>
      </c>
      <c r="C223" s="67">
        <v>891780111</v>
      </c>
      <c r="D223" s="69" t="s">
        <v>64</v>
      </c>
      <c r="E223" s="72" t="s">
        <v>7614</v>
      </c>
      <c r="F223" s="70" t="s">
        <v>7613</v>
      </c>
      <c r="G223" s="418">
        <v>0</v>
      </c>
      <c r="H223" s="72" t="s">
        <v>73</v>
      </c>
      <c r="I223" s="69" t="s">
        <v>65</v>
      </c>
      <c r="J223" s="70" t="s">
        <v>7612</v>
      </c>
      <c r="K223" s="70">
        <v>10360000</v>
      </c>
      <c r="L223" s="67" t="s">
        <v>68</v>
      </c>
      <c r="M223" s="70" t="s">
        <v>7611</v>
      </c>
      <c r="N223" s="70">
        <v>1083023147</v>
      </c>
      <c r="O223" s="154">
        <v>14</v>
      </c>
      <c r="P223" s="291">
        <v>45302</v>
      </c>
      <c r="Q223" s="70">
        <v>2126349000</v>
      </c>
      <c r="R223" s="291">
        <v>45313</v>
      </c>
      <c r="S223" s="70">
        <v>10360000</v>
      </c>
      <c r="T223" s="72" t="s">
        <v>66</v>
      </c>
      <c r="U223" s="70">
        <v>93400727</v>
      </c>
      <c r="V223" s="70" t="s">
        <v>5703</v>
      </c>
      <c r="W223" s="291">
        <v>45313</v>
      </c>
      <c r="X223" s="291">
        <v>45313</v>
      </c>
      <c r="Y223" s="81" t="s">
        <v>75</v>
      </c>
      <c r="Z223" s="291">
        <v>45457</v>
      </c>
      <c r="AA223" s="136">
        <f t="shared" si="15"/>
        <v>144</v>
      </c>
      <c r="AB223" s="136">
        <v>2</v>
      </c>
      <c r="AC223" s="506">
        <v>1120000</v>
      </c>
      <c r="AD223" s="136">
        <v>1</v>
      </c>
      <c r="AE223" s="507">
        <v>45473</v>
      </c>
      <c r="AF223" s="136">
        <f t="shared" si="16"/>
        <v>16</v>
      </c>
      <c r="AG223" s="70">
        <v>0</v>
      </c>
      <c r="AH223" s="70">
        <v>0</v>
      </c>
      <c r="AI223" s="294" t="s">
        <v>75</v>
      </c>
      <c r="AJ223" s="72">
        <v>0</v>
      </c>
      <c r="AK223" s="79" t="s">
        <v>75</v>
      </c>
      <c r="AL223" s="79" t="s">
        <v>75</v>
      </c>
      <c r="AM223" s="136">
        <f t="shared" si="17"/>
        <v>0</v>
      </c>
      <c r="AN223" s="136">
        <f>+K223+AC223-AH223</f>
        <v>11480000</v>
      </c>
      <c r="AO223" s="72" t="s">
        <v>67</v>
      </c>
      <c r="AP223" s="70">
        <v>10360000</v>
      </c>
      <c r="AQ223" s="72" t="s">
        <v>85</v>
      </c>
      <c r="AR223" s="70">
        <v>0</v>
      </c>
      <c r="AS223" s="86" t="s">
        <v>75</v>
      </c>
      <c r="AT223" s="508">
        <v>11480000</v>
      </c>
      <c r="AU223" s="436">
        <f t="shared" si="18"/>
        <v>0</v>
      </c>
      <c r="AV223" s="140">
        <f t="shared" si="19"/>
        <v>1</v>
      </c>
      <c r="AW223" s="294" t="s">
        <v>75</v>
      </c>
      <c r="AX223" s="72" t="s">
        <v>131</v>
      </c>
      <c r="AY223" s="70" t="s">
        <v>7610</v>
      </c>
      <c r="AZ223" s="67" t="s">
        <v>67</v>
      </c>
      <c r="BA223" s="67" t="s">
        <v>67</v>
      </c>
    </row>
    <row r="224" spans="2:53" x14ac:dyDescent="0.25">
      <c r="B224" s="67">
        <v>2024</v>
      </c>
      <c r="C224" s="67">
        <v>891780111</v>
      </c>
      <c r="D224" s="69" t="s">
        <v>64</v>
      </c>
      <c r="E224" s="72" t="s">
        <v>7609</v>
      </c>
      <c r="F224" s="70" t="s">
        <v>7608</v>
      </c>
      <c r="G224" s="418">
        <v>0</v>
      </c>
      <c r="H224" s="72" t="s">
        <v>73</v>
      </c>
      <c r="I224" s="69" t="s">
        <v>65</v>
      </c>
      <c r="J224" s="70" t="s">
        <v>7607</v>
      </c>
      <c r="K224" s="70">
        <v>14760000</v>
      </c>
      <c r="L224" s="67" t="s">
        <v>68</v>
      </c>
      <c r="M224" s="70" t="s">
        <v>7606</v>
      </c>
      <c r="N224" s="70">
        <v>36667908</v>
      </c>
      <c r="O224" s="154">
        <v>13</v>
      </c>
      <c r="P224" s="294">
        <v>45302</v>
      </c>
      <c r="Q224" s="70">
        <v>4518689382</v>
      </c>
      <c r="R224" s="291">
        <v>45313</v>
      </c>
      <c r="S224" s="70">
        <v>14760000</v>
      </c>
      <c r="T224" s="72" t="s">
        <v>66</v>
      </c>
      <c r="U224" s="70">
        <v>7634885</v>
      </c>
      <c r="V224" s="70" t="s">
        <v>3317</v>
      </c>
      <c r="W224" s="291">
        <v>45313</v>
      </c>
      <c r="X224" s="291">
        <v>45313</v>
      </c>
      <c r="Y224" s="81" t="s">
        <v>75</v>
      </c>
      <c r="Z224" s="291">
        <v>45457</v>
      </c>
      <c r="AA224" s="136">
        <f t="shared" si="15"/>
        <v>144</v>
      </c>
      <c r="AB224" s="136">
        <v>4</v>
      </c>
      <c r="AC224" s="506">
        <v>4440000</v>
      </c>
      <c r="AD224" s="136">
        <v>2</v>
      </c>
      <c r="AE224" s="294">
        <v>45475</v>
      </c>
      <c r="AF224" s="136">
        <f t="shared" si="16"/>
        <v>18</v>
      </c>
      <c r="AG224" s="70">
        <v>0</v>
      </c>
      <c r="AH224" s="70">
        <v>0</v>
      </c>
      <c r="AI224" s="294" t="s">
        <v>75</v>
      </c>
      <c r="AJ224" s="72">
        <v>0</v>
      </c>
      <c r="AK224" s="79" t="s">
        <v>75</v>
      </c>
      <c r="AL224" s="79" t="s">
        <v>75</v>
      </c>
      <c r="AM224" s="136">
        <f t="shared" si="17"/>
        <v>0</v>
      </c>
      <c r="AN224" s="136">
        <f>+K224+AC224-AH224</f>
        <v>19200000</v>
      </c>
      <c r="AO224" s="72" t="s">
        <v>67</v>
      </c>
      <c r="AP224" s="70">
        <v>14760000</v>
      </c>
      <c r="AQ224" s="72" t="s">
        <v>85</v>
      </c>
      <c r="AR224" s="70">
        <v>0</v>
      </c>
      <c r="AS224" s="86" t="s">
        <v>75</v>
      </c>
      <c r="AT224" s="508">
        <v>19200000</v>
      </c>
      <c r="AU224" s="436">
        <f t="shared" si="18"/>
        <v>0</v>
      </c>
      <c r="AV224" s="140">
        <f t="shared" si="19"/>
        <v>1</v>
      </c>
      <c r="AW224" s="294" t="s">
        <v>75</v>
      </c>
      <c r="AX224" s="72" t="s">
        <v>131</v>
      </c>
      <c r="AY224" s="70" t="s">
        <v>7605</v>
      </c>
      <c r="AZ224" s="67" t="s">
        <v>67</v>
      </c>
      <c r="BA224" s="67" t="s">
        <v>67</v>
      </c>
    </row>
    <row r="225" spans="2:53" x14ac:dyDescent="0.25">
      <c r="B225" s="67">
        <v>2024</v>
      </c>
      <c r="C225" s="67">
        <v>891780111</v>
      </c>
      <c r="D225" s="69" t="s">
        <v>64</v>
      </c>
      <c r="E225" s="72" t="s">
        <v>7604</v>
      </c>
      <c r="F225" s="70" t="s">
        <v>7603</v>
      </c>
      <c r="G225" s="418">
        <v>0</v>
      </c>
      <c r="H225" s="72" t="s">
        <v>73</v>
      </c>
      <c r="I225" s="69" t="s">
        <v>65</v>
      </c>
      <c r="J225" s="70" t="s">
        <v>7602</v>
      </c>
      <c r="K225" s="70">
        <v>16500000</v>
      </c>
      <c r="L225" s="67" t="s">
        <v>68</v>
      </c>
      <c r="M225" s="70" t="s">
        <v>7601</v>
      </c>
      <c r="N225" s="70">
        <v>1081826881</v>
      </c>
      <c r="O225" s="154">
        <v>13</v>
      </c>
      <c r="P225" s="294">
        <v>45302</v>
      </c>
      <c r="Q225" s="70">
        <v>4518689382</v>
      </c>
      <c r="R225" s="291">
        <v>45313</v>
      </c>
      <c r="S225" s="70">
        <v>16500000</v>
      </c>
      <c r="T225" s="72" t="s">
        <v>66</v>
      </c>
      <c r="U225" s="70">
        <v>1192791759</v>
      </c>
      <c r="V225" s="70" t="s">
        <v>2466</v>
      </c>
      <c r="W225" s="291">
        <v>45313</v>
      </c>
      <c r="X225" s="291">
        <v>45313</v>
      </c>
      <c r="Y225" s="81" t="s">
        <v>75</v>
      </c>
      <c r="Z225" s="291">
        <v>45457</v>
      </c>
      <c r="AA225" s="136">
        <f t="shared" si="15"/>
        <v>144</v>
      </c>
      <c r="AB225" s="136">
        <v>0</v>
      </c>
      <c r="AC225" s="506">
        <v>0</v>
      </c>
      <c r="AD225" s="136">
        <v>0</v>
      </c>
      <c r="AE225" s="294" t="s">
        <v>75</v>
      </c>
      <c r="AF225" s="136">
        <f t="shared" si="16"/>
        <v>0</v>
      </c>
      <c r="AG225" s="70">
        <v>0</v>
      </c>
      <c r="AH225" s="70">
        <v>0</v>
      </c>
      <c r="AI225" s="294" t="s">
        <v>75</v>
      </c>
      <c r="AJ225" s="72">
        <v>0</v>
      </c>
      <c r="AK225" s="79" t="s">
        <v>75</v>
      </c>
      <c r="AL225" s="79" t="s">
        <v>75</v>
      </c>
      <c r="AM225" s="136">
        <f t="shared" si="17"/>
        <v>0</v>
      </c>
      <c r="AN225" s="136">
        <f>+K225+AC225-AH225</f>
        <v>16500000</v>
      </c>
      <c r="AO225" s="72" t="s">
        <v>67</v>
      </c>
      <c r="AP225" s="70">
        <v>16500000</v>
      </c>
      <c r="AQ225" s="72" t="s">
        <v>85</v>
      </c>
      <c r="AR225" s="70">
        <v>0</v>
      </c>
      <c r="AS225" s="86" t="s">
        <v>75</v>
      </c>
      <c r="AT225" s="508">
        <v>16500000</v>
      </c>
      <c r="AU225" s="436">
        <f t="shared" si="18"/>
        <v>0</v>
      </c>
      <c r="AV225" s="140">
        <f t="shared" si="19"/>
        <v>1</v>
      </c>
      <c r="AW225" s="294" t="s">
        <v>75</v>
      </c>
      <c r="AX225" s="72" t="s">
        <v>131</v>
      </c>
      <c r="AY225" s="70" t="s">
        <v>7600</v>
      </c>
      <c r="AZ225" s="67" t="s">
        <v>67</v>
      </c>
      <c r="BA225" s="67" t="s">
        <v>67</v>
      </c>
    </row>
    <row r="226" spans="2:53" x14ac:dyDescent="0.25">
      <c r="B226" s="67">
        <v>2024</v>
      </c>
      <c r="C226" s="67">
        <v>891780111</v>
      </c>
      <c r="D226" s="69" t="s">
        <v>64</v>
      </c>
      <c r="E226" s="72" t="s">
        <v>7599</v>
      </c>
      <c r="F226" s="70" t="s">
        <v>7598</v>
      </c>
      <c r="G226" s="418">
        <v>0</v>
      </c>
      <c r="H226" s="72" t="s">
        <v>73</v>
      </c>
      <c r="I226" s="69" t="s">
        <v>65</v>
      </c>
      <c r="J226" s="70" t="s">
        <v>7597</v>
      </c>
      <c r="K226" s="70">
        <v>16500000</v>
      </c>
      <c r="L226" s="67" t="s">
        <v>68</v>
      </c>
      <c r="M226" s="70" t="s">
        <v>7596</v>
      </c>
      <c r="N226" s="70">
        <v>1064804291</v>
      </c>
      <c r="O226" s="154">
        <v>13</v>
      </c>
      <c r="P226" s="294">
        <v>45302</v>
      </c>
      <c r="Q226" s="70">
        <v>4518689382</v>
      </c>
      <c r="R226" s="291">
        <v>45313</v>
      </c>
      <c r="S226" s="70">
        <v>16500000</v>
      </c>
      <c r="T226" s="72" t="s">
        <v>66</v>
      </c>
      <c r="U226" s="70">
        <v>85152695</v>
      </c>
      <c r="V226" s="70" t="s">
        <v>5517</v>
      </c>
      <c r="W226" s="291">
        <v>45313</v>
      </c>
      <c r="X226" s="291">
        <v>45313</v>
      </c>
      <c r="Y226" s="81" t="s">
        <v>75</v>
      </c>
      <c r="Z226" s="291">
        <v>45457</v>
      </c>
      <c r="AA226" s="136">
        <f t="shared" si="15"/>
        <v>144</v>
      </c>
      <c r="AB226" s="136">
        <v>2</v>
      </c>
      <c r="AC226" s="506">
        <v>1760000</v>
      </c>
      <c r="AD226" s="136">
        <v>1</v>
      </c>
      <c r="AE226" s="507">
        <v>45473</v>
      </c>
      <c r="AF226" s="136">
        <f t="shared" si="16"/>
        <v>16</v>
      </c>
      <c r="AG226" s="70">
        <v>0</v>
      </c>
      <c r="AH226" s="70">
        <v>0</v>
      </c>
      <c r="AI226" s="294" t="s">
        <v>75</v>
      </c>
      <c r="AJ226" s="72">
        <v>0</v>
      </c>
      <c r="AK226" s="79" t="s">
        <v>75</v>
      </c>
      <c r="AL226" s="79" t="s">
        <v>75</v>
      </c>
      <c r="AM226" s="136">
        <f t="shared" si="17"/>
        <v>0</v>
      </c>
      <c r="AN226" s="136">
        <f>+K226+AC226-AH226</f>
        <v>18260000</v>
      </c>
      <c r="AO226" s="72" t="s">
        <v>67</v>
      </c>
      <c r="AP226" s="70">
        <v>16500000</v>
      </c>
      <c r="AQ226" s="72" t="s">
        <v>85</v>
      </c>
      <c r="AR226" s="70">
        <v>0</v>
      </c>
      <c r="AS226" s="86" t="s">
        <v>75</v>
      </c>
      <c r="AT226" s="508">
        <v>18260000</v>
      </c>
      <c r="AU226" s="436">
        <f t="shared" si="18"/>
        <v>0</v>
      </c>
      <c r="AV226" s="140">
        <f t="shared" si="19"/>
        <v>1</v>
      </c>
      <c r="AW226" s="294" t="s">
        <v>75</v>
      </c>
      <c r="AX226" s="72" t="s">
        <v>131</v>
      </c>
      <c r="AY226" s="70" t="s">
        <v>7595</v>
      </c>
      <c r="AZ226" s="67" t="s">
        <v>67</v>
      </c>
      <c r="BA226" s="67" t="s">
        <v>67</v>
      </c>
    </row>
    <row r="227" spans="2:53" x14ac:dyDescent="0.25">
      <c r="B227" s="67">
        <v>2024</v>
      </c>
      <c r="C227" s="67">
        <v>891780111</v>
      </c>
      <c r="D227" s="69" t="s">
        <v>64</v>
      </c>
      <c r="E227" s="72" t="s">
        <v>7594</v>
      </c>
      <c r="F227" s="70" t="s">
        <v>7593</v>
      </c>
      <c r="G227" s="418">
        <v>0</v>
      </c>
      <c r="H227" s="72" t="s">
        <v>73</v>
      </c>
      <c r="I227" s="69" t="s">
        <v>65</v>
      </c>
      <c r="J227" s="70" t="s">
        <v>7592</v>
      </c>
      <c r="K227" s="70">
        <v>14300000</v>
      </c>
      <c r="L227" s="67" t="s">
        <v>68</v>
      </c>
      <c r="M227" s="70" t="s">
        <v>7591</v>
      </c>
      <c r="N227" s="70">
        <v>1100547297</v>
      </c>
      <c r="O227" s="154">
        <v>13</v>
      </c>
      <c r="P227" s="294">
        <v>45302</v>
      </c>
      <c r="Q227" s="70">
        <v>4518689382</v>
      </c>
      <c r="R227" s="291">
        <v>45313</v>
      </c>
      <c r="S227" s="70">
        <v>14300000</v>
      </c>
      <c r="T227" s="72" t="s">
        <v>66</v>
      </c>
      <c r="U227" s="70">
        <v>12548945</v>
      </c>
      <c r="V227" s="70" t="s">
        <v>6278</v>
      </c>
      <c r="W227" s="291">
        <v>45313</v>
      </c>
      <c r="X227" s="291">
        <v>45313</v>
      </c>
      <c r="Y227" s="81" t="s">
        <v>75</v>
      </c>
      <c r="Z227" s="291">
        <v>45457</v>
      </c>
      <c r="AA227" s="136">
        <f t="shared" si="15"/>
        <v>144</v>
      </c>
      <c r="AB227" s="136">
        <v>2</v>
      </c>
      <c r="AC227" s="506">
        <v>1600000</v>
      </c>
      <c r="AD227" s="136">
        <v>1</v>
      </c>
      <c r="AE227" s="507">
        <v>45473</v>
      </c>
      <c r="AF227" s="136">
        <f t="shared" si="16"/>
        <v>16</v>
      </c>
      <c r="AG227" s="70">
        <v>0</v>
      </c>
      <c r="AH227" s="70">
        <v>0</v>
      </c>
      <c r="AI227" s="294" t="s">
        <v>75</v>
      </c>
      <c r="AJ227" s="72">
        <v>0</v>
      </c>
      <c r="AK227" s="79" t="s">
        <v>75</v>
      </c>
      <c r="AL227" s="79" t="s">
        <v>75</v>
      </c>
      <c r="AM227" s="136">
        <f t="shared" si="17"/>
        <v>0</v>
      </c>
      <c r="AN227" s="136">
        <f>+K227+AC227-AH227</f>
        <v>15900000</v>
      </c>
      <c r="AO227" s="72" t="s">
        <v>67</v>
      </c>
      <c r="AP227" s="70">
        <v>14300000</v>
      </c>
      <c r="AQ227" s="72" t="s">
        <v>85</v>
      </c>
      <c r="AR227" s="70">
        <v>0</v>
      </c>
      <c r="AS227" s="86" t="s">
        <v>75</v>
      </c>
      <c r="AT227" s="508">
        <v>15900000</v>
      </c>
      <c r="AU227" s="436">
        <f t="shared" si="18"/>
        <v>0</v>
      </c>
      <c r="AV227" s="140">
        <f t="shared" si="19"/>
        <v>1</v>
      </c>
      <c r="AW227" s="294" t="s">
        <v>75</v>
      </c>
      <c r="AX227" s="72" t="s">
        <v>131</v>
      </c>
      <c r="AY227" s="70" t="s">
        <v>7590</v>
      </c>
      <c r="AZ227" s="67" t="s">
        <v>67</v>
      </c>
      <c r="BA227" s="67" t="s">
        <v>67</v>
      </c>
    </row>
    <row r="228" spans="2:53" x14ac:dyDescent="0.25">
      <c r="B228" s="67">
        <v>2024</v>
      </c>
      <c r="C228" s="67">
        <v>891780111</v>
      </c>
      <c r="D228" s="69" t="s">
        <v>64</v>
      </c>
      <c r="E228" s="72" t="s">
        <v>7589</v>
      </c>
      <c r="F228" s="70" t="s">
        <v>7588</v>
      </c>
      <c r="G228" s="418">
        <v>0</v>
      </c>
      <c r="H228" s="72" t="s">
        <v>73</v>
      </c>
      <c r="I228" s="69" t="s">
        <v>65</v>
      </c>
      <c r="J228" s="70" t="s">
        <v>7587</v>
      </c>
      <c r="K228" s="70">
        <v>15400000</v>
      </c>
      <c r="L228" s="67" t="s">
        <v>68</v>
      </c>
      <c r="M228" s="70" t="s">
        <v>7586</v>
      </c>
      <c r="N228" s="70">
        <v>7628973</v>
      </c>
      <c r="O228" s="154">
        <v>13</v>
      </c>
      <c r="P228" s="294">
        <v>45302</v>
      </c>
      <c r="Q228" s="70">
        <v>4518689382</v>
      </c>
      <c r="R228" s="291">
        <v>45313</v>
      </c>
      <c r="S228" s="70">
        <v>15400000</v>
      </c>
      <c r="T228" s="72" t="s">
        <v>66</v>
      </c>
      <c r="U228" s="70">
        <v>84457182</v>
      </c>
      <c r="V228" s="70" t="s">
        <v>7383</v>
      </c>
      <c r="W228" s="291">
        <v>45313</v>
      </c>
      <c r="X228" s="291">
        <v>45313</v>
      </c>
      <c r="Y228" s="81" t="s">
        <v>75</v>
      </c>
      <c r="Z228" s="291">
        <v>45457</v>
      </c>
      <c r="AA228" s="136">
        <f t="shared" si="15"/>
        <v>144</v>
      </c>
      <c r="AB228" s="136">
        <v>2</v>
      </c>
      <c r="AC228" s="506">
        <v>1600000</v>
      </c>
      <c r="AD228" s="136">
        <v>1</v>
      </c>
      <c r="AE228" s="507">
        <v>45473</v>
      </c>
      <c r="AF228" s="136">
        <f t="shared" si="16"/>
        <v>16</v>
      </c>
      <c r="AG228" s="70">
        <v>0</v>
      </c>
      <c r="AH228" s="70">
        <v>0</v>
      </c>
      <c r="AI228" s="294" t="s">
        <v>75</v>
      </c>
      <c r="AJ228" s="72">
        <v>0</v>
      </c>
      <c r="AK228" s="79" t="s">
        <v>75</v>
      </c>
      <c r="AL228" s="79" t="s">
        <v>75</v>
      </c>
      <c r="AM228" s="136">
        <f t="shared" si="17"/>
        <v>0</v>
      </c>
      <c r="AN228" s="136">
        <f>+K228+AC228-AH228</f>
        <v>17000000</v>
      </c>
      <c r="AO228" s="72" t="s">
        <v>67</v>
      </c>
      <c r="AP228" s="70">
        <v>15400000</v>
      </c>
      <c r="AQ228" s="72" t="s">
        <v>85</v>
      </c>
      <c r="AR228" s="70">
        <v>0</v>
      </c>
      <c r="AS228" s="86" t="s">
        <v>75</v>
      </c>
      <c r="AT228" s="508">
        <v>14000000</v>
      </c>
      <c r="AU228" s="436">
        <f t="shared" si="18"/>
        <v>3000000</v>
      </c>
      <c r="AV228" s="140">
        <f t="shared" si="19"/>
        <v>0.82352941176470584</v>
      </c>
      <c r="AW228" s="294" t="s">
        <v>75</v>
      </c>
      <c r="AX228" s="72" t="s">
        <v>86</v>
      </c>
      <c r="AY228" s="70" t="s">
        <v>7585</v>
      </c>
      <c r="AZ228" s="67" t="s">
        <v>67</v>
      </c>
      <c r="BA228" s="67" t="s">
        <v>67</v>
      </c>
    </row>
    <row r="229" spans="2:53" x14ac:dyDescent="0.25">
      <c r="B229" s="67">
        <v>2024</v>
      </c>
      <c r="C229" s="67">
        <v>891780111</v>
      </c>
      <c r="D229" s="69" t="s">
        <v>64</v>
      </c>
      <c r="E229" s="72" t="s">
        <v>7584</v>
      </c>
      <c r="F229" s="70" t="s">
        <v>7583</v>
      </c>
      <c r="G229" s="418">
        <v>0</v>
      </c>
      <c r="H229" s="72" t="s">
        <v>73</v>
      </c>
      <c r="I229" s="69" t="s">
        <v>65</v>
      </c>
      <c r="J229" s="70" t="s">
        <v>7582</v>
      </c>
      <c r="K229" s="70">
        <v>13500000</v>
      </c>
      <c r="L229" s="67" t="s">
        <v>68</v>
      </c>
      <c r="M229" s="70" t="s">
        <v>7581</v>
      </c>
      <c r="N229" s="70">
        <v>1082861716</v>
      </c>
      <c r="O229" s="154">
        <v>13</v>
      </c>
      <c r="P229" s="294">
        <v>45302</v>
      </c>
      <c r="Q229" s="70">
        <v>4518689382</v>
      </c>
      <c r="R229" s="291">
        <v>45313</v>
      </c>
      <c r="S229" s="70">
        <v>13500000</v>
      </c>
      <c r="T229" s="72" t="s">
        <v>66</v>
      </c>
      <c r="U229" s="70">
        <v>85449357</v>
      </c>
      <c r="V229" s="70" t="s">
        <v>6456</v>
      </c>
      <c r="W229" s="291">
        <v>45313</v>
      </c>
      <c r="X229" s="291">
        <v>45313</v>
      </c>
      <c r="Y229" s="81" t="s">
        <v>75</v>
      </c>
      <c r="Z229" s="291">
        <v>45457</v>
      </c>
      <c r="AA229" s="136">
        <f t="shared" si="15"/>
        <v>144</v>
      </c>
      <c r="AB229" s="136">
        <v>2</v>
      </c>
      <c r="AC229" s="506">
        <v>1440000</v>
      </c>
      <c r="AD229" s="136">
        <v>1</v>
      </c>
      <c r="AE229" s="507">
        <v>45473</v>
      </c>
      <c r="AF229" s="136">
        <f t="shared" si="16"/>
        <v>16</v>
      </c>
      <c r="AG229" s="70">
        <v>0</v>
      </c>
      <c r="AH229" s="70">
        <v>0</v>
      </c>
      <c r="AI229" s="294" t="s">
        <v>75</v>
      </c>
      <c r="AJ229" s="72">
        <v>0</v>
      </c>
      <c r="AK229" s="79" t="s">
        <v>75</v>
      </c>
      <c r="AL229" s="79" t="s">
        <v>75</v>
      </c>
      <c r="AM229" s="136">
        <f t="shared" si="17"/>
        <v>0</v>
      </c>
      <c r="AN229" s="136">
        <f>+K229+AC229-AH229</f>
        <v>14940000</v>
      </c>
      <c r="AO229" s="72" t="s">
        <v>67</v>
      </c>
      <c r="AP229" s="70">
        <v>13500000</v>
      </c>
      <c r="AQ229" s="72" t="s">
        <v>85</v>
      </c>
      <c r="AR229" s="70">
        <v>0</v>
      </c>
      <c r="AS229" s="86" t="s">
        <v>75</v>
      </c>
      <c r="AT229" s="508">
        <v>14940000</v>
      </c>
      <c r="AU229" s="436">
        <f t="shared" si="18"/>
        <v>0</v>
      </c>
      <c r="AV229" s="140">
        <f t="shared" si="19"/>
        <v>1</v>
      </c>
      <c r="AW229" s="294" t="s">
        <v>75</v>
      </c>
      <c r="AX229" s="72" t="s">
        <v>131</v>
      </c>
      <c r="AY229" s="70" t="s">
        <v>7580</v>
      </c>
      <c r="AZ229" s="67" t="s">
        <v>67</v>
      </c>
      <c r="BA229" s="67" t="s">
        <v>67</v>
      </c>
    </row>
    <row r="230" spans="2:53" x14ac:dyDescent="0.25">
      <c r="B230" s="67">
        <v>2024</v>
      </c>
      <c r="C230" s="67">
        <v>891780111</v>
      </c>
      <c r="D230" s="69" t="s">
        <v>64</v>
      </c>
      <c r="E230" s="72" t="s">
        <v>7579</v>
      </c>
      <c r="F230" s="70" t="s">
        <v>7578</v>
      </c>
      <c r="G230" s="418">
        <v>0</v>
      </c>
      <c r="H230" s="72" t="s">
        <v>73</v>
      </c>
      <c r="I230" s="69" t="s">
        <v>65</v>
      </c>
      <c r="J230" s="70" t="s">
        <v>7577</v>
      </c>
      <c r="K230" s="70">
        <v>16500000</v>
      </c>
      <c r="L230" s="67" t="s">
        <v>68</v>
      </c>
      <c r="M230" s="70" t="s">
        <v>7576</v>
      </c>
      <c r="N230" s="70">
        <v>1082851727</v>
      </c>
      <c r="O230" s="154">
        <v>13</v>
      </c>
      <c r="P230" s="294">
        <v>45302</v>
      </c>
      <c r="Q230" s="70">
        <v>4518689382</v>
      </c>
      <c r="R230" s="291">
        <v>45313</v>
      </c>
      <c r="S230" s="70">
        <v>16500000</v>
      </c>
      <c r="T230" s="72" t="s">
        <v>66</v>
      </c>
      <c r="U230" s="70">
        <v>85449357</v>
      </c>
      <c r="V230" s="70" t="s">
        <v>6456</v>
      </c>
      <c r="W230" s="291">
        <v>45313</v>
      </c>
      <c r="X230" s="291">
        <v>45313</v>
      </c>
      <c r="Y230" s="81" t="s">
        <v>75</v>
      </c>
      <c r="Z230" s="291">
        <v>45457</v>
      </c>
      <c r="AA230" s="136">
        <f t="shared" si="15"/>
        <v>144</v>
      </c>
      <c r="AB230" s="136">
        <v>2</v>
      </c>
      <c r="AC230" s="506">
        <v>1760000</v>
      </c>
      <c r="AD230" s="136">
        <v>1</v>
      </c>
      <c r="AE230" s="507">
        <v>45473</v>
      </c>
      <c r="AF230" s="136">
        <f t="shared" si="16"/>
        <v>16</v>
      </c>
      <c r="AG230" s="70">
        <v>0</v>
      </c>
      <c r="AH230" s="70">
        <v>0</v>
      </c>
      <c r="AI230" s="294" t="s">
        <v>75</v>
      </c>
      <c r="AJ230" s="72">
        <v>0</v>
      </c>
      <c r="AK230" s="79" t="s">
        <v>75</v>
      </c>
      <c r="AL230" s="79" t="s">
        <v>75</v>
      </c>
      <c r="AM230" s="136">
        <f t="shared" si="17"/>
        <v>0</v>
      </c>
      <c r="AN230" s="136">
        <f>+K230+AC230-AH230</f>
        <v>18260000</v>
      </c>
      <c r="AO230" s="72" t="s">
        <v>67</v>
      </c>
      <c r="AP230" s="70">
        <v>16500000</v>
      </c>
      <c r="AQ230" s="72" t="s">
        <v>85</v>
      </c>
      <c r="AR230" s="70">
        <v>0</v>
      </c>
      <c r="AS230" s="86" t="s">
        <v>75</v>
      </c>
      <c r="AT230" s="508">
        <v>18260000</v>
      </c>
      <c r="AU230" s="436">
        <f t="shared" si="18"/>
        <v>0</v>
      </c>
      <c r="AV230" s="140">
        <f t="shared" si="19"/>
        <v>1</v>
      </c>
      <c r="AW230" s="294" t="s">
        <v>75</v>
      </c>
      <c r="AX230" s="72" t="s">
        <v>131</v>
      </c>
      <c r="AY230" s="70" t="s">
        <v>7575</v>
      </c>
      <c r="AZ230" s="67" t="s">
        <v>67</v>
      </c>
      <c r="BA230" s="67" t="s">
        <v>67</v>
      </c>
    </row>
    <row r="231" spans="2:53" x14ac:dyDescent="0.25">
      <c r="B231" s="67">
        <v>2024</v>
      </c>
      <c r="C231" s="67">
        <v>891780111</v>
      </c>
      <c r="D231" s="69" t="s">
        <v>64</v>
      </c>
      <c r="E231" s="72" t="s">
        <v>7574</v>
      </c>
      <c r="F231" s="70" t="s">
        <v>7573</v>
      </c>
      <c r="G231" s="418">
        <v>0</v>
      </c>
      <c r="H231" s="72" t="s">
        <v>73</v>
      </c>
      <c r="I231" s="69" t="s">
        <v>65</v>
      </c>
      <c r="J231" s="70" t="s">
        <v>7572</v>
      </c>
      <c r="K231" s="70">
        <v>20500000</v>
      </c>
      <c r="L231" s="67" t="s">
        <v>68</v>
      </c>
      <c r="M231" s="70" t="s">
        <v>7571</v>
      </c>
      <c r="N231" s="70">
        <v>1082882287</v>
      </c>
      <c r="O231" s="154">
        <v>13</v>
      </c>
      <c r="P231" s="294">
        <v>45302</v>
      </c>
      <c r="Q231" s="70">
        <v>4518689382</v>
      </c>
      <c r="R231" s="291">
        <v>45313</v>
      </c>
      <c r="S231" s="70">
        <v>20500000</v>
      </c>
      <c r="T231" s="72" t="s">
        <v>66</v>
      </c>
      <c r="U231" s="70">
        <v>12621405</v>
      </c>
      <c r="V231" s="70" t="s">
        <v>6807</v>
      </c>
      <c r="W231" s="291">
        <v>45313</v>
      </c>
      <c r="X231" s="291">
        <v>45313</v>
      </c>
      <c r="Y231" s="81" t="s">
        <v>75</v>
      </c>
      <c r="Z231" s="291">
        <v>45457</v>
      </c>
      <c r="AA231" s="136">
        <f t="shared" si="15"/>
        <v>144</v>
      </c>
      <c r="AB231" s="136">
        <v>2</v>
      </c>
      <c r="AC231" s="506">
        <v>2187000</v>
      </c>
      <c r="AD231" s="136">
        <v>1</v>
      </c>
      <c r="AE231" s="507">
        <v>45473</v>
      </c>
      <c r="AF231" s="136">
        <f t="shared" si="16"/>
        <v>16</v>
      </c>
      <c r="AG231" s="70">
        <v>0</v>
      </c>
      <c r="AH231" s="70">
        <v>0</v>
      </c>
      <c r="AI231" s="294" t="s">
        <v>75</v>
      </c>
      <c r="AJ231" s="72">
        <v>0</v>
      </c>
      <c r="AK231" s="79" t="s">
        <v>75</v>
      </c>
      <c r="AL231" s="79" t="s">
        <v>75</v>
      </c>
      <c r="AM231" s="136">
        <f t="shared" si="17"/>
        <v>0</v>
      </c>
      <c r="AN231" s="136">
        <f>+K231+AC231-AH231</f>
        <v>22687000</v>
      </c>
      <c r="AO231" s="72" t="s">
        <v>67</v>
      </c>
      <c r="AP231" s="70">
        <v>20500000</v>
      </c>
      <c r="AQ231" s="72" t="s">
        <v>85</v>
      </c>
      <c r="AR231" s="70">
        <v>0</v>
      </c>
      <c r="AS231" s="86" t="s">
        <v>75</v>
      </c>
      <c r="AT231" s="508">
        <v>22687000</v>
      </c>
      <c r="AU231" s="436">
        <f t="shared" si="18"/>
        <v>0</v>
      </c>
      <c r="AV231" s="140">
        <f t="shared" si="19"/>
        <v>1</v>
      </c>
      <c r="AW231" s="294" t="s">
        <v>75</v>
      </c>
      <c r="AX231" s="72" t="s">
        <v>131</v>
      </c>
      <c r="AY231" s="70" t="s">
        <v>7570</v>
      </c>
      <c r="AZ231" s="67" t="s">
        <v>67</v>
      </c>
      <c r="BA231" s="67" t="s">
        <v>67</v>
      </c>
    </row>
    <row r="232" spans="2:53" x14ac:dyDescent="0.25">
      <c r="B232" s="67">
        <v>2024</v>
      </c>
      <c r="C232" s="67">
        <v>891780111</v>
      </c>
      <c r="D232" s="69" t="s">
        <v>64</v>
      </c>
      <c r="E232" s="72" t="s">
        <v>7569</v>
      </c>
      <c r="F232" s="70" t="s">
        <v>7568</v>
      </c>
      <c r="G232" s="418">
        <v>0</v>
      </c>
      <c r="H232" s="72" t="s">
        <v>73</v>
      </c>
      <c r="I232" s="69" t="s">
        <v>65</v>
      </c>
      <c r="J232" s="70" t="s">
        <v>7567</v>
      </c>
      <c r="K232" s="70">
        <v>14760000</v>
      </c>
      <c r="L232" s="67" t="s">
        <v>68</v>
      </c>
      <c r="M232" s="70" t="s">
        <v>7566</v>
      </c>
      <c r="N232" s="70">
        <v>1084789581</v>
      </c>
      <c r="O232" s="154">
        <v>13</v>
      </c>
      <c r="P232" s="294">
        <v>45302</v>
      </c>
      <c r="Q232" s="70">
        <v>4518689382</v>
      </c>
      <c r="R232" s="291">
        <v>45313</v>
      </c>
      <c r="S232" s="70">
        <v>14760000</v>
      </c>
      <c r="T232" s="72" t="s">
        <v>66</v>
      </c>
      <c r="U232" s="70">
        <v>72004252</v>
      </c>
      <c r="V232" s="70" t="s">
        <v>5729</v>
      </c>
      <c r="W232" s="291">
        <v>45313</v>
      </c>
      <c r="X232" s="291">
        <v>45313</v>
      </c>
      <c r="Y232" s="81" t="s">
        <v>75</v>
      </c>
      <c r="Z232" s="291">
        <v>45457</v>
      </c>
      <c r="AA232" s="136">
        <f t="shared" si="15"/>
        <v>144</v>
      </c>
      <c r="AB232" s="136">
        <v>3</v>
      </c>
      <c r="AC232" s="506">
        <v>4440000</v>
      </c>
      <c r="AD232" s="136">
        <v>1</v>
      </c>
      <c r="AE232" s="294">
        <v>45473</v>
      </c>
      <c r="AF232" s="136">
        <f t="shared" si="16"/>
        <v>16</v>
      </c>
      <c r="AG232" s="70">
        <v>0</v>
      </c>
      <c r="AH232" s="70">
        <v>0</v>
      </c>
      <c r="AI232" s="294" t="s">
        <v>75</v>
      </c>
      <c r="AJ232" s="72">
        <v>0</v>
      </c>
      <c r="AK232" s="79" t="s">
        <v>75</v>
      </c>
      <c r="AL232" s="79" t="s">
        <v>75</v>
      </c>
      <c r="AM232" s="136">
        <f t="shared" si="17"/>
        <v>0</v>
      </c>
      <c r="AN232" s="136">
        <f>+K232+AC232-AH232</f>
        <v>19200000</v>
      </c>
      <c r="AO232" s="72" t="s">
        <v>67</v>
      </c>
      <c r="AP232" s="70">
        <v>14760000</v>
      </c>
      <c r="AQ232" s="72" t="s">
        <v>85</v>
      </c>
      <c r="AR232" s="70">
        <v>0</v>
      </c>
      <c r="AS232" s="86" t="s">
        <v>75</v>
      </c>
      <c r="AT232" s="508">
        <v>19200000</v>
      </c>
      <c r="AU232" s="436">
        <f t="shared" si="18"/>
        <v>0</v>
      </c>
      <c r="AV232" s="140">
        <f t="shared" si="19"/>
        <v>1</v>
      </c>
      <c r="AW232" s="294" t="s">
        <v>75</v>
      </c>
      <c r="AX232" s="72" t="s">
        <v>131</v>
      </c>
      <c r="AY232" s="70" t="s">
        <v>7565</v>
      </c>
      <c r="AZ232" s="67" t="s">
        <v>67</v>
      </c>
      <c r="BA232" s="67" t="s">
        <v>67</v>
      </c>
    </row>
    <row r="233" spans="2:53" x14ac:dyDescent="0.25">
      <c r="B233" s="67">
        <v>2024</v>
      </c>
      <c r="C233" s="67">
        <v>891780111</v>
      </c>
      <c r="D233" s="69" t="s">
        <v>64</v>
      </c>
      <c r="E233" s="72" t="s">
        <v>7564</v>
      </c>
      <c r="F233" s="70" t="s">
        <v>7563</v>
      </c>
      <c r="G233" s="418">
        <v>0</v>
      </c>
      <c r="H233" s="72" t="s">
        <v>73</v>
      </c>
      <c r="I233" s="69" t="s">
        <v>65</v>
      </c>
      <c r="J233" s="70" t="s">
        <v>7562</v>
      </c>
      <c r="K233" s="70">
        <v>13417000</v>
      </c>
      <c r="L233" s="67" t="s">
        <v>68</v>
      </c>
      <c r="M233" s="70" t="s">
        <v>7561</v>
      </c>
      <c r="N233" s="70">
        <v>1082972337</v>
      </c>
      <c r="O233" s="154">
        <v>14</v>
      </c>
      <c r="P233" s="291">
        <v>45302</v>
      </c>
      <c r="Q233" s="70">
        <v>2126349000</v>
      </c>
      <c r="R233" s="291">
        <v>45313</v>
      </c>
      <c r="S233" s="70">
        <v>13417000</v>
      </c>
      <c r="T233" s="72" t="s">
        <v>66</v>
      </c>
      <c r="U233" s="70">
        <v>84457182</v>
      </c>
      <c r="V233" s="70" t="s">
        <v>7383</v>
      </c>
      <c r="W233" s="291">
        <v>45313</v>
      </c>
      <c r="X233" s="291">
        <v>45313</v>
      </c>
      <c r="Y233" s="81" t="s">
        <v>75</v>
      </c>
      <c r="Z233" s="291">
        <v>45457</v>
      </c>
      <c r="AA233" s="136">
        <f t="shared" si="15"/>
        <v>144</v>
      </c>
      <c r="AB233" s="136">
        <v>2</v>
      </c>
      <c r="AC233" s="506">
        <v>1333000</v>
      </c>
      <c r="AD233" s="136">
        <v>1</v>
      </c>
      <c r="AE233" s="507">
        <v>45473</v>
      </c>
      <c r="AF233" s="136">
        <f t="shared" si="16"/>
        <v>16</v>
      </c>
      <c r="AG233" s="70">
        <v>0</v>
      </c>
      <c r="AH233" s="70">
        <v>0</v>
      </c>
      <c r="AI233" s="294" t="s">
        <v>75</v>
      </c>
      <c r="AJ233" s="72">
        <v>0</v>
      </c>
      <c r="AK233" s="79" t="s">
        <v>75</v>
      </c>
      <c r="AL233" s="79" t="s">
        <v>75</v>
      </c>
      <c r="AM233" s="136">
        <f t="shared" si="17"/>
        <v>0</v>
      </c>
      <c r="AN233" s="136">
        <f>+K233+AC233-AH233</f>
        <v>14750000</v>
      </c>
      <c r="AO233" s="72" t="s">
        <v>67</v>
      </c>
      <c r="AP233" s="70">
        <v>13417000</v>
      </c>
      <c r="AQ233" s="72" t="s">
        <v>85</v>
      </c>
      <c r="AR233" s="70">
        <v>0</v>
      </c>
      <c r="AS233" s="86" t="s">
        <v>75</v>
      </c>
      <c r="AT233" s="508">
        <v>14750000</v>
      </c>
      <c r="AU233" s="436">
        <f t="shared" si="18"/>
        <v>0</v>
      </c>
      <c r="AV233" s="140">
        <f t="shared" si="19"/>
        <v>1</v>
      </c>
      <c r="AW233" s="294" t="s">
        <v>75</v>
      </c>
      <c r="AX233" s="72" t="s">
        <v>131</v>
      </c>
      <c r="AY233" s="70" t="s">
        <v>7560</v>
      </c>
      <c r="AZ233" s="67" t="s">
        <v>67</v>
      </c>
      <c r="BA233" s="67" t="s">
        <v>67</v>
      </c>
    </row>
    <row r="234" spans="2:53" x14ac:dyDescent="0.25">
      <c r="B234" s="67">
        <v>2024</v>
      </c>
      <c r="C234" s="67">
        <v>891780111</v>
      </c>
      <c r="D234" s="69" t="s">
        <v>64</v>
      </c>
      <c r="E234" s="72" t="s">
        <v>7559</v>
      </c>
      <c r="F234" s="70" t="s">
        <v>7558</v>
      </c>
      <c r="G234" s="418">
        <v>0</v>
      </c>
      <c r="H234" s="72" t="s">
        <v>73</v>
      </c>
      <c r="I234" s="69" t="s">
        <v>65</v>
      </c>
      <c r="J234" s="70" t="s">
        <v>7557</v>
      </c>
      <c r="K234" s="70">
        <v>14760000</v>
      </c>
      <c r="L234" s="67" t="s">
        <v>68</v>
      </c>
      <c r="M234" s="70" t="s">
        <v>7556</v>
      </c>
      <c r="N234" s="70">
        <v>57461875</v>
      </c>
      <c r="O234" s="154">
        <v>13</v>
      </c>
      <c r="P234" s="294">
        <v>45302</v>
      </c>
      <c r="Q234" s="70">
        <v>4518689382</v>
      </c>
      <c r="R234" s="291">
        <v>45313</v>
      </c>
      <c r="S234" s="70">
        <v>14760000</v>
      </c>
      <c r="T234" s="72" t="s">
        <v>66</v>
      </c>
      <c r="U234" s="70">
        <v>7634885</v>
      </c>
      <c r="V234" s="70" t="s">
        <v>3317</v>
      </c>
      <c r="W234" s="291">
        <v>45313</v>
      </c>
      <c r="X234" s="291">
        <v>45313</v>
      </c>
      <c r="Y234" s="81" t="s">
        <v>75</v>
      </c>
      <c r="Z234" s="291">
        <v>45457</v>
      </c>
      <c r="AA234" s="136">
        <f t="shared" si="15"/>
        <v>144</v>
      </c>
      <c r="AB234" s="136">
        <v>3</v>
      </c>
      <c r="AC234" s="506">
        <v>4440000</v>
      </c>
      <c r="AD234" s="136">
        <v>1</v>
      </c>
      <c r="AE234" s="294">
        <v>45473</v>
      </c>
      <c r="AF234" s="136">
        <f t="shared" si="16"/>
        <v>16</v>
      </c>
      <c r="AG234" s="70">
        <v>0</v>
      </c>
      <c r="AH234" s="70">
        <v>0</v>
      </c>
      <c r="AI234" s="294" t="s">
        <v>75</v>
      </c>
      <c r="AJ234" s="72">
        <v>0</v>
      </c>
      <c r="AK234" s="79" t="s">
        <v>75</v>
      </c>
      <c r="AL234" s="79" t="s">
        <v>75</v>
      </c>
      <c r="AM234" s="136">
        <f t="shared" si="17"/>
        <v>0</v>
      </c>
      <c r="AN234" s="136">
        <f>+K234+AC234-AH234</f>
        <v>19200000</v>
      </c>
      <c r="AO234" s="72" t="s">
        <v>67</v>
      </c>
      <c r="AP234" s="70">
        <v>14760000</v>
      </c>
      <c r="AQ234" s="72" t="s">
        <v>85</v>
      </c>
      <c r="AR234" s="70">
        <v>0</v>
      </c>
      <c r="AS234" s="86" t="s">
        <v>75</v>
      </c>
      <c r="AT234" s="508">
        <v>19200000</v>
      </c>
      <c r="AU234" s="436">
        <f t="shared" si="18"/>
        <v>0</v>
      </c>
      <c r="AV234" s="140">
        <f t="shared" si="19"/>
        <v>1</v>
      </c>
      <c r="AW234" s="294" t="s">
        <v>75</v>
      </c>
      <c r="AX234" s="72" t="s">
        <v>131</v>
      </c>
      <c r="AY234" s="70" t="s">
        <v>7555</v>
      </c>
      <c r="AZ234" s="67" t="s">
        <v>67</v>
      </c>
      <c r="BA234" s="67" t="s">
        <v>67</v>
      </c>
    </row>
    <row r="235" spans="2:53" x14ac:dyDescent="0.25">
      <c r="B235" s="67">
        <v>2024</v>
      </c>
      <c r="C235" s="67">
        <v>891780111</v>
      </c>
      <c r="D235" s="69" t="s">
        <v>64</v>
      </c>
      <c r="E235" s="72" t="s">
        <v>7554</v>
      </c>
      <c r="F235" s="70" t="s">
        <v>7553</v>
      </c>
      <c r="G235" s="418">
        <v>0</v>
      </c>
      <c r="H235" s="72" t="s">
        <v>73</v>
      </c>
      <c r="I235" s="69" t="s">
        <v>65</v>
      </c>
      <c r="J235" s="70" t="s">
        <v>7552</v>
      </c>
      <c r="K235" s="70">
        <v>16500000</v>
      </c>
      <c r="L235" s="67" t="s">
        <v>68</v>
      </c>
      <c r="M235" s="70" t="s">
        <v>7551</v>
      </c>
      <c r="N235" s="70">
        <v>7144506</v>
      </c>
      <c r="O235" s="154">
        <v>13</v>
      </c>
      <c r="P235" s="294">
        <v>45302</v>
      </c>
      <c r="Q235" s="70">
        <v>4518689382</v>
      </c>
      <c r="R235" s="291">
        <v>45313</v>
      </c>
      <c r="S235" s="70">
        <v>16500000</v>
      </c>
      <c r="T235" s="72" t="s">
        <v>66</v>
      </c>
      <c r="U235" s="70">
        <v>85449357</v>
      </c>
      <c r="V235" s="70" t="s">
        <v>6456</v>
      </c>
      <c r="W235" s="291">
        <v>45313</v>
      </c>
      <c r="X235" s="291">
        <v>45313</v>
      </c>
      <c r="Y235" s="81" t="s">
        <v>75</v>
      </c>
      <c r="Z235" s="291">
        <v>45457</v>
      </c>
      <c r="AA235" s="136">
        <f t="shared" si="15"/>
        <v>144</v>
      </c>
      <c r="AB235" s="136">
        <v>2</v>
      </c>
      <c r="AC235" s="506">
        <v>1760000</v>
      </c>
      <c r="AD235" s="136">
        <v>1</v>
      </c>
      <c r="AE235" s="507">
        <v>45473</v>
      </c>
      <c r="AF235" s="136">
        <f t="shared" si="16"/>
        <v>16</v>
      </c>
      <c r="AG235" s="70">
        <v>0</v>
      </c>
      <c r="AH235" s="70">
        <v>0</v>
      </c>
      <c r="AI235" s="294" t="s">
        <v>75</v>
      </c>
      <c r="AJ235" s="72">
        <v>0</v>
      </c>
      <c r="AK235" s="79" t="s">
        <v>75</v>
      </c>
      <c r="AL235" s="79" t="s">
        <v>75</v>
      </c>
      <c r="AM235" s="136">
        <f t="shared" si="17"/>
        <v>0</v>
      </c>
      <c r="AN235" s="136">
        <f>+K235+AC235-AH235</f>
        <v>18260000</v>
      </c>
      <c r="AO235" s="72" t="s">
        <v>67</v>
      </c>
      <c r="AP235" s="70">
        <v>16500000</v>
      </c>
      <c r="AQ235" s="72" t="s">
        <v>85</v>
      </c>
      <c r="AR235" s="70">
        <v>0</v>
      </c>
      <c r="AS235" s="86" t="s">
        <v>75</v>
      </c>
      <c r="AT235" s="508">
        <v>18260000</v>
      </c>
      <c r="AU235" s="436">
        <f t="shared" si="18"/>
        <v>0</v>
      </c>
      <c r="AV235" s="140">
        <f t="shared" si="19"/>
        <v>1</v>
      </c>
      <c r="AW235" s="294" t="s">
        <v>75</v>
      </c>
      <c r="AX235" s="72" t="s">
        <v>131</v>
      </c>
      <c r="AY235" s="70" t="s">
        <v>7550</v>
      </c>
      <c r="AZ235" s="67" t="s">
        <v>67</v>
      </c>
      <c r="BA235" s="67" t="s">
        <v>67</v>
      </c>
    </row>
    <row r="236" spans="2:53" x14ac:dyDescent="0.25">
      <c r="B236" s="67">
        <v>2024</v>
      </c>
      <c r="C236" s="67">
        <v>891780111</v>
      </c>
      <c r="D236" s="69" t="s">
        <v>64</v>
      </c>
      <c r="E236" s="72" t="s">
        <v>7549</v>
      </c>
      <c r="F236" s="70" t="s">
        <v>7548</v>
      </c>
      <c r="G236" s="418">
        <v>0</v>
      </c>
      <c r="H236" s="72" t="s">
        <v>73</v>
      </c>
      <c r="I236" s="69" t="s">
        <v>65</v>
      </c>
      <c r="J236" s="70" t="s">
        <v>7547</v>
      </c>
      <c r="K236" s="70">
        <v>27000000</v>
      </c>
      <c r="L236" s="67" t="s">
        <v>68</v>
      </c>
      <c r="M236" s="70" t="s">
        <v>7546</v>
      </c>
      <c r="N236" s="70">
        <v>41612964</v>
      </c>
      <c r="O236" s="154">
        <v>13</v>
      </c>
      <c r="P236" s="294">
        <v>45302</v>
      </c>
      <c r="Q236" s="70">
        <v>4518689382</v>
      </c>
      <c r="R236" s="291">
        <v>45313</v>
      </c>
      <c r="S236" s="70">
        <v>27000000</v>
      </c>
      <c r="T236" s="72" t="s">
        <v>66</v>
      </c>
      <c r="U236" s="70">
        <v>12621405</v>
      </c>
      <c r="V236" s="70" t="s">
        <v>6807</v>
      </c>
      <c r="W236" s="291">
        <v>45313</v>
      </c>
      <c r="X236" s="291">
        <v>45313</v>
      </c>
      <c r="Y236" s="81" t="s">
        <v>75</v>
      </c>
      <c r="Z236" s="291">
        <v>45457</v>
      </c>
      <c r="AA236" s="136">
        <f t="shared" si="15"/>
        <v>144</v>
      </c>
      <c r="AB236" s="136">
        <v>2</v>
      </c>
      <c r="AC236" s="506">
        <v>2700000</v>
      </c>
      <c r="AD236" s="136">
        <v>1</v>
      </c>
      <c r="AE236" s="507">
        <v>45473</v>
      </c>
      <c r="AF236" s="136">
        <f t="shared" si="16"/>
        <v>16</v>
      </c>
      <c r="AG236" s="70">
        <v>0</v>
      </c>
      <c r="AH236" s="70">
        <v>0</v>
      </c>
      <c r="AI236" s="294" t="s">
        <v>75</v>
      </c>
      <c r="AJ236" s="72">
        <v>0</v>
      </c>
      <c r="AK236" s="79" t="s">
        <v>75</v>
      </c>
      <c r="AL236" s="79" t="s">
        <v>75</v>
      </c>
      <c r="AM236" s="136">
        <f t="shared" si="17"/>
        <v>0</v>
      </c>
      <c r="AN236" s="136">
        <f>+K236+AC236-AH236</f>
        <v>29700000</v>
      </c>
      <c r="AO236" s="72" t="s">
        <v>67</v>
      </c>
      <c r="AP236" s="70">
        <v>27000000</v>
      </c>
      <c r="AQ236" s="72" t="s">
        <v>85</v>
      </c>
      <c r="AR236" s="70">
        <v>0</v>
      </c>
      <c r="AS236" s="86" t="s">
        <v>75</v>
      </c>
      <c r="AT236" s="508">
        <v>29700000</v>
      </c>
      <c r="AU236" s="436">
        <f t="shared" si="18"/>
        <v>0</v>
      </c>
      <c r="AV236" s="140">
        <f t="shared" si="19"/>
        <v>1</v>
      </c>
      <c r="AW236" s="294" t="s">
        <v>75</v>
      </c>
      <c r="AX236" s="72" t="s">
        <v>131</v>
      </c>
      <c r="AY236" s="70" t="s">
        <v>7545</v>
      </c>
      <c r="AZ236" s="67" t="s">
        <v>67</v>
      </c>
      <c r="BA236" s="67" t="s">
        <v>67</v>
      </c>
    </row>
    <row r="237" spans="2:53" x14ac:dyDescent="0.25">
      <c r="B237" s="67">
        <v>2024</v>
      </c>
      <c r="C237" s="67">
        <v>891780111</v>
      </c>
      <c r="D237" s="69" t="s">
        <v>64</v>
      </c>
      <c r="E237" s="72" t="s">
        <v>7544</v>
      </c>
      <c r="F237" s="70" t="s">
        <v>7543</v>
      </c>
      <c r="G237" s="418">
        <v>0</v>
      </c>
      <c r="H237" s="72" t="s">
        <v>73</v>
      </c>
      <c r="I237" s="69" t="s">
        <v>65</v>
      </c>
      <c r="J237" s="70" t="s">
        <v>7542</v>
      </c>
      <c r="K237" s="70">
        <v>16390000</v>
      </c>
      <c r="L237" s="67" t="s">
        <v>68</v>
      </c>
      <c r="M237" s="70" t="s">
        <v>7541</v>
      </c>
      <c r="N237" s="70">
        <v>1083017229</v>
      </c>
      <c r="O237" s="154">
        <v>13</v>
      </c>
      <c r="P237" s="294">
        <v>45302</v>
      </c>
      <c r="Q237" s="70">
        <v>4518689382</v>
      </c>
      <c r="R237" s="291">
        <v>45313</v>
      </c>
      <c r="S237" s="70">
        <v>16390000</v>
      </c>
      <c r="T237" s="72" t="s">
        <v>66</v>
      </c>
      <c r="U237" s="70">
        <v>72175281</v>
      </c>
      <c r="V237" s="70" t="s">
        <v>4494</v>
      </c>
      <c r="W237" s="291">
        <v>45313</v>
      </c>
      <c r="X237" s="291">
        <v>45313</v>
      </c>
      <c r="Y237" s="81" t="s">
        <v>75</v>
      </c>
      <c r="Z237" s="291">
        <v>45457</v>
      </c>
      <c r="AA237" s="136">
        <f t="shared" si="15"/>
        <v>144</v>
      </c>
      <c r="AB237" s="136">
        <v>2</v>
      </c>
      <c r="AC237" s="506">
        <v>1760000</v>
      </c>
      <c r="AD237" s="136">
        <v>1</v>
      </c>
      <c r="AE237" s="507">
        <v>45473</v>
      </c>
      <c r="AF237" s="136">
        <f t="shared" si="16"/>
        <v>16</v>
      </c>
      <c r="AG237" s="70">
        <v>0</v>
      </c>
      <c r="AH237" s="70">
        <v>0</v>
      </c>
      <c r="AI237" s="294" t="s">
        <v>75</v>
      </c>
      <c r="AJ237" s="72">
        <v>0</v>
      </c>
      <c r="AK237" s="79" t="s">
        <v>75</v>
      </c>
      <c r="AL237" s="79" t="s">
        <v>75</v>
      </c>
      <c r="AM237" s="136">
        <f t="shared" si="17"/>
        <v>0</v>
      </c>
      <c r="AN237" s="136">
        <f>+K237+AC237-AH237</f>
        <v>18150000</v>
      </c>
      <c r="AO237" s="72" t="s">
        <v>67</v>
      </c>
      <c r="AP237" s="70">
        <v>16390000</v>
      </c>
      <c r="AQ237" s="72" t="s">
        <v>85</v>
      </c>
      <c r="AR237" s="70">
        <v>0</v>
      </c>
      <c r="AS237" s="86" t="s">
        <v>75</v>
      </c>
      <c r="AT237" s="508">
        <v>18150000</v>
      </c>
      <c r="AU237" s="436">
        <f t="shared" si="18"/>
        <v>0</v>
      </c>
      <c r="AV237" s="140">
        <f t="shared" si="19"/>
        <v>1</v>
      </c>
      <c r="AW237" s="294" t="s">
        <v>75</v>
      </c>
      <c r="AX237" s="72" t="s">
        <v>131</v>
      </c>
      <c r="AY237" s="70" t="s">
        <v>7540</v>
      </c>
      <c r="AZ237" s="67" t="s">
        <v>67</v>
      </c>
      <c r="BA237" s="67" t="s">
        <v>67</v>
      </c>
    </row>
    <row r="238" spans="2:53" x14ac:dyDescent="0.25">
      <c r="B238" s="67">
        <v>2024</v>
      </c>
      <c r="C238" s="67">
        <v>891780111</v>
      </c>
      <c r="D238" s="69" t="s">
        <v>64</v>
      </c>
      <c r="E238" s="72" t="s">
        <v>7539</v>
      </c>
      <c r="F238" s="70" t="s">
        <v>7538</v>
      </c>
      <c r="G238" s="418">
        <v>0</v>
      </c>
      <c r="H238" s="72" t="s">
        <v>73</v>
      </c>
      <c r="I238" s="69" t="s">
        <v>65</v>
      </c>
      <c r="J238" s="70" t="s">
        <v>7537</v>
      </c>
      <c r="K238" s="70">
        <v>13667000</v>
      </c>
      <c r="L238" s="67" t="s">
        <v>68</v>
      </c>
      <c r="M238" s="70" t="s">
        <v>7536</v>
      </c>
      <c r="N238" s="70">
        <v>1082974742</v>
      </c>
      <c r="O238" s="154">
        <v>14</v>
      </c>
      <c r="P238" s="291">
        <v>45302</v>
      </c>
      <c r="Q238" s="70">
        <v>2126349000</v>
      </c>
      <c r="R238" s="291">
        <v>45313</v>
      </c>
      <c r="S238" s="70">
        <v>13667000</v>
      </c>
      <c r="T238" s="72" t="s">
        <v>66</v>
      </c>
      <c r="U238" s="70">
        <v>57297693</v>
      </c>
      <c r="V238" s="70" t="s">
        <v>7452</v>
      </c>
      <c r="W238" s="291">
        <v>45313</v>
      </c>
      <c r="X238" s="291">
        <v>45313</v>
      </c>
      <c r="Y238" s="81" t="s">
        <v>75</v>
      </c>
      <c r="Z238" s="291">
        <v>45457</v>
      </c>
      <c r="AA238" s="136">
        <f t="shared" si="15"/>
        <v>144</v>
      </c>
      <c r="AB238" s="136">
        <v>2</v>
      </c>
      <c r="AC238" s="506">
        <v>1333000</v>
      </c>
      <c r="AD238" s="136">
        <v>1</v>
      </c>
      <c r="AE238" s="507">
        <v>45473</v>
      </c>
      <c r="AF238" s="136">
        <f t="shared" si="16"/>
        <v>16</v>
      </c>
      <c r="AG238" s="70">
        <v>0</v>
      </c>
      <c r="AH238" s="70">
        <v>0</v>
      </c>
      <c r="AI238" s="294" t="s">
        <v>75</v>
      </c>
      <c r="AJ238" s="72">
        <v>0</v>
      </c>
      <c r="AK238" s="79" t="s">
        <v>75</v>
      </c>
      <c r="AL238" s="79" t="s">
        <v>75</v>
      </c>
      <c r="AM238" s="136">
        <f t="shared" si="17"/>
        <v>0</v>
      </c>
      <c r="AN238" s="136">
        <f>+K238+AC238-AH238</f>
        <v>15000000</v>
      </c>
      <c r="AO238" s="72" t="s">
        <v>67</v>
      </c>
      <c r="AP238" s="70">
        <v>13667000</v>
      </c>
      <c r="AQ238" s="72" t="s">
        <v>85</v>
      </c>
      <c r="AR238" s="70">
        <v>0</v>
      </c>
      <c r="AS238" s="86" t="s">
        <v>75</v>
      </c>
      <c r="AT238" s="508">
        <v>10000000</v>
      </c>
      <c r="AU238" s="436">
        <f t="shared" si="18"/>
        <v>5000000</v>
      </c>
      <c r="AV238" s="140">
        <f t="shared" si="19"/>
        <v>0.66666666666666663</v>
      </c>
      <c r="AW238" s="294" t="s">
        <v>75</v>
      </c>
      <c r="AX238" s="72" t="s">
        <v>86</v>
      </c>
      <c r="AY238" s="70" t="s">
        <v>7535</v>
      </c>
      <c r="AZ238" s="67" t="s">
        <v>67</v>
      </c>
      <c r="BA238" s="67" t="s">
        <v>67</v>
      </c>
    </row>
    <row r="239" spans="2:53" x14ac:dyDescent="0.25">
      <c r="B239" s="67">
        <v>2024</v>
      </c>
      <c r="C239" s="67">
        <v>891780111</v>
      </c>
      <c r="D239" s="69" t="s">
        <v>64</v>
      </c>
      <c r="E239" s="72" t="s">
        <v>7534</v>
      </c>
      <c r="F239" s="70" t="s">
        <v>7533</v>
      </c>
      <c r="G239" s="418">
        <v>0</v>
      </c>
      <c r="H239" s="72" t="s">
        <v>73</v>
      </c>
      <c r="I239" s="69" t="s">
        <v>65</v>
      </c>
      <c r="J239" s="70" t="s">
        <v>5633</v>
      </c>
      <c r="K239" s="70">
        <v>5750000</v>
      </c>
      <c r="L239" s="67" t="s">
        <v>68</v>
      </c>
      <c r="M239" s="70" t="s">
        <v>985</v>
      </c>
      <c r="N239" s="70">
        <v>1082941708</v>
      </c>
      <c r="O239" s="70">
        <v>50</v>
      </c>
      <c r="P239" s="291">
        <v>45306</v>
      </c>
      <c r="Q239" s="70">
        <v>318249309.38</v>
      </c>
      <c r="R239" s="291">
        <v>45313</v>
      </c>
      <c r="S239" s="70">
        <v>5750000</v>
      </c>
      <c r="T239" s="72" t="s">
        <v>66</v>
      </c>
      <c r="U239" s="70">
        <v>1082870070</v>
      </c>
      <c r="V239" s="70" t="s">
        <v>5613</v>
      </c>
      <c r="W239" s="291">
        <v>45313</v>
      </c>
      <c r="X239" s="291">
        <v>45313</v>
      </c>
      <c r="Y239" s="81" t="s">
        <v>75</v>
      </c>
      <c r="Z239" s="291">
        <v>45351</v>
      </c>
      <c r="AA239" s="136">
        <f t="shared" si="15"/>
        <v>38</v>
      </c>
      <c r="AB239" s="136">
        <v>0</v>
      </c>
      <c r="AC239" s="506">
        <v>0</v>
      </c>
      <c r="AD239" s="136">
        <v>0</v>
      </c>
      <c r="AE239" s="294" t="s">
        <v>75</v>
      </c>
      <c r="AF239" s="136">
        <f t="shared" si="16"/>
        <v>0</v>
      </c>
      <c r="AG239" s="70">
        <v>0</v>
      </c>
      <c r="AH239" s="70">
        <v>0</v>
      </c>
      <c r="AI239" s="294" t="s">
        <v>75</v>
      </c>
      <c r="AJ239" s="72">
        <v>0</v>
      </c>
      <c r="AK239" s="79" t="s">
        <v>75</v>
      </c>
      <c r="AL239" s="79" t="s">
        <v>75</v>
      </c>
      <c r="AM239" s="136">
        <f t="shared" si="17"/>
        <v>0</v>
      </c>
      <c r="AN239" s="136">
        <f>+K239+AC239-AH239</f>
        <v>5750000</v>
      </c>
      <c r="AO239" s="72" t="s">
        <v>67</v>
      </c>
      <c r="AP239" s="70">
        <v>5750000</v>
      </c>
      <c r="AQ239" s="72" t="s">
        <v>85</v>
      </c>
      <c r="AR239" s="70">
        <v>0</v>
      </c>
      <c r="AS239" s="86" t="s">
        <v>75</v>
      </c>
      <c r="AT239" s="508">
        <v>5750000</v>
      </c>
      <c r="AU239" s="436">
        <f t="shared" si="18"/>
        <v>0</v>
      </c>
      <c r="AV239" s="140">
        <f t="shared" si="19"/>
        <v>1</v>
      </c>
      <c r="AW239" s="294" t="s">
        <v>75</v>
      </c>
      <c r="AX239" s="72" t="s">
        <v>131</v>
      </c>
      <c r="AY239" s="70" t="s">
        <v>7532</v>
      </c>
      <c r="AZ239" s="67" t="s">
        <v>67</v>
      </c>
      <c r="BA239" s="67" t="s">
        <v>67</v>
      </c>
    </row>
    <row r="240" spans="2:53" x14ac:dyDescent="0.25">
      <c r="B240" s="67">
        <v>2024</v>
      </c>
      <c r="C240" s="67">
        <v>891780111</v>
      </c>
      <c r="D240" s="69" t="s">
        <v>64</v>
      </c>
      <c r="E240" s="72" t="s">
        <v>7531</v>
      </c>
      <c r="F240" s="70" t="s">
        <v>7530</v>
      </c>
      <c r="G240" s="418">
        <v>0</v>
      </c>
      <c r="H240" s="72" t="s">
        <v>73</v>
      </c>
      <c r="I240" s="69" t="s">
        <v>65</v>
      </c>
      <c r="J240" s="70" t="s">
        <v>5633</v>
      </c>
      <c r="K240" s="70">
        <v>4000000</v>
      </c>
      <c r="L240" s="67" t="s">
        <v>68</v>
      </c>
      <c r="M240" s="70" t="s">
        <v>5644</v>
      </c>
      <c r="N240" s="70">
        <v>1018493051</v>
      </c>
      <c r="O240" s="70">
        <v>50</v>
      </c>
      <c r="P240" s="291">
        <v>45306</v>
      </c>
      <c r="Q240" s="70">
        <v>318249309.38</v>
      </c>
      <c r="R240" s="291">
        <v>45313</v>
      </c>
      <c r="S240" s="70">
        <v>4000000</v>
      </c>
      <c r="T240" s="72" t="s">
        <v>66</v>
      </c>
      <c r="U240" s="70">
        <v>1082870070</v>
      </c>
      <c r="V240" s="70" t="s">
        <v>5613</v>
      </c>
      <c r="W240" s="291">
        <v>45313</v>
      </c>
      <c r="X240" s="291">
        <v>45313</v>
      </c>
      <c r="Y240" s="81" t="s">
        <v>75</v>
      </c>
      <c r="Z240" s="291">
        <v>45351</v>
      </c>
      <c r="AA240" s="136">
        <f t="shared" si="15"/>
        <v>38</v>
      </c>
      <c r="AB240" s="136">
        <v>0</v>
      </c>
      <c r="AC240" s="506">
        <v>0</v>
      </c>
      <c r="AD240" s="136">
        <v>0</v>
      </c>
      <c r="AE240" s="294" t="s">
        <v>75</v>
      </c>
      <c r="AF240" s="136">
        <f t="shared" si="16"/>
        <v>0</v>
      </c>
      <c r="AG240" s="70">
        <v>0</v>
      </c>
      <c r="AH240" s="70">
        <v>0</v>
      </c>
      <c r="AI240" s="294" t="s">
        <v>75</v>
      </c>
      <c r="AJ240" s="72">
        <v>0</v>
      </c>
      <c r="AK240" s="79" t="s">
        <v>75</v>
      </c>
      <c r="AL240" s="79" t="s">
        <v>75</v>
      </c>
      <c r="AM240" s="136">
        <f t="shared" si="17"/>
        <v>0</v>
      </c>
      <c r="AN240" s="136">
        <f>+K240+AC240-AH240</f>
        <v>4000000</v>
      </c>
      <c r="AO240" s="72" t="s">
        <v>67</v>
      </c>
      <c r="AP240" s="70">
        <v>4000000</v>
      </c>
      <c r="AQ240" s="72" t="s">
        <v>85</v>
      </c>
      <c r="AR240" s="70">
        <v>0</v>
      </c>
      <c r="AS240" s="86" t="s">
        <v>75</v>
      </c>
      <c r="AT240" s="508">
        <v>4000000</v>
      </c>
      <c r="AU240" s="436">
        <f t="shared" si="18"/>
        <v>0</v>
      </c>
      <c r="AV240" s="140">
        <f t="shared" si="19"/>
        <v>1</v>
      </c>
      <c r="AW240" s="294" t="s">
        <v>75</v>
      </c>
      <c r="AX240" s="72" t="s">
        <v>131</v>
      </c>
      <c r="AY240" s="70" t="s">
        <v>7529</v>
      </c>
      <c r="AZ240" s="67" t="s">
        <v>67</v>
      </c>
      <c r="BA240" s="67" t="s">
        <v>67</v>
      </c>
    </row>
    <row r="241" spans="2:53" x14ac:dyDescent="0.25">
      <c r="B241" s="67">
        <v>2024</v>
      </c>
      <c r="C241" s="67">
        <v>891780111</v>
      </c>
      <c r="D241" s="69" t="s">
        <v>64</v>
      </c>
      <c r="E241" s="72" t="s">
        <v>7528</v>
      </c>
      <c r="F241" s="70" t="s">
        <v>7527</v>
      </c>
      <c r="G241" s="418">
        <v>0</v>
      </c>
      <c r="H241" s="72" t="s">
        <v>73</v>
      </c>
      <c r="I241" s="69" t="s">
        <v>65</v>
      </c>
      <c r="J241" s="70" t="s">
        <v>7526</v>
      </c>
      <c r="K241" s="70">
        <v>17160000</v>
      </c>
      <c r="L241" s="67" t="s">
        <v>68</v>
      </c>
      <c r="M241" s="70" t="s">
        <v>7525</v>
      </c>
      <c r="N241" s="70">
        <v>84450853</v>
      </c>
      <c r="O241" s="154">
        <v>13</v>
      </c>
      <c r="P241" s="294">
        <v>45302</v>
      </c>
      <c r="Q241" s="70">
        <v>4518689382</v>
      </c>
      <c r="R241" s="291">
        <v>45314</v>
      </c>
      <c r="S241" s="70">
        <v>17160000</v>
      </c>
      <c r="T241" s="72" t="s">
        <v>66</v>
      </c>
      <c r="U241" s="70">
        <v>41947381</v>
      </c>
      <c r="V241" s="70" t="s">
        <v>5670</v>
      </c>
      <c r="W241" s="291">
        <v>45314</v>
      </c>
      <c r="X241" s="291">
        <v>45314</v>
      </c>
      <c r="Y241" s="81" t="s">
        <v>75</v>
      </c>
      <c r="Z241" s="291">
        <v>45457</v>
      </c>
      <c r="AA241" s="136">
        <f t="shared" si="15"/>
        <v>143</v>
      </c>
      <c r="AB241" s="136">
        <v>2</v>
      </c>
      <c r="AC241" s="506">
        <v>840000</v>
      </c>
      <c r="AD241" s="136">
        <v>1</v>
      </c>
      <c r="AE241" s="507">
        <v>45464</v>
      </c>
      <c r="AF241" s="136">
        <f t="shared" si="16"/>
        <v>7</v>
      </c>
      <c r="AG241" s="70">
        <v>0</v>
      </c>
      <c r="AH241" s="70">
        <v>0</v>
      </c>
      <c r="AI241" s="294" t="s">
        <v>75</v>
      </c>
      <c r="AJ241" s="72">
        <v>0</v>
      </c>
      <c r="AK241" s="79" t="s">
        <v>75</v>
      </c>
      <c r="AL241" s="79" t="s">
        <v>75</v>
      </c>
      <c r="AM241" s="136">
        <f t="shared" si="17"/>
        <v>0</v>
      </c>
      <c r="AN241" s="136">
        <f>+K241+AC241-AH241</f>
        <v>18000000</v>
      </c>
      <c r="AO241" s="72" t="s">
        <v>67</v>
      </c>
      <c r="AP241" s="70">
        <v>17160000</v>
      </c>
      <c r="AQ241" s="72" t="s">
        <v>85</v>
      </c>
      <c r="AR241" s="70">
        <v>0</v>
      </c>
      <c r="AS241" s="86" t="s">
        <v>75</v>
      </c>
      <c r="AT241" s="508">
        <v>18000000</v>
      </c>
      <c r="AU241" s="436">
        <f t="shared" si="18"/>
        <v>0</v>
      </c>
      <c r="AV241" s="140">
        <f t="shared" si="19"/>
        <v>1</v>
      </c>
      <c r="AW241" s="294" t="s">
        <v>75</v>
      </c>
      <c r="AX241" s="72" t="s">
        <v>131</v>
      </c>
      <c r="AY241" s="70" t="s">
        <v>7524</v>
      </c>
      <c r="AZ241" s="67" t="s">
        <v>67</v>
      </c>
      <c r="BA241" s="67" t="s">
        <v>67</v>
      </c>
    </row>
    <row r="242" spans="2:53" x14ac:dyDescent="0.25">
      <c r="B242" s="67">
        <v>2024</v>
      </c>
      <c r="C242" s="67">
        <v>891780111</v>
      </c>
      <c r="D242" s="69" t="s">
        <v>64</v>
      </c>
      <c r="E242" s="72" t="s">
        <v>7523</v>
      </c>
      <c r="F242" s="70" t="s">
        <v>7522</v>
      </c>
      <c r="G242" s="418">
        <v>0</v>
      </c>
      <c r="H242" s="72" t="s">
        <v>73</v>
      </c>
      <c r="I242" s="69" t="s">
        <v>65</v>
      </c>
      <c r="J242" s="70" t="s">
        <v>7521</v>
      </c>
      <c r="K242" s="70">
        <v>14300000</v>
      </c>
      <c r="L242" s="67" t="s">
        <v>68</v>
      </c>
      <c r="M242" s="70" t="s">
        <v>7520</v>
      </c>
      <c r="N242" s="70">
        <v>1082973181</v>
      </c>
      <c r="O242" s="154">
        <v>13</v>
      </c>
      <c r="P242" s="294">
        <v>45302</v>
      </c>
      <c r="Q242" s="70">
        <v>4518689382</v>
      </c>
      <c r="R242" s="291">
        <v>45314</v>
      </c>
      <c r="S242" s="70">
        <v>14300000</v>
      </c>
      <c r="T242" s="72" t="s">
        <v>66</v>
      </c>
      <c r="U242" s="70">
        <v>12548945</v>
      </c>
      <c r="V242" s="70" t="s">
        <v>6278</v>
      </c>
      <c r="W242" s="291">
        <v>45314</v>
      </c>
      <c r="X242" s="291">
        <v>45314</v>
      </c>
      <c r="Y242" s="81" t="s">
        <v>75</v>
      </c>
      <c r="Z242" s="291">
        <v>45457</v>
      </c>
      <c r="AA242" s="136">
        <f t="shared" si="15"/>
        <v>143</v>
      </c>
      <c r="AB242" s="136">
        <v>2</v>
      </c>
      <c r="AC242" s="506">
        <v>1600000</v>
      </c>
      <c r="AD242" s="136">
        <v>1</v>
      </c>
      <c r="AE242" s="507">
        <v>45473</v>
      </c>
      <c r="AF242" s="136">
        <f t="shared" si="16"/>
        <v>16</v>
      </c>
      <c r="AG242" s="70">
        <v>0</v>
      </c>
      <c r="AH242" s="70">
        <v>0</v>
      </c>
      <c r="AI242" s="294" t="s">
        <v>75</v>
      </c>
      <c r="AJ242" s="72">
        <v>0</v>
      </c>
      <c r="AK242" s="79" t="s">
        <v>75</v>
      </c>
      <c r="AL242" s="79" t="s">
        <v>75</v>
      </c>
      <c r="AM242" s="136">
        <f t="shared" si="17"/>
        <v>0</v>
      </c>
      <c r="AN242" s="136">
        <f>+K242+AC242-AH242</f>
        <v>15900000</v>
      </c>
      <c r="AO242" s="72" t="s">
        <v>67</v>
      </c>
      <c r="AP242" s="70">
        <v>14300000</v>
      </c>
      <c r="AQ242" s="72" t="s">
        <v>85</v>
      </c>
      <c r="AR242" s="70">
        <v>0</v>
      </c>
      <c r="AS242" s="86" t="s">
        <v>75</v>
      </c>
      <c r="AT242" s="508">
        <v>15900000</v>
      </c>
      <c r="AU242" s="436">
        <f t="shared" si="18"/>
        <v>0</v>
      </c>
      <c r="AV242" s="140">
        <f t="shared" si="19"/>
        <v>1</v>
      </c>
      <c r="AW242" s="294" t="s">
        <v>75</v>
      </c>
      <c r="AX242" s="72" t="s">
        <v>131</v>
      </c>
      <c r="AY242" s="70" t="s">
        <v>7519</v>
      </c>
      <c r="AZ242" s="67" t="s">
        <v>67</v>
      </c>
      <c r="BA242" s="67" t="s">
        <v>67</v>
      </c>
    </row>
    <row r="243" spans="2:53" x14ac:dyDescent="0.25">
      <c r="B243" s="67">
        <v>2024</v>
      </c>
      <c r="C243" s="67">
        <v>891780111</v>
      </c>
      <c r="D243" s="69" t="s">
        <v>64</v>
      </c>
      <c r="E243" s="72" t="s">
        <v>7518</v>
      </c>
      <c r="F243" s="70" t="s">
        <v>7517</v>
      </c>
      <c r="G243" s="418">
        <v>0</v>
      </c>
      <c r="H243" s="72" t="s">
        <v>73</v>
      </c>
      <c r="I243" s="69" t="s">
        <v>65</v>
      </c>
      <c r="J243" s="70" t="s">
        <v>7516</v>
      </c>
      <c r="K243" s="70">
        <v>16400000</v>
      </c>
      <c r="L243" s="67" t="s">
        <v>68</v>
      </c>
      <c r="M243" s="70" t="s">
        <v>7515</v>
      </c>
      <c r="N243" s="70">
        <v>1082983493</v>
      </c>
      <c r="O243" s="154">
        <v>13</v>
      </c>
      <c r="P243" s="294">
        <v>45302</v>
      </c>
      <c r="Q243" s="70">
        <v>4518689382</v>
      </c>
      <c r="R243" s="291">
        <v>45314</v>
      </c>
      <c r="S243" s="70">
        <v>16400000</v>
      </c>
      <c r="T243" s="72" t="s">
        <v>66</v>
      </c>
      <c r="U243" s="70">
        <v>36557666</v>
      </c>
      <c r="V243" s="70" t="s">
        <v>5171</v>
      </c>
      <c r="W243" s="291">
        <v>45314</v>
      </c>
      <c r="X243" s="291">
        <v>45314</v>
      </c>
      <c r="Y243" s="81" t="s">
        <v>75</v>
      </c>
      <c r="Z243" s="291">
        <v>45457</v>
      </c>
      <c r="AA243" s="136">
        <f t="shared" si="15"/>
        <v>143</v>
      </c>
      <c r="AB243" s="136">
        <v>2</v>
      </c>
      <c r="AC243" s="506">
        <v>1600000</v>
      </c>
      <c r="AD243" s="136">
        <v>1</v>
      </c>
      <c r="AE243" s="507">
        <v>45473</v>
      </c>
      <c r="AF243" s="136">
        <f t="shared" si="16"/>
        <v>16</v>
      </c>
      <c r="AG243" s="70">
        <v>0</v>
      </c>
      <c r="AH243" s="70">
        <v>0</v>
      </c>
      <c r="AI243" s="294" t="s">
        <v>75</v>
      </c>
      <c r="AJ243" s="72">
        <v>0</v>
      </c>
      <c r="AK243" s="79" t="s">
        <v>75</v>
      </c>
      <c r="AL243" s="79" t="s">
        <v>75</v>
      </c>
      <c r="AM243" s="136">
        <f t="shared" si="17"/>
        <v>0</v>
      </c>
      <c r="AN243" s="136">
        <f>+K243+AC243-AH243</f>
        <v>18000000</v>
      </c>
      <c r="AO243" s="72" t="s">
        <v>67</v>
      </c>
      <c r="AP243" s="70">
        <v>16400000</v>
      </c>
      <c r="AQ243" s="72" t="s">
        <v>85</v>
      </c>
      <c r="AR243" s="70">
        <v>0</v>
      </c>
      <c r="AS243" s="86" t="s">
        <v>75</v>
      </c>
      <c r="AT243" s="508">
        <v>18000000</v>
      </c>
      <c r="AU243" s="436">
        <f t="shared" si="18"/>
        <v>0</v>
      </c>
      <c r="AV243" s="140">
        <f t="shared" si="19"/>
        <v>1</v>
      </c>
      <c r="AW243" s="294" t="s">
        <v>75</v>
      </c>
      <c r="AX243" s="72" t="s">
        <v>131</v>
      </c>
      <c r="AY243" s="70" t="s">
        <v>7514</v>
      </c>
      <c r="AZ243" s="67" t="s">
        <v>67</v>
      </c>
      <c r="BA243" s="67" t="s">
        <v>67</v>
      </c>
    </row>
    <row r="244" spans="2:53" x14ac:dyDescent="0.25">
      <c r="B244" s="67">
        <v>2024</v>
      </c>
      <c r="C244" s="67">
        <v>891780111</v>
      </c>
      <c r="D244" s="69" t="s">
        <v>64</v>
      </c>
      <c r="E244" s="72" t="s">
        <v>7513</v>
      </c>
      <c r="F244" s="70" t="s">
        <v>7512</v>
      </c>
      <c r="G244" s="418">
        <v>0</v>
      </c>
      <c r="H244" s="72" t="s">
        <v>73</v>
      </c>
      <c r="I244" s="69" t="s">
        <v>65</v>
      </c>
      <c r="J244" s="70" t="s">
        <v>7511</v>
      </c>
      <c r="K244" s="70">
        <v>12333000</v>
      </c>
      <c r="L244" s="67" t="s">
        <v>68</v>
      </c>
      <c r="M244" s="70" t="s">
        <v>7510</v>
      </c>
      <c r="N244" s="70">
        <v>52769336</v>
      </c>
      <c r="O244" s="154">
        <v>14</v>
      </c>
      <c r="P244" s="291">
        <v>45302</v>
      </c>
      <c r="Q244" s="70">
        <v>2126349000</v>
      </c>
      <c r="R244" s="291">
        <v>45314</v>
      </c>
      <c r="S244" s="70">
        <v>12333000</v>
      </c>
      <c r="T244" s="72" t="s">
        <v>66</v>
      </c>
      <c r="U244" s="70">
        <v>93400727</v>
      </c>
      <c r="V244" s="70" t="s">
        <v>5703</v>
      </c>
      <c r="W244" s="291">
        <v>45314</v>
      </c>
      <c r="X244" s="291">
        <v>45314</v>
      </c>
      <c r="Y244" s="81" t="s">
        <v>75</v>
      </c>
      <c r="Z244" s="291">
        <v>45457</v>
      </c>
      <c r="AA244" s="136">
        <f t="shared" si="15"/>
        <v>143</v>
      </c>
      <c r="AB244" s="136">
        <v>2</v>
      </c>
      <c r="AC244" s="506">
        <v>1334000</v>
      </c>
      <c r="AD244" s="136">
        <v>1</v>
      </c>
      <c r="AE244" s="507">
        <v>45473</v>
      </c>
      <c r="AF244" s="136">
        <f t="shared" si="16"/>
        <v>16</v>
      </c>
      <c r="AG244" s="70">
        <v>0</v>
      </c>
      <c r="AH244" s="70">
        <v>0</v>
      </c>
      <c r="AI244" s="294" t="s">
        <v>75</v>
      </c>
      <c r="AJ244" s="72">
        <v>0</v>
      </c>
      <c r="AK244" s="79" t="s">
        <v>75</v>
      </c>
      <c r="AL244" s="79" t="s">
        <v>75</v>
      </c>
      <c r="AM244" s="136">
        <f t="shared" si="17"/>
        <v>0</v>
      </c>
      <c r="AN244" s="136">
        <f>+K244+AC244-AH244</f>
        <v>13667000</v>
      </c>
      <c r="AO244" s="72" t="s">
        <v>67</v>
      </c>
      <c r="AP244" s="70">
        <v>12333000</v>
      </c>
      <c r="AQ244" s="72" t="s">
        <v>85</v>
      </c>
      <c r="AR244" s="70">
        <v>0</v>
      </c>
      <c r="AS244" s="86" t="s">
        <v>75</v>
      </c>
      <c r="AT244" s="508">
        <v>13667000</v>
      </c>
      <c r="AU244" s="436">
        <f t="shared" si="18"/>
        <v>0</v>
      </c>
      <c r="AV244" s="140">
        <f t="shared" si="19"/>
        <v>1</v>
      </c>
      <c r="AW244" s="294" t="s">
        <v>75</v>
      </c>
      <c r="AX244" s="72" t="s">
        <v>131</v>
      </c>
      <c r="AY244" s="70" t="s">
        <v>7509</v>
      </c>
      <c r="AZ244" s="67" t="s">
        <v>67</v>
      </c>
      <c r="BA244" s="67" t="s">
        <v>67</v>
      </c>
    </row>
    <row r="245" spans="2:53" x14ac:dyDescent="0.25">
      <c r="B245" s="67">
        <v>2024</v>
      </c>
      <c r="C245" s="67">
        <v>891780111</v>
      </c>
      <c r="D245" s="69" t="s">
        <v>64</v>
      </c>
      <c r="E245" s="72" t="s">
        <v>7508</v>
      </c>
      <c r="F245" s="70" t="s">
        <v>7507</v>
      </c>
      <c r="G245" s="418">
        <v>0</v>
      </c>
      <c r="H245" s="72" t="s">
        <v>73</v>
      </c>
      <c r="I245" s="69" t="s">
        <v>65</v>
      </c>
      <c r="J245" s="70" t="s">
        <v>7506</v>
      </c>
      <c r="K245" s="70">
        <v>7000000</v>
      </c>
      <c r="L245" s="67" t="s">
        <v>68</v>
      </c>
      <c r="M245" s="70" t="s">
        <v>5636</v>
      </c>
      <c r="N245" s="70">
        <v>1082984896</v>
      </c>
      <c r="O245" s="70">
        <v>50</v>
      </c>
      <c r="P245" s="291">
        <v>45306</v>
      </c>
      <c r="Q245" s="70">
        <v>318249309.38</v>
      </c>
      <c r="R245" s="291">
        <v>45314</v>
      </c>
      <c r="S245" s="70">
        <v>7000000</v>
      </c>
      <c r="T245" s="72" t="s">
        <v>66</v>
      </c>
      <c r="U245" s="70">
        <v>1082870070</v>
      </c>
      <c r="V245" s="70" t="s">
        <v>5613</v>
      </c>
      <c r="W245" s="291">
        <v>45314</v>
      </c>
      <c r="X245" s="291">
        <v>45314</v>
      </c>
      <c r="Y245" s="81" t="s">
        <v>75</v>
      </c>
      <c r="Z245" s="291">
        <v>45351</v>
      </c>
      <c r="AA245" s="136">
        <f t="shared" si="15"/>
        <v>37</v>
      </c>
      <c r="AB245" s="136">
        <v>0</v>
      </c>
      <c r="AC245" s="506">
        <v>0</v>
      </c>
      <c r="AD245" s="136">
        <v>0</v>
      </c>
      <c r="AE245" s="294" t="s">
        <v>75</v>
      </c>
      <c r="AF245" s="136">
        <f t="shared" si="16"/>
        <v>0</v>
      </c>
      <c r="AG245" s="70">
        <v>0</v>
      </c>
      <c r="AH245" s="70">
        <v>0</v>
      </c>
      <c r="AI245" s="294" t="s">
        <v>75</v>
      </c>
      <c r="AJ245" s="72">
        <v>0</v>
      </c>
      <c r="AK245" s="79" t="s">
        <v>75</v>
      </c>
      <c r="AL245" s="79" t="s">
        <v>75</v>
      </c>
      <c r="AM245" s="136">
        <f t="shared" si="17"/>
        <v>0</v>
      </c>
      <c r="AN245" s="136">
        <f>+K245+AC245-AH245</f>
        <v>7000000</v>
      </c>
      <c r="AO245" s="72" t="s">
        <v>67</v>
      </c>
      <c r="AP245" s="70">
        <v>7000000</v>
      </c>
      <c r="AQ245" s="72" t="s">
        <v>85</v>
      </c>
      <c r="AR245" s="70">
        <v>0</v>
      </c>
      <c r="AS245" s="86" t="s">
        <v>75</v>
      </c>
      <c r="AT245" s="508">
        <v>7000000</v>
      </c>
      <c r="AU245" s="436">
        <f t="shared" si="18"/>
        <v>0</v>
      </c>
      <c r="AV245" s="140">
        <f t="shared" si="19"/>
        <v>1</v>
      </c>
      <c r="AW245" s="294" t="s">
        <v>75</v>
      </c>
      <c r="AX245" s="72" t="s">
        <v>131</v>
      </c>
      <c r="AY245" s="70" t="s">
        <v>7505</v>
      </c>
      <c r="AZ245" s="67" t="s">
        <v>67</v>
      </c>
      <c r="BA245" s="67" t="s">
        <v>67</v>
      </c>
    </row>
    <row r="246" spans="2:53" x14ac:dyDescent="0.25">
      <c r="B246" s="67">
        <v>2024</v>
      </c>
      <c r="C246" s="67">
        <v>891780111</v>
      </c>
      <c r="D246" s="69" t="s">
        <v>64</v>
      </c>
      <c r="E246" s="72" t="s">
        <v>7504</v>
      </c>
      <c r="F246" s="70" t="s">
        <v>7503</v>
      </c>
      <c r="G246" s="418">
        <v>0</v>
      </c>
      <c r="H246" s="72" t="s">
        <v>73</v>
      </c>
      <c r="I246" s="69" t="s">
        <v>65</v>
      </c>
      <c r="J246" s="70" t="s">
        <v>7502</v>
      </c>
      <c r="K246" s="70">
        <v>12500000</v>
      </c>
      <c r="L246" s="67" t="s">
        <v>68</v>
      </c>
      <c r="M246" s="70" t="s">
        <v>7501</v>
      </c>
      <c r="N246" s="70">
        <v>85467592</v>
      </c>
      <c r="O246" s="154">
        <v>14</v>
      </c>
      <c r="P246" s="291">
        <v>45302</v>
      </c>
      <c r="Q246" s="70">
        <v>2126349000</v>
      </c>
      <c r="R246" s="291">
        <v>45314</v>
      </c>
      <c r="S246" s="70">
        <v>12500000</v>
      </c>
      <c r="T246" s="72" t="s">
        <v>66</v>
      </c>
      <c r="U246" s="70">
        <v>57297693</v>
      </c>
      <c r="V246" s="70" t="s">
        <v>7452</v>
      </c>
      <c r="W246" s="291">
        <v>45314</v>
      </c>
      <c r="X246" s="291">
        <v>45314</v>
      </c>
      <c r="Y246" s="81" t="s">
        <v>75</v>
      </c>
      <c r="Z246" s="291">
        <v>45457</v>
      </c>
      <c r="AA246" s="136">
        <f t="shared" si="15"/>
        <v>143</v>
      </c>
      <c r="AB246" s="136">
        <v>0</v>
      </c>
      <c r="AC246" s="506">
        <v>0</v>
      </c>
      <c r="AD246" s="136">
        <v>0</v>
      </c>
      <c r="AE246" s="294" t="s">
        <v>75</v>
      </c>
      <c r="AF246" s="136">
        <f t="shared" si="16"/>
        <v>0</v>
      </c>
      <c r="AG246" s="70">
        <v>0</v>
      </c>
      <c r="AH246" s="70">
        <v>0</v>
      </c>
      <c r="AI246" s="294" t="s">
        <v>75</v>
      </c>
      <c r="AJ246" s="72">
        <v>0</v>
      </c>
      <c r="AK246" s="79" t="s">
        <v>75</v>
      </c>
      <c r="AL246" s="79" t="s">
        <v>75</v>
      </c>
      <c r="AM246" s="136">
        <f t="shared" si="17"/>
        <v>0</v>
      </c>
      <c r="AN246" s="136">
        <f>+K246+AC246-AH246</f>
        <v>12500000</v>
      </c>
      <c r="AO246" s="72" t="s">
        <v>67</v>
      </c>
      <c r="AP246" s="70">
        <v>12500000</v>
      </c>
      <c r="AQ246" s="72" t="s">
        <v>85</v>
      </c>
      <c r="AR246" s="70">
        <v>0</v>
      </c>
      <c r="AS246" s="86" t="s">
        <v>75</v>
      </c>
      <c r="AT246" s="508">
        <v>10000000</v>
      </c>
      <c r="AU246" s="436">
        <f t="shared" si="18"/>
        <v>2500000</v>
      </c>
      <c r="AV246" s="140">
        <f t="shared" si="19"/>
        <v>0.8</v>
      </c>
      <c r="AW246" s="294" t="s">
        <v>75</v>
      </c>
      <c r="AX246" s="72" t="s">
        <v>86</v>
      </c>
      <c r="AY246" s="70" t="s">
        <v>7500</v>
      </c>
      <c r="AZ246" s="67" t="s">
        <v>67</v>
      </c>
      <c r="BA246" s="67" t="s">
        <v>67</v>
      </c>
    </row>
    <row r="247" spans="2:53" x14ac:dyDescent="0.25">
      <c r="B247" s="67">
        <v>2024</v>
      </c>
      <c r="C247" s="67">
        <v>891780111</v>
      </c>
      <c r="D247" s="69" t="s">
        <v>64</v>
      </c>
      <c r="E247" s="72" t="s">
        <v>7499</v>
      </c>
      <c r="F247" s="70" t="s">
        <v>7498</v>
      </c>
      <c r="G247" s="418">
        <v>0</v>
      </c>
      <c r="H247" s="72" t="s">
        <v>73</v>
      </c>
      <c r="I247" s="69" t="s">
        <v>65</v>
      </c>
      <c r="J247" s="70" t="s">
        <v>7497</v>
      </c>
      <c r="K247" s="70">
        <v>15730000</v>
      </c>
      <c r="L247" s="67" t="s">
        <v>68</v>
      </c>
      <c r="M247" s="70" t="s">
        <v>7496</v>
      </c>
      <c r="N247" s="70">
        <v>26671795</v>
      </c>
      <c r="O247" s="154">
        <v>13</v>
      </c>
      <c r="P247" s="294">
        <v>45302</v>
      </c>
      <c r="Q247" s="70">
        <v>4518689382</v>
      </c>
      <c r="R247" s="291">
        <v>45314</v>
      </c>
      <c r="S247" s="70">
        <v>15730000</v>
      </c>
      <c r="T247" s="72" t="s">
        <v>66</v>
      </c>
      <c r="U247" s="70">
        <v>12548945</v>
      </c>
      <c r="V247" s="70" t="s">
        <v>6278</v>
      </c>
      <c r="W247" s="291">
        <v>45314</v>
      </c>
      <c r="X247" s="291">
        <v>45314</v>
      </c>
      <c r="Y247" s="81" t="s">
        <v>75</v>
      </c>
      <c r="Z247" s="291">
        <v>45457</v>
      </c>
      <c r="AA247" s="136">
        <f t="shared" si="15"/>
        <v>143</v>
      </c>
      <c r="AB247" s="136">
        <v>2</v>
      </c>
      <c r="AC247" s="506">
        <v>1760000</v>
      </c>
      <c r="AD247" s="136">
        <v>1</v>
      </c>
      <c r="AE247" s="507">
        <v>45473</v>
      </c>
      <c r="AF247" s="136">
        <f t="shared" si="16"/>
        <v>16</v>
      </c>
      <c r="AG247" s="70">
        <v>0</v>
      </c>
      <c r="AH247" s="70">
        <v>0</v>
      </c>
      <c r="AI247" s="294" t="s">
        <v>75</v>
      </c>
      <c r="AJ247" s="72">
        <v>0</v>
      </c>
      <c r="AK247" s="79" t="s">
        <v>75</v>
      </c>
      <c r="AL247" s="79" t="s">
        <v>75</v>
      </c>
      <c r="AM247" s="136">
        <f t="shared" si="17"/>
        <v>0</v>
      </c>
      <c r="AN247" s="136">
        <f>+K247+AC247-AH247</f>
        <v>17490000</v>
      </c>
      <c r="AO247" s="72" t="s">
        <v>67</v>
      </c>
      <c r="AP247" s="70">
        <v>15730000</v>
      </c>
      <c r="AQ247" s="72" t="s">
        <v>85</v>
      </c>
      <c r="AR247" s="70">
        <v>0</v>
      </c>
      <c r="AS247" s="86" t="s">
        <v>75</v>
      </c>
      <c r="AT247" s="508">
        <v>17490000</v>
      </c>
      <c r="AU247" s="436">
        <f t="shared" si="18"/>
        <v>0</v>
      </c>
      <c r="AV247" s="140">
        <f t="shared" si="19"/>
        <v>1</v>
      </c>
      <c r="AW247" s="294" t="s">
        <v>75</v>
      </c>
      <c r="AX247" s="72" t="s">
        <v>131</v>
      </c>
      <c r="AY247" s="70" t="s">
        <v>7495</v>
      </c>
      <c r="AZ247" s="67" t="s">
        <v>67</v>
      </c>
      <c r="BA247" s="67" t="s">
        <v>67</v>
      </c>
    </row>
    <row r="248" spans="2:53" x14ac:dyDescent="0.25">
      <c r="B248" s="67">
        <v>2024</v>
      </c>
      <c r="C248" s="67">
        <v>891780111</v>
      </c>
      <c r="D248" s="69" t="s">
        <v>64</v>
      </c>
      <c r="E248" s="72" t="s">
        <v>7494</v>
      </c>
      <c r="F248" s="70" t="s">
        <v>7493</v>
      </c>
      <c r="G248" s="418">
        <v>0</v>
      </c>
      <c r="H248" s="72" t="s">
        <v>73</v>
      </c>
      <c r="I248" s="69" t="s">
        <v>65</v>
      </c>
      <c r="J248" s="70" t="s">
        <v>7492</v>
      </c>
      <c r="K248" s="70">
        <v>16280000</v>
      </c>
      <c r="L248" s="67" t="s">
        <v>68</v>
      </c>
      <c r="M248" s="70" t="s">
        <v>7491</v>
      </c>
      <c r="N248" s="70">
        <v>1004278346</v>
      </c>
      <c r="O248" s="154">
        <v>13</v>
      </c>
      <c r="P248" s="294">
        <v>45302</v>
      </c>
      <c r="Q248" s="70">
        <v>4518689382</v>
      </c>
      <c r="R248" s="291">
        <v>45314</v>
      </c>
      <c r="S248" s="70">
        <v>16280000</v>
      </c>
      <c r="T248" s="72" t="s">
        <v>66</v>
      </c>
      <c r="U248" s="70">
        <v>1082868728</v>
      </c>
      <c r="V248" s="70" t="s">
        <v>5251</v>
      </c>
      <c r="W248" s="291">
        <v>45314</v>
      </c>
      <c r="X248" s="291">
        <v>45314</v>
      </c>
      <c r="Y248" s="81" t="s">
        <v>75</v>
      </c>
      <c r="Z248" s="291">
        <v>45457</v>
      </c>
      <c r="AA248" s="136">
        <f t="shared" si="15"/>
        <v>143</v>
      </c>
      <c r="AB248" s="136">
        <v>2</v>
      </c>
      <c r="AC248" s="506">
        <v>1650000</v>
      </c>
      <c r="AD248" s="136">
        <v>1</v>
      </c>
      <c r="AE248" s="507">
        <v>45473</v>
      </c>
      <c r="AF248" s="136">
        <f t="shared" si="16"/>
        <v>16</v>
      </c>
      <c r="AG248" s="70">
        <v>0</v>
      </c>
      <c r="AH248" s="70">
        <v>0</v>
      </c>
      <c r="AI248" s="294" t="s">
        <v>75</v>
      </c>
      <c r="AJ248" s="72">
        <v>0</v>
      </c>
      <c r="AK248" s="79" t="s">
        <v>75</v>
      </c>
      <c r="AL248" s="79" t="s">
        <v>75</v>
      </c>
      <c r="AM248" s="136">
        <f t="shared" si="17"/>
        <v>0</v>
      </c>
      <c r="AN248" s="136">
        <f>+K248+AC248-AH248</f>
        <v>17930000</v>
      </c>
      <c r="AO248" s="72" t="s">
        <v>67</v>
      </c>
      <c r="AP248" s="70">
        <v>16280000</v>
      </c>
      <c r="AQ248" s="72" t="s">
        <v>85</v>
      </c>
      <c r="AR248" s="70">
        <v>0</v>
      </c>
      <c r="AS248" s="86" t="s">
        <v>75</v>
      </c>
      <c r="AT248" s="508">
        <v>17930000</v>
      </c>
      <c r="AU248" s="436">
        <f t="shared" si="18"/>
        <v>0</v>
      </c>
      <c r="AV248" s="140">
        <f t="shared" si="19"/>
        <v>1</v>
      </c>
      <c r="AW248" s="294" t="s">
        <v>75</v>
      </c>
      <c r="AX248" s="72" t="s">
        <v>131</v>
      </c>
      <c r="AY248" s="70" t="s">
        <v>7490</v>
      </c>
      <c r="AZ248" s="67" t="s">
        <v>67</v>
      </c>
      <c r="BA248" s="67" t="s">
        <v>67</v>
      </c>
    </row>
    <row r="249" spans="2:53" x14ac:dyDescent="0.25">
      <c r="B249" s="67">
        <v>2024</v>
      </c>
      <c r="C249" s="67">
        <v>891780111</v>
      </c>
      <c r="D249" s="69" t="s">
        <v>64</v>
      </c>
      <c r="E249" s="72" t="s">
        <v>7489</v>
      </c>
      <c r="F249" s="70" t="s">
        <v>7488</v>
      </c>
      <c r="G249" s="418">
        <v>0</v>
      </c>
      <c r="H249" s="72" t="s">
        <v>73</v>
      </c>
      <c r="I249" s="69" t="s">
        <v>65</v>
      </c>
      <c r="J249" s="70" t="s">
        <v>7487</v>
      </c>
      <c r="K249" s="70">
        <v>11480000</v>
      </c>
      <c r="L249" s="67" t="s">
        <v>68</v>
      </c>
      <c r="M249" s="70" t="s">
        <v>7486</v>
      </c>
      <c r="N249" s="70">
        <v>1079941098</v>
      </c>
      <c r="O249" s="154">
        <v>14</v>
      </c>
      <c r="P249" s="291">
        <v>45302</v>
      </c>
      <c r="Q249" s="70">
        <v>2126349000</v>
      </c>
      <c r="R249" s="291">
        <v>45314</v>
      </c>
      <c r="S249" s="70">
        <v>11480000</v>
      </c>
      <c r="T249" s="72" t="s">
        <v>66</v>
      </c>
      <c r="U249" s="70">
        <v>85459497</v>
      </c>
      <c r="V249" s="70" t="s">
        <v>3149</v>
      </c>
      <c r="W249" s="291">
        <v>45314</v>
      </c>
      <c r="X249" s="291">
        <v>45314</v>
      </c>
      <c r="Y249" s="81" t="s">
        <v>75</v>
      </c>
      <c r="Z249" s="291">
        <v>45457</v>
      </c>
      <c r="AA249" s="136">
        <f t="shared" si="15"/>
        <v>143</v>
      </c>
      <c r="AB249" s="136">
        <v>2</v>
      </c>
      <c r="AC249" s="506">
        <v>1120000</v>
      </c>
      <c r="AD249" s="136">
        <v>1</v>
      </c>
      <c r="AE249" s="507">
        <v>45473</v>
      </c>
      <c r="AF249" s="136">
        <f t="shared" si="16"/>
        <v>16</v>
      </c>
      <c r="AG249" s="70">
        <v>0</v>
      </c>
      <c r="AH249" s="70">
        <v>0</v>
      </c>
      <c r="AI249" s="294" t="s">
        <v>75</v>
      </c>
      <c r="AJ249" s="72">
        <v>0</v>
      </c>
      <c r="AK249" s="79" t="s">
        <v>75</v>
      </c>
      <c r="AL249" s="79" t="s">
        <v>75</v>
      </c>
      <c r="AM249" s="136">
        <f t="shared" si="17"/>
        <v>0</v>
      </c>
      <c r="AN249" s="136">
        <f>+K249+AC249-AH249</f>
        <v>12600000</v>
      </c>
      <c r="AO249" s="72" t="s">
        <v>67</v>
      </c>
      <c r="AP249" s="70">
        <v>11480000</v>
      </c>
      <c r="AQ249" s="72" t="s">
        <v>85</v>
      </c>
      <c r="AR249" s="70">
        <v>0</v>
      </c>
      <c r="AS249" s="86" t="s">
        <v>75</v>
      </c>
      <c r="AT249" s="508">
        <v>12600000</v>
      </c>
      <c r="AU249" s="436">
        <f t="shared" si="18"/>
        <v>0</v>
      </c>
      <c r="AV249" s="140">
        <f t="shared" si="19"/>
        <v>1</v>
      </c>
      <c r="AW249" s="294" t="s">
        <v>75</v>
      </c>
      <c r="AX249" s="72" t="s">
        <v>131</v>
      </c>
      <c r="AY249" s="70" t="s">
        <v>7485</v>
      </c>
      <c r="AZ249" s="67" t="s">
        <v>67</v>
      </c>
      <c r="BA249" s="67" t="s">
        <v>67</v>
      </c>
    </row>
    <row r="250" spans="2:53" x14ac:dyDescent="0.25">
      <c r="B250" s="67">
        <v>2024</v>
      </c>
      <c r="C250" s="67">
        <v>891780111</v>
      </c>
      <c r="D250" s="69" t="s">
        <v>64</v>
      </c>
      <c r="E250" s="72" t="s">
        <v>7484</v>
      </c>
      <c r="F250" s="70" t="s">
        <v>7483</v>
      </c>
      <c r="G250" s="418">
        <v>0</v>
      </c>
      <c r="H250" s="72" t="s">
        <v>73</v>
      </c>
      <c r="I250" s="69" t="s">
        <v>65</v>
      </c>
      <c r="J250" s="70" t="s">
        <v>7482</v>
      </c>
      <c r="K250" s="70">
        <v>15000000</v>
      </c>
      <c r="L250" s="67" t="s">
        <v>68</v>
      </c>
      <c r="M250" s="70" t="s">
        <v>7481</v>
      </c>
      <c r="N250" s="70">
        <v>1004349754</v>
      </c>
      <c r="O250" s="154">
        <v>13</v>
      </c>
      <c r="P250" s="294">
        <v>45302</v>
      </c>
      <c r="Q250" s="70">
        <v>4518689382</v>
      </c>
      <c r="R250" s="291">
        <v>45314</v>
      </c>
      <c r="S250" s="70">
        <v>15000000</v>
      </c>
      <c r="T250" s="72" t="s">
        <v>66</v>
      </c>
      <c r="U250" s="70">
        <v>57464638</v>
      </c>
      <c r="V250" s="70" t="s">
        <v>5421</v>
      </c>
      <c r="W250" s="291">
        <v>45314</v>
      </c>
      <c r="X250" s="291">
        <v>45314</v>
      </c>
      <c r="Y250" s="81" t="s">
        <v>75</v>
      </c>
      <c r="Z250" s="291">
        <v>45457</v>
      </c>
      <c r="AA250" s="136">
        <f t="shared" si="15"/>
        <v>143</v>
      </c>
      <c r="AB250" s="136">
        <v>0</v>
      </c>
      <c r="AC250" s="506">
        <v>0</v>
      </c>
      <c r="AD250" s="136">
        <v>0</v>
      </c>
      <c r="AE250" s="294" t="s">
        <v>75</v>
      </c>
      <c r="AF250" s="136">
        <f t="shared" si="16"/>
        <v>0</v>
      </c>
      <c r="AG250" s="70">
        <v>0</v>
      </c>
      <c r="AH250" s="70">
        <v>0</v>
      </c>
      <c r="AI250" s="294" t="s">
        <v>75</v>
      </c>
      <c r="AJ250" s="72">
        <v>0</v>
      </c>
      <c r="AK250" s="79" t="s">
        <v>75</v>
      </c>
      <c r="AL250" s="79" t="s">
        <v>75</v>
      </c>
      <c r="AM250" s="136">
        <f t="shared" si="17"/>
        <v>0</v>
      </c>
      <c r="AN250" s="136">
        <f>+K250+AC250-AH250</f>
        <v>15000000</v>
      </c>
      <c r="AO250" s="72" t="s">
        <v>67</v>
      </c>
      <c r="AP250" s="70">
        <v>15000000</v>
      </c>
      <c r="AQ250" s="72" t="s">
        <v>85</v>
      </c>
      <c r="AR250" s="70">
        <v>0</v>
      </c>
      <c r="AS250" s="86" t="s">
        <v>75</v>
      </c>
      <c r="AT250" s="508">
        <v>15000000</v>
      </c>
      <c r="AU250" s="436">
        <f t="shared" si="18"/>
        <v>0</v>
      </c>
      <c r="AV250" s="140">
        <f t="shared" si="19"/>
        <v>1</v>
      </c>
      <c r="AW250" s="294" t="s">
        <v>75</v>
      </c>
      <c r="AX250" s="72" t="s">
        <v>131</v>
      </c>
      <c r="AY250" s="70" t="s">
        <v>7480</v>
      </c>
      <c r="AZ250" s="67" t="s">
        <v>67</v>
      </c>
      <c r="BA250" s="67" t="s">
        <v>67</v>
      </c>
    </row>
    <row r="251" spans="2:53" x14ac:dyDescent="0.25">
      <c r="B251" s="67">
        <v>2024</v>
      </c>
      <c r="C251" s="67">
        <v>891780111</v>
      </c>
      <c r="D251" s="69" t="s">
        <v>64</v>
      </c>
      <c r="E251" s="72" t="s">
        <v>7479</v>
      </c>
      <c r="F251" s="70" t="s">
        <v>7478</v>
      </c>
      <c r="G251" s="418">
        <v>0</v>
      </c>
      <c r="H251" s="72" t="s">
        <v>73</v>
      </c>
      <c r="I251" s="69" t="s">
        <v>65</v>
      </c>
      <c r="J251" s="70" t="s">
        <v>7477</v>
      </c>
      <c r="K251" s="70">
        <v>2800000</v>
      </c>
      <c r="L251" s="67" t="s">
        <v>68</v>
      </c>
      <c r="M251" s="70" t="s">
        <v>6182</v>
      </c>
      <c r="N251" s="70">
        <v>1050461549</v>
      </c>
      <c r="O251" s="70">
        <v>122</v>
      </c>
      <c r="P251" s="291">
        <v>45313</v>
      </c>
      <c r="Q251" s="70">
        <v>8400000</v>
      </c>
      <c r="R251" s="291">
        <v>45314</v>
      </c>
      <c r="S251" s="70">
        <v>2800000</v>
      </c>
      <c r="T251" s="72" t="s">
        <v>66</v>
      </c>
      <c r="U251" s="70">
        <v>57461216</v>
      </c>
      <c r="V251" s="70" t="s">
        <v>4197</v>
      </c>
      <c r="W251" s="291">
        <v>45314</v>
      </c>
      <c r="X251" s="291">
        <v>45314</v>
      </c>
      <c r="Y251" s="81" t="s">
        <v>75</v>
      </c>
      <c r="Z251" s="291">
        <v>45322</v>
      </c>
      <c r="AA251" s="136">
        <f t="shared" si="15"/>
        <v>8</v>
      </c>
      <c r="AB251" s="136">
        <v>0</v>
      </c>
      <c r="AC251" s="506">
        <v>0</v>
      </c>
      <c r="AD251" s="136">
        <v>0</v>
      </c>
      <c r="AE251" s="294" t="s">
        <v>75</v>
      </c>
      <c r="AF251" s="136">
        <f t="shared" si="16"/>
        <v>0</v>
      </c>
      <c r="AG251" s="70">
        <v>0</v>
      </c>
      <c r="AH251" s="70">
        <v>0</v>
      </c>
      <c r="AI251" s="294" t="s">
        <v>75</v>
      </c>
      <c r="AJ251" s="72">
        <v>0</v>
      </c>
      <c r="AK251" s="79" t="s">
        <v>75</v>
      </c>
      <c r="AL251" s="79" t="s">
        <v>75</v>
      </c>
      <c r="AM251" s="136">
        <f t="shared" si="17"/>
        <v>0</v>
      </c>
      <c r="AN251" s="136">
        <f>+K251+AC251-AH251</f>
        <v>2800000</v>
      </c>
      <c r="AO251" s="72" t="s">
        <v>67</v>
      </c>
      <c r="AP251" s="70">
        <v>2800000</v>
      </c>
      <c r="AQ251" s="72" t="s">
        <v>85</v>
      </c>
      <c r="AR251" s="70">
        <v>0</v>
      </c>
      <c r="AS251" s="86" t="s">
        <v>75</v>
      </c>
      <c r="AT251" s="508">
        <v>2800000</v>
      </c>
      <c r="AU251" s="436">
        <f t="shared" si="18"/>
        <v>0</v>
      </c>
      <c r="AV251" s="140">
        <f t="shared" si="19"/>
        <v>1</v>
      </c>
      <c r="AW251" s="294" t="s">
        <v>75</v>
      </c>
      <c r="AX251" s="72" t="s">
        <v>131</v>
      </c>
      <c r="AY251" s="70" t="s">
        <v>7476</v>
      </c>
      <c r="AZ251" s="67" t="s">
        <v>67</v>
      </c>
      <c r="BA251" s="67" t="s">
        <v>67</v>
      </c>
    </row>
    <row r="252" spans="2:53" x14ac:dyDescent="0.25">
      <c r="B252" s="67">
        <v>2024</v>
      </c>
      <c r="C252" s="67">
        <v>891780111</v>
      </c>
      <c r="D252" s="69" t="s">
        <v>64</v>
      </c>
      <c r="E252" s="72" t="s">
        <v>7475</v>
      </c>
      <c r="F252" s="70" t="s">
        <v>7474</v>
      </c>
      <c r="G252" s="418">
        <v>0</v>
      </c>
      <c r="H252" s="72" t="s">
        <v>73</v>
      </c>
      <c r="I252" s="69" t="s">
        <v>65</v>
      </c>
      <c r="J252" s="70" t="s">
        <v>7473</v>
      </c>
      <c r="K252" s="70">
        <v>2800000</v>
      </c>
      <c r="L252" s="67" t="s">
        <v>68</v>
      </c>
      <c r="M252" s="70" t="s">
        <v>6187</v>
      </c>
      <c r="N252" s="70">
        <v>1083024033</v>
      </c>
      <c r="O252" s="70">
        <v>122</v>
      </c>
      <c r="P252" s="291">
        <v>45313</v>
      </c>
      <c r="Q252" s="70">
        <v>8400000</v>
      </c>
      <c r="R252" s="291">
        <v>45314</v>
      </c>
      <c r="S252" s="70">
        <v>2800000</v>
      </c>
      <c r="T252" s="72" t="s">
        <v>66</v>
      </c>
      <c r="U252" s="70">
        <v>57461216</v>
      </c>
      <c r="V252" s="70" t="s">
        <v>4197</v>
      </c>
      <c r="W252" s="291">
        <v>45314</v>
      </c>
      <c r="X252" s="291">
        <v>45314</v>
      </c>
      <c r="Y252" s="81" t="s">
        <v>75</v>
      </c>
      <c r="Z252" s="291">
        <v>45322</v>
      </c>
      <c r="AA252" s="136">
        <f t="shared" si="15"/>
        <v>8</v>
      </c>
      <c r="AB252" s="136">
        <v>0</v>
      </c>
      <c r="AC252" s="506">
        <v>0</v>
      </c>
      <c r="AD252" s="136">
        <v>0</v>
      </c>
      <c r="AE252" s="294" t="s">
        <v>75</v>
      </c>
      <c r="AF252" s="136">
        <f t="shared" si="16"/>
        <v>0</v>
      </c>
      <c r="AG252" s="70">
        <v>0</v>
      </c>
      <c r="AH252" s="70">
        <v>0</v>
      </c>
      <c r="AI252" s="294" t="s">
        <v>75</v>
      </c>
      <c r="AJ252" s="72">
        <v>0</v>
      </c>
      <c r="AK252" s="79" t="s">
        <v>75</v>
      </c>
      <c r="AL252" s="79" t="s">
        <v>75</v>
      </c>
      <c r="AM252" s="136">
        <f t="shared" si="17"/>
        <v>0</v>
      </c>
      <c r="AN252" s="136">
        <f>+K252+AC252-AH252</f>
        <v>2800000</v>
      </c>
      <c r="AO252" s="72" t="s">
        <v>67</v>
      </c>
      <c r="AP252" s="70">
        <v>2800000</v>
      </c>
      <c r="AQ252" s="72" t="s">
        <v>85</v>
      </c>
      <c r="AR252" s="70">
        <v>0</v>
      </c>
      <c r="AS252" s="86" t="s">
        <v>75</v>
      </c>
      <c r="AT252" s="508">
        <v>2800000</v>
      </c>
      <c r="AU252" s="436">
        <f t="shared" si="18"/>
        <v>0</v>
      </c>
      <c r="AV252" s="140">
        <f t="shared" si="19"/>
        <v>1</v>
      </c>
      <c r="AW252" s="294" t="s">
        <v>75</v>
      </c>
      <c r="AX252" s="72" t="s">
        <v>131</v>
      </c>
      <c r="AY252" s="70" t="s">
        <v>7472</v>
      </c>
      <c r="AZ252" s="67" t="s">
        <v>67</v>
      </c>
      <c r="BA252" s="67" t="s">
        <v>67</v>
      </c>
    </row>
    <row r="253" spans="2:53" x14ac:dyDescent="0.25">
      <c r="B253" s="67">
        <v>2024</v>
      </c>
      <c r="C253" s="67">
        <v>891780111</v>
      </c>
      <c r="D253" s="69" t="s">
        <v>64</v>
      </c>
      <c r="E253" s="72" t="s">
        <v>7471</v>
      </c>
      <c r="F253" s="70" t="s">
        <v>7470</v>
      </c>
      <c r="G253" s="418">
        <v>0</v>
      </c>
      <c r="H253" s="72" t="s">
        <v>73</v>
      </c>
      <c r="I253" s="69" t="s">
        <v>65</v>
      </c>
      <c r="J253" s="70" t="s">
        <v>7469</v>
      </c>
      <c r="K253" s="70">
        <v>2800000</v>
      </c>
      <c r="L253" s="67" t="s">
        <v>68</v>
      </c>
      <c r="M253" s="70" t="s">
        <v>7468</v>
      </c>
      <c r="N253" s="70">
        <v>1044913180</v>
      </c>
      <c r="O253" s="70">
        <v>122</v>
      </c>
      <c r="P253" s="291">
        <v>45313</v>
      </c>
      <c r="Q253" s="70">
        <v>8400000</v>
      </c>
      <c r="R253" s="291">
        <v>45314</v>
      </c>
      <c r="S253" s="70">
        <v>2800000</v>
      </c>
      <c r="T253" s="72" t="s">
        <v>66</v>
      </c>
      <c r="U253" s="70">
        <v>57461216</v>
      </c>
      <c r="V253" s="70" t="s">
        <v>4197</v>
      </c>
      <c r="W253" s="291">
        <v>45314</v>
      </c>
      <c r="X253" s="291">
        <v>45314</v>
      </c>
      <c r="Y253" s="81" t="s">
        <v>75</v>
      </c>
      <c r="Z253" s="291">
        <v>45322</v>
      </c>
      <c r="AA253" s="136">
        <f t="shared" si="15"/>
        <v>8</v>
      </c>
      <c r="AB253" s="136">
        <v>0</v>
      </c>
      <c r="AC253" s="506">
        <v>0</v>
      </c>
      <c r="AD253" s="136">
        <v>0</v>
      </c>
      <c r="AE253" s="294" t="s">
        <v>75</v>
      </c>
      <c r="AF253" s="136">
        <f t="shared" si="16"/>
        <v>0</v>
      </c>
      <c r="AG253" s="70">
        <v>0</v>
      </c>
      <c r="AH253" s="70">
        <v>0</v>
      </c>
      <c r="AI253" s="294" t="s">
        <v>75</v>
      </c>
      <c r="AJ253" s="72">
        <v>0</v>
      </c>
      <c r="AK253" s="79" t="s">
        <v>75</v>
      </c>
      <c r="AL253" s="79" t="s">
        <v>75</v>
      </c>
      <c r="AM253" s="136">
        <f t="shared" si="17"/>
        <v>0</v>
      </c>
      <c r="AN253" s="136">
        <f>+K253+AC253-AH253</f>
        <v>2800000</v>
      </c>
      <c r="AO253" s="72" t="s">
        <v>67</v>
      </c>
      <c r="AP253" s="70">
        <v>2800000</v>
      </c>
      <c r="AQ253" s="72" t="s">
        <v>85</v>
      </c>
      <c r="AR253" s="70">
        <v>0</v>
      </c>
      <c r="AS253" s="86" t="s">
        <v>75</v>
      </c>
      <c r="AT253" s="508">
        <v>2800000</v>
      </c>
      <c r="AU253" s="436">
        <f t="shared" si="18"/>
        <v>0</v>
      </c>
      <c r="AV253" s="140">
        <f t="shared" si="19"/>
        <v>1</v>
      </c>
      <c r="AW253" s="294" t="s">
        <v>75</v>
      </c>
      <c r="AX253" s="72" t="s">
        <v>131</v>
      </c>
      <c r="AY253" s="70" t="s">
        <v>7467</v>
      </c>
      <c r="AZ253" s="67" t="s">
        <v>67</v>
      </c>
      <c r="BA253" s="67" t="s">
        <v>67</v>
      </c>
    </row>
    <row r="254" spans="2:53" x14ac:dyDescent="0.25">
      <c r="B254" s="67">
        <v>2024</v>
      </c>
      <c r="C254" s="67">
        <v>891780111</v>
      </c>
      <c r="D254" s="69" t="s">
        <v>64</v>
      </c>
      <c r="E254" s="72" t="s">
        <v>7466</v>
      </c>
      <c r="F254" s="70" t="s">
        <v>7465</v>
      </c>
      <c r="G254" s="418">
        <v>2020000100417</v>
      </c>
      <c r="H254" s="72" t="s">
        <v>73</v>
      </c>
      <c r="I254" s="69" t="s">
        <v>1745</v>
      </c>
      <c r="J254" s="70" t="s">
        <v>7464</v>
      </c>
      <c r="K254" s="70">
        <v>14850000</v>
      </c>
      <c r="L254" s="67" t="s">
        <v>68</v>
      </c>
      <c r="M254" s="70" t="s">
        <v>7463</v>
      </c>
      <c r="N254" s="70">
        <v>1084742720</v>
      </c>
      <c r="O254" s="70">
        <v>53</v>
      </c>
      <c r="P254" s="291">
        <v>45306</v>
      </c>
      <c r="Q254" s="70">
        <v>81800000</v>
      </c>
      <c r="R254" s="291">
        <v>45314</v>
      </c>
      <c r="S254" s="70">
        <v>14850000</v>
      </c>
      <c r="T254" s="72" t="s">
        <v>66</v>
      </c>
      <c r="U254" s="70">
        <v>72004252</v>
      </c>
      <c r="V254" s="70" t="s">
        <v>5729</v>
      </c>
      <c r="W254" s="291">
        <v>45314</v>
      </c>
      <c r="X254" s="291">
        <v>45314</v>
      </c>
      <c r="Y254" s="81" t="s">
        <v>75</v>
      </c>
      <c r="Z254" s="291">
        <v>45473</v>
      </c>
      <c r="AA254" s="136">
        <f t="shared" si="15"/>
        <v>159</v>
      </c>
      <c r="AB254" s="136">
        <v>1</v>
      </c>
      <c r="AC254" s="506">
        <v>3000000</v>
      </c>
      <c r="AD254" s="136">
        <v>0</v>
      </c>
      <c r="AE254" s="294" t="s">
        <v>75</v>
      </c>
      <c r="AF254" s="136">
        <f t="shared" si="16"/>
        <v>0</v>
      </c>
      <c r="AG254" s="70">
        <v>0</v>
      </c>
      <c r="AH254" s="70">
        <v>0</v>
      </c>
      <c r="AI254" s="294" t="s">
        <v>75</v>
      </c>
      <c r="AJ254" s="72">
        <v>0</v>
      </c>
      <c r="AK254" s="79" t="s">
        <v>75</v>
      </c>
      <c r="AL254" s="79" t="s">
        <v>75</v>
      </c>
      <c r="AM254" s="136">
        <f t="shared" si="17"/>
        <v>0</v>
      </c>
      <c r="AN254" s="136">
        <f>+K254+AC254-AH254</f>
        <v>17850000</v>
      </c>
      <c r="AO254" s="72" t="s">
        <v>85</v>
      </c>
      <c r="AP254" s="70">
        <v>0</v>
      </c>
      <c r="AQ254" s="72" t="s">
        <v>85</v>
      </c>
      <c r="AR254" s="70">
        <v>0</v>
      </c>
      <c r="AS254" s="86" t="s">
        <v>75</v>
      </c>
      <c r="AT254" s="508">
        <v>17850000</v>
      </c>
      <c r="AU254" s="436">
        <f t="shared" si="18"/>
        <v>0</v>
      </c>
      <c r="AV254" s="140">
        <f t="shared" si="19"/>
        <v>1</v>
      </c>
      <c r="AW254" s="294" t="s">
        <v>75</v>
      </c>
      <c r="AX254" s="72" t="s">
        <v>131</v>
      </c>
      <c r="AY254" s="70" t="s">
        <v>7462</v>
      </c>
      <c r="AZ254" s="67" t="s">
        <v>67</v>
      </c>
      <c r="BA254" s="67" t="s">
        <v>67</v>
      </c>
    </row>
    <row r="255" spans="2:53" x14ac:dyDescent="0.25">
      <c r="B255" s="67">
        <v>2024</v>
      </c>
      <c r="C255" s="67">
        <v>891780111</v>
      </c>
      <c r="D255" s="69" t="s">
        <v>64</v>
      </c>
      <c r="E255" s="72" t="s">
        <v>7461</v>
      </c>
      <c r="F255" s="70" t="s">
        <v>7460</v>
      </c>
      <c r="G255" s="418">
        <v>2020000100417</v>
      </c>
      <c r="H255" s="72" t="s">
        <v>73</v>
      </c>
      <c r="I255" s="69" t="s">
        <v>1745</v>
      </c>
      <c r="J255" s="70" t="s">
        <v>7459</v>
      </c>
      <c r="K255" s="70">
        <v>15950000</v>
      </c>
      <c r="L255" s="67" t="s">
        <v>68</v>
      </c>
      <c r="M255" s="70" t="s">
        <v>7458</v>
      </c>
      <c r="N255" s="70">
        <v>1082981011</v>
      </c>
      <c r="O255" s="70">
        <v>51</v>
      </c>
      <c r="P255" s="291">
        <v>45306</v>
      </c>
      <c r="Q255" s="70">
        <v>30450000</v>
      </c>
      <c r="R255" s="291">
        <v>45314</v>
      </c>
      <c r="S255" s="70">
        <v>15950000</v>
      </c>
      <c r="T255" s="72" t="s">
        <v>66</v>
      </c>
      <c r="U255" s="70">
        <v>36722626</v>
      </c>
      <c r="V255" s="70" t="s">
        <v>7276</v>
      </c>
      <c r="W255" s="291">
        <v>45314</v>
      </c>
      <c r="X255" s="291">
        <v>45314</v>
      </c>
      <c r="Y255" s="81" t="s">
        <v>75</v>
      </c>
      <c r="Z255" s="291">
        <v>45473</v>
      </c>
      <c r="AA255" s="136">
        <f t="shared" si="15"/>
        <v>159</v>
      </c>
      <c r="AB255" s="136">
        <v>0</v>
      </c>
      <c r="AC255" s="506">
        <v>0</v>
      </c>
      <c r="AD255" s="136">
        <v>0</v>
      </c>
      <c r="AE255" s="294" t="s">
        <v>75</v>
      </c>
      <c r="AF255" s="136">
        <f t="shared" si="16"/>
        <v>0</v>
      </c>
      <c r="AG255" s="70">
        <v>0</v>
      </c>
      <c r="AH255" s="70">
        <v>0</v>
      </c>
      <c r="AI255" s="294" t="s">
        <v>75</v>
      </c>
      <c r="AJ255" s="72">
        <v>0</v>
      </c>
      <c r="AK255" s="79" t="s">
        <v>75</v>
      </c>
      <c r="AL255" s="79" t="s">
        <v>75</v>
      </c>
      <c r="AM255" s="136">
        <f t="shared" si="17"/>
        <v>0</v>
      </c>
      <c r="AN255" s="136">
        <f>+K255+AC255-AH255</f>
        <v>15950000</v>
      </c>
      <c r="AO255" s="72" t="s">
        <v>85</v>
      </c>
      <c r="AP255" s="70">
        <v>0</v>
      </c>
      <c r="AQ255" s="72" t="s">
        <v>85</v>
      </c>
      <c r="AR255" s="70">
        <v>0</v>
      </c>
      <c r="AS255" s="86" t="s">
        <v>75</v>
      </c>
      <c r="AT255" s="508">
        <v>15950000</v>
      </c>
      <c r="AU255" s="436">
        <f t="shared" si="18"/>
        <v>0</v>
      </c>
      <c r="AV255" s="140">
        <f t="shared" si="19"/>
        <v>1</v>
      </c>
      <c r="AW255" s="294" t="s">
        <v>75</v>
      </c>
      <c r="AX255" s="72" t="s">
        <v>131</v>
      </c>
      <c r="AY255" s="70" t="s">
        <v>7457</v>
      </c>
      <c r="AZ255" s="67" t="s">
        <v>67</v>
      </c>
      <c r="BA255" s="67" t="s">
        <v>67</v>
      </c>
    </row>
    <row r="256" spans="2:53" x14ac:dyDescent="0.25">
      <c r="B256" s="67">
        <v>2024</v>
      </c>
      <c r="C256" s="67">
        <v>891780111</v>
      </c>
      <c r="D256" s="69" t="s">
        <v>64</v>
      </c>
      <c r="E256" s="72" t="s">
        <v>7456</v>
      </c>
      <c r="F256" s="70" t="s">
        <v>7455</v>
      </c>
      <c r="G256" s="418">
        <v>0</v>
      </c>
      <c r="H256" s="72" t="s">
        <v>73</v>
      </c>
      <c r="I256" s="69" t="s">
        <v>65</v>
      </c>
      <c r="J256" s="70" t="s">
        <v>7454</v>
      </c>
      <c r="K256" s="70">
        <v>12833000</v>
      </c>
      <c r="L256" s="67" t="s">
        <v>68</v>
      </c>
      <c r="M256" s="70" t="s">
        <v>7453</v>
      </c>
      <c r="N256" s="70">
        <v>85150692</v>
      </c>
      <c r="O256" s="154">
        <v>14</v>
      </c>
      <c r="P256" s="291">
        <v>45302</v>
      </c>
      <c r="Q256" s="70">
        <v>2126349000</v>
      </c>
      <c r="R256" s="291">
        <v>45314</v>
      </c>
      <c r="S256" s="70">
        <v>12833000</v>
      </c>
      <c r="T256" s="72" t="s">
        <v>66</v>
      </c>
      <c r="U256" s="70">
        <v>57297693</v>
      </c>
      <c r="V256" s="70" t="s">
        <v>7452</v>
      </c>
      <c r="W256" s="291">
        <v>45314</v>
      </c>
      <c r="X256" s="291">
        <v>45314</v>
      </c>
      <c r="Y256" s="81" t="s">
        <v>75</v>
      </c>
      <c r="Z256" s="291">
        <v>45457</v>
      </c>
      <c r="AA256" s="136">
        <f t="shared" si="15"/>
        <v>143</v>
      </c>
      <c r="AB256" s="136">
        <v>0</v>
      </c>
      <c r="AC256" s="506">
        <v>0</v>
      </c>
      <c r="AD256" s="136">
        <v>0</v>
      </c>
      <c r="AE256" s="294" t="s">
        <v>75</v>
      </c>
      <c r="AF256" s="136">
        <f t="shared" si="16"/>
        <v>0</v>
      </c>
      <c r="AG256" s="70">
        <v>1</v>
      </c>
      <c r="AH256" s="70">
        <v>7750000</v>
      </c>
      <c r="AI256" s="294">
        <v>45371</v>
      </c>
      <c r="AJ256" s="72">
        <v>0</v>
      </c>
      <c r="AK256" s="79" t="s">
        <v>75</v>
      </c>
      <c r="AL256" s="79" t="s">
        <v>75</v>
      </c>
      <c r="AM256" s="136">
        <f t="shared" si="17"/>
        <v>0</v>
      </c>
      <c r="AN256" s="136">
        <f>+K256+AC256-AH256</f>
        <v>5083000</v>
      </c>
      <c r="AO256" s="72" t="s">
        <v>67</v>
      </c>
      <c r="AP256" s="70">
        <v>12833000</v>
      </c>
      <c r="AQ256" s="72" t="s">
        <v>85</v>
      </c>
      <c r="AR256" s="70">
        <v>0</v>
      </c>
      <c r="AS256" s="86" t="s">
        <v>75</v>
      </c>
      <c r="AT256" s="508">
        <v>4167000</v>
      </c>
      <c r="AU256" s="436">
        <f t="shared" si="18"/>
        <v>916000</v>
      </c>
      <c r="AV256" s="140">
        <f t="shared" si="19"/>
        <v>0.81979146173519579</v>
      </c>
      <c r="AW256" s="294" t="s">
        <v>75</v>
      </c>
      <c r="AX256" s="72" t="s">
        <v>3276</v>
      </c>
      <c r="AY256" s="70" t="s">
        <v>7451</v>
      </c>
      <c r="AZ256" s="67" t="s">
        <v>67</v>
      </c>
      <c r="BA256" s="67" t="s">
        <v>67</v>
      </c>
    </row>
    <row r="257" spans="2:53" x14ac:dyDescent="0.25">
      <c r="B257" s="67">
        <v>2024</v>
      </c>
      <c r="C257" s="67">
        <v>891780111</v>
      </c>
      <c r="D257" s="69" t="s">
        <v>64</v>
      </c>
      <c r="E257" s="72" t="s">
        <v>7450</v>
      </c>
      <c r="F257" s="70" t="s">
        <v>7449</v>
      </c>
      <c r="G257" s="418">
        <v>0</v>
      </c>
      <c r="H257" s="72" t="s">
        <v>73</v>
      </c>
      <c r="I257" s="69" t="s">
        <v>65</v>
      </c>
      <c r="J257" s="70" t="s">
        <v>7448</v>
      </c>
      <c r="K257" s="70">
        <v>12500000</v>
      </c>
      <c r="L257" s="67" t="s">
        <v>68</v>
      </c>
      <c r="M257" s="70" t="s">
        <v>7447</v>
      </c>
      <c r="N257" s="70">
        <v>36548123</v>
      </c>
      <c r="O257" s="154">
        <v>14</v>
      </c>
      <c r="P257" s="291">
        <v>45302</v>
      </c>
      <c r="Q257" s="70">
        <v>2126349000</v>
      </c>
      <c r="R257" s="291">
        <v>45314</v>
      </c>
      <c r="S257" s="70">
        <v>12500000</v>
      </c>
      <c r="T257" s="72" t="s">
        <v>66</v>
      </c>
      <c r="U257" s="70">
        <v>57400977</v>
      </c>
      <c r="V257" s="70" t="s">
        <v>7299</v>
      </c>
      <c r="W257" s="291">
        <v>45314</v>
      </c>
      <c r="X257" s="291">
        <v>45314</v>
      </c>
      <c r="Y257" s="81" t="s">
        <v>75</v>
      </c>
      <c r="Z257" s="291">
        <v>45457</v>
      </c>
      <c r="AA257" s="136">
        <f t="shared" si="15"/>
        <v>143</v>
      </c>
      <c r="AB257" s="136">
        <v>2</v>
      </c>
      <c r="AC257" s="506">
        <v>1333000</v>
      </c>
      <c r="AD257" s="136">
        <v>1</v>
      </c>
      <c r="AE257" s="507">
        <v>45473</v>
      </c>
      <c r="AF257" s="136">
        <f t="shared" si="16"/>
        <v>16</v>
      </c>
      <c r="AG257" s="70">
        <v>0</v>
      </c>
      <c r="AH257" s="70">
        <v>0</v>
      </c>
      <c r="AI257" s="294" t="s">
        <v>75</v>
      </c>
      <c r="AJ257" s="72">
        <v>0</v>
      </c>
      <c r="AK257" s="79" t="s">
        <v>75</v>
      </c>
      <c r="AL257" s="79" t="s">
        <v>75</v>
      </c>
      <c r="AM257" s="136">
        <f t="shared" si="17"/>
        <v>0</v>
      </c>
      <c r="AN257" s="136">
        <f>+K257+AC257-AH257</f>
        <v>13833000</v>
      </c>
      <c r="AO257" s="72" t="s">
        <v>67</v>
      </c>
      <c r="AP257" s="70">
        <v>12500000</v>
      </c>
      <c r="AQ257" s="72" t="s">
        <v>85</v>
      </c>
      <c r="AR257" s="70">
        <v>0</v>
      </c>
      <c r="AS257" s="86" t="s">
        <v>75</v>
      </c>
      <c r="AT257" s="508">
        <v>13833000</v>
      </c>
      <c r="AU257" s="436">
        <f t="shared" si="18"/>
        <v>0</v>
      </c>
      <c r="AV257" s="140">
        <f t="shared" si="19"/>
        <v>1</v>
      </c>
      <c r="AW257" s="294" t="s">
        <v>75</v>
      </c>
      <c r="AX257" s="72" t="s">
        <v>131</v>
      </c>
      <c r="AY257" s="70" t="s">
        <v>7446</v>
      </c>
      <c r="AZ257" s="67" t="s">
        <v>67</v>
      </c>
      <c r="BA257" s="67" t="s">
        <v>67</v>
      </c>
    </row>
    <row r="258" spans="2:53" x14ac:dyDescent="0.25">
      <c r="B258" s="67">
        <v>2024</v>
      </c>
      <c r="C258" s="67">
        <v>891780111</v>
      </c>
      <c r="D258" s="69" t="s">
        <v>64</v>
      </c>
      <c r="E258" s="72" t="s">
        <v>7445</v>
      </c>
      <c r="F258" s="70" t="s">
        <v>7444</v>
      </c>
      <c r="G258" s="418">
        <v>0</v>
      </c>
      <c r="H258" s="72" t="s">
        <v>73</v>
      </c>
      <c r="I258" s="69" t="s">
        <v>65</v>
      </c>
      <c r="J258" s="70" t="s">
        <v>7443</v>
      </c>
      <c r="K258" s="70">
        <v>35500000</v>
      </c>
      <c r="L258" s="67" t="s">
        <v>68</v>
      </c>
      <c r="M258" s="70" t="s">
        <v>7442</v>
      </c>
      <c r="N258" s="70">
        <v>79488380</v>
      </c>
      <c r="O258" s="154">
        <v>13</v>
      </c>
      <c r="P258" s="294">
        <v>45302</v>
      </c>
      <c r="Q258" s="70">
        <v>4518689382</v>
      </c>
      <c r="R258" s="291">
        <v>45314</v>
      </c>
      <c r="S258" s="70">
        <v>35500000</v>
      </c>
      <c r="T258" s="72" t="s">
        <v>66</v>
      </c>
      <c r="U258" s="70">
        <v>85455983</v>
      </c>
      <c r="V258" s="70" t="s">
        <v>3667</v>
      </c>
      <c r="W258" s="291">
        <v>45314</v>
      </c>
      <c r="X258" s="291">
        <v>45314</v>
      </c>
      <c r="Y258" s="81" t="s">
        <v>75</v>
      </c>
      <c r="Z258" s="291">
        <v>45457</v>
      </c>
      <c r="AA258" s="136">
        <f t="shared" si="15"/>
        <v>143</v>
      </c>
      <c r="AB258" s="136">
        <v>2</v>
      </c>
      <c r="AC258" s="506">
        <v>3787000</v>
      </c>
      <c r="AD258" s="136">
        <v>1</v>
      </c>
      <c r="AE258" s="507">
        <v>45473</v>
      </c>
      <c r="AF258" s="136">
        <f t="shared" si="16"/>
        <v>16</v>
      </c>
      <c r="AG258" s="70">
        <v>0</v>
      </c>
      <c r="AH258" s="70">
        <v>0</v>
      </c>
      <c r="AI258" s="294" t="s">
        <v>75</v>
      </c>
      <c r="AJ258" s="72">
        <v>0</v>
      </c>
      <c r="AK258" s="79" t="s">
        <v>75</v>
      </c>
      <c r="AL258" s="79" t="s">
        <v>75</v>
      </c>
      <c r="AM258" s="136">
        <f t="shared" si="17"/>
        <v>0</v>
      </c>
      <c r="AN258" s="136">
        <f>+K258+AC258-AH258</f>
        <v>39287000</v>
      </c>
      <c r="AO258" s="72" t="s">
        <v>67</v>
      </c>
      <c r="AP258" s="70">
        <v>35500000</v>
      </c>
      <c r="AQ258" s="72" t="s">
        <v>85</v>
      </c>
      <c r="AR258" s="70">
        <v>0</v>
      </c>
      <c r="AS258" s="86" t="s">
        <v>75</v>
      </c>
      <c r="AT258" s="508">
        <v>39287000</v>
      </c>
      <c r="AU258" s="436">
        <f t="shared" si="18"/>
        <v>0</v>
      </c>
      <c r="AV258" s="140">
        <f t="shared" si="19"/>
        <v>1</v>
      </c>
      <c r="AW258" s="294" t="s">
        <v>75</v>
      </c>
      <c r="AX258" s="72" t="s">
        <v>131</v>
      </c>
      <c r="AY258" s="70" t="s">
        <v>7441</v>
      </c>
      <c r="AZ258" s="67" t="s">
        <v>67</v>
      </c>
      <c r="BA258" s="67" t="s">
        <v>67</v>
      </c>
    </row>
    <row r="259" spans="2:53" x14ac:dyDescent="0.25">
      <c r="B259" s="67">
        <v>2024</v>
      </c>
      <c r="C259" s="67">
        <v>891780111</v>
      </c>
      <c r="D259" s="69" t="s">
        <v>64</v>
      </c>
      <c r="E259" s="72" t="s">
        <v>7440</v>
      </c>
      <c r="F259" s="70" t="s">
        <v>7439</v>
      </c>
      <c r="G259" s="418">
        <v>0</v>
      </c>
      <c r="H259" s="72" t="s">
        <v>73</v>
      </c>
      <c r="I259" s="69" t="s">
        <v>65</v>
      </c>
      <c r="J259" s="70" t="s">
        <v>7438</v>
      </c>
      <c r="K259" s="70">
        <v>15730000</v>
      </c>
      <c r="L259" s="67" t="s">
        <v>68</v>
      </c>
      <c r="M259" s="70" t="s">
        <v>7437</v>
      </c>
      <c r="N259" s="70">
        <v>1082996348</v>
      </c>
      <c r="O259" s="154">
        <v>13</v>
      </c>
      <c r="P259" s="294">
        <v>45302</v>
      </c>
      <c r="Q259" s="70">
        <v>4518689382</v>
      </c>
      <c r="R259" s="291">
        <v>45314</v>
      </c>
      <c r="S259" s="70">
        <v>15730000</v>
      </c>
      <c r="T259" s="72" t="s">
        <v>66</v>
      </c>
      <c r="U259" s="70">
        <v>32770239</v>
      </c>
      <c r="V259" s="70" t="s">
        <v>3105</v>
      </c>
      <c r="W259" s="291">
        <v>45314</v>
      </c>
      <c r="X259" s="291">
        <v>45314</v>
      </c>
      <c r="Y259" s="81" t="s">
        <v>75</v>
      </c>
      <c r="Z259" s="291">
        <v>45457</v>
      </c>
      <c r="AA259" s="136">
        <f t="shared" si="15"/>
        <v>143</v>
      </c>
      <c r="AB259" s="136">
        <v>2</v>
      </c>
      <c r="AC259" s="506">
        <v>1760000</v>
      </c>
      <c r="AD259" s="136">
        <v>1</v>
      </c>
      <c r="AE259" s="507">
        <v>45473</v>
      </c>
      <c r="AF259" s="136">
        <f t="shared" si="16"/>
        <v>16</v>
      </c>
      <c r="AG259" s="70">
        <v>0</v>
      </c>
      <c r="AH259" s="70">
        <v>0</v>
      </c>
      <c r="AI259" s="294" t="s">
        <v>75</v>
      </c>
      <c r="AJ259" s="72">
        <v>0</v>
      </c>
      <c r="AK259" s="79" t="s">
        <v>75</v>
      </c>
      <c r="AL259" s="79" t="s">
        <v>75</v>
      </c>
      <c r="AM259" s="136">
        <f t="shared" si="17"/>
        <v>0</v>
      </c>
      <c r="AN259" s="136">
        <f>+K259+AC259-AH259</f>
        <v>17490000</v>
      </c>
      <c r="AO259" s="72" t="s">
        <v>67</v>
      </c>
      <c r="AP259" s="70">
        <v>15730000</v>
      </c>
      <c r="AQ259" s="72" t="s">
        <v>85</v>
      </c>
      <c r="AR259" s="70">
        <v>0</v>
      </c>
      <c r="AS259" s="86" t="s">
        <v>75</v>
      </c>
      <c r="AT259" s="508">
        <v>17490000</v>
      </c>
      <c r="AU259" s="436">
        <f t="shared" si="18"/>
        <v>0</v>
      </c>
      <c r="AV259" s="140">
        <f t="shared" si="19"/>
        <v>1</v>
      </c>
      <c r="AW259" s="294" t="s">
        <v>75</v>
      </c>
      <c r="AX259" s="72" t="s">
        <v>131</v>
      </c>
      <c r="AY259" s="70" t="s">
        <v>7436</v>
      </c>
      <c r="AZ259" s="67" t="s">
        <v>67</v>
      </c>
      <c r="BA259" s="67" t="s">
        <v>67</v>
      </c>
    </row>
    <row r="260" spans="2:53" x14ac:dyDescent="0.25">
      <c r="B260" s="67">
        <v>2024</v>
      </c>
      <c r="C260" s="67">
        <v>891780111</v>
      </c>
      <c r="D260" s="69" t="s">
        <v>64</v>
      </c>
      <c r="E260" s="72" t="s">
        <v>7435</v>
      </c>
      <c r="F260" s="70" t="s">
        <v>7434</v>
      </c>
      <c r="G260" s="418">
        <v>2020000100417</v>
      </c>
      <c r="H260" s="72" t="s">
        <v>73</v>
      </c>
      <c r="I260" s="69" t="s">
        <v>1745</v>
      </c>
      <c r="J260" s="70" t="s">
        <v>7433</v>
      </c>
      <c r="K260" s="70">
        <v>15950000</v>
      </c>
      <c r="L260" s="67" t="s">
        <v>68</v>
      </c>
      <c r="M260" s="70" t="s">
        <v>7432</v>
      </c>
      <c r="N260" s="70">
        <v>1221977218</v>
      </c>
      <c r="O260" s="70">
        <v>53</v>
      </c>
      <c r="P260" s="291">
        <v>45306</v>
      </c>
      <c r="Q260" s="70">
        <v>81800000</v>
      </c>
      <c r="R260" s="291">
        <v>45314</v>
      </c>
      <c r="S260" s="70">
        <v>15950000</v>
      </c>
      <c r="T260" s="72" t="s">
        <v>66</v>
      </c>
      <c r="U260" s="70">
        <v>36724655</v>
      </c>
      <c r="V260" s="70" t="s">
        <v>4083</v>
      </c>
      <c r="W260" s="291">
        <v>45314</v>
      </c>
      <c r="X260" s="291">
        <v>45314</v>
      </c>
      <c r="Y260" s="81" t="s">
        <v>75</v>
      </c>
      <c r="Z260" s="291">
        <v>45473</v>
      </c>
      <c r="AA260" s="136">
        <f t="shared" si="15"/>
        <v>159</v>
      </c>
      <c r="AB260" s="136">
        <v>2</v>
      </c>
      <c r="AC260" s="506">
        <v>2900000</v>
      </c>
      <c r="AD260" s="136">
        <v>1</v>
      </c>
      <c r="AE260" s="507">
        <v>45504</v>
      </c>
      <c r="AF260" s="136">
        <f t="shared" si="16"/>
        <v>31</v>
      </c>
      <c r="AG260" s="70">
        <v>0</v>
      </c>
      <c r="AH260" s="70">
        <v>0</v>
      </c>
      <c r="AI260" s="294" t="s">
        <v>75</v>
      </c>
      <c r="AJ260" s="72">
        <v>0</v>
      </c>
      <c r="AK260" s="79" t="s">
        <v>75</v>
      </c>
      <c r="AL260" s="79" t="s">
        <v>75</v>
      </c>
      <c r="AM260" s="136">
        <f t="shared" si="17"/>
        <v>0</v>
      </c>
      <c r="AN260" s="136">
        <f>+K260+AC260-AH260</f>
        <v>18850000</v>
      </c>
      <c r="AO260" s="72" t="s">
        <v>85</v>
      </c>
      <c r="AP260" s="70">
        <v>0</v>
      </c>
      <c r="AQ260" s="72" t="s">
        <v>85</v>
      </c>
      <c r="AR260" s="70">
        <v>0</v>
      </c>
      <c r="AS260" s="86" t="s">
        <v>75</v>
      </c>
      <c r="AT260" s="508">
        <v>15950000</v>
      </c>
      <c r="AU260" s="436">
        <f t="shared" si="18"/>
        <v>2900000</v>
      </c>
      <c r="AV260" s="140">
        <f t="shared" si="19"/>
        <v>0.84615384615384615</v>
      </c>
      <c r="AW260" s="294" t="s">
        <v>75</v>
      </c>
      <c r="AX260" s="72" t="s">
        <v>86</v>
      </c>
      <c r="AY260" s="70" t="s">
        <v>7431</v>
      </c>
      <c r="AZ260" s="67" t="s">
        <v>67</v>
      </c>
      <c r="BA260" s="67" t="s">
        <v>67</v>
      </c>
    </row>
    <row r="261" spans="2:53" x14ac:dyDescent="0.25">
      <c r="B261" s="67">
        <v>2024</v>
      </c>
      <c r="C261" s="67">
        <v>891780111</v>
      </c>
      <c r="D261" s="69" t="s">
        <v>64</v>
      </c>
      <c r="E261" s="72" t="s">
        <v>7430</v>
      </c>
      <c r="F261" s="70" t="s">
        <v>7429</v>
      </c>
      <c r="G261" s="418">
        <v>0</v>
      </c>
      <c r="H261" s="72" t="s">
        <v>73</v>
      </c>
      <c r="I261" s="69" t="s">
        <v>65</v>
      </c>
      <c r="J261" s="70" t="s">
        <v>7428</v>
      </c>
      <c r="K261" s="70">
        <v>14850000</v>
      </c>
      <c r="L261" s="67" t="s">
        <v>68</v>
      </c>
      <c r="M261" s="70" t="s">
        <v>7427</v>
      </c>
      <c r="N261" s="70">
        <v>57465032</v>
      </c>
      <c r="O261" s="154">
        <v>13</v>
      </c>
      <c r="P261" s="294">
        <v>45302</v>
      </c>
      <c r="Q261" s="70">
        <v>4518689382</v>
      </c>
      <c r="R261" s="291">
        <v>45315</v>
      </c>
      <c r="S261" s="70">
        <v>14850000</v>
      </c>
      <c r="T261" s="72" t="s">
        <v>66</v>
      </c>
      <c r="U261" s="70">
        <v>57400977</v>
      </c>
      <c r="V261" s="70" t="s">
        <v>7299</v>
      </c>
      <c r="W261" s="291">
        <v>45315</v>
      </c>
      <c r="X261" s="291">
        <v>45315</v>
      </c>
      <c r="Y261" s="81" t="s">
        <v>75</v>
      </c>
      <c r="Z261" s="291">
        <v>45457</v>
      </c>
      <c r="AA261" s="136">
        <f t="shared" si="15"/>
        <v>142</v>
      </c>
      <c r="AB261" s="136">
        <v>2</v>
      </c>
      <c r="AC261" s="506">
        <v>1584000</v>
      </c>
      <c r="AD261" s="136">
        <v>1</v>
      </c>
      <c r="AE261" s="507">
        <v>45473</v>
      </c>
      <c r="AF261" s="136">
        <f t="shared" si="16"/>
        <v>16</v>
      </c>
      <c r="AG261" s="70">
        <v>0</v>
      </c>
      <c r="AH261" s="70">
        <v>0</v>
      </c>
      <c r="AI261" s="294" t="s">
        <v>75</v>
      </c>
      <c r="AJ261" s="72">
        <v>0</v>
      </c>
      <c r="AK261" s="79" t="s">
        <v>75</v>
      </c>
      <c r="AL261" s="79" t="s">
        <v>75</v>
      </c>
      <c r="AM261" s="136">
        <f t="shared" si="17"/>
        <v>0</v>
      </c>
      <c r="AN261" s="136">
        <f>+K261+AC261-AH261</f>
        <v>16434000</v>
      </c>
      <c r="AO261" s="72" t="s">
        <v>67</v>
      </c>
      <c r="AP261" s="70">
        <v>14850000</v>
      </c>
      <c r="AQ261" s="72" t="s">
        <v>85</v>
      </c>
      <c r="AR261" s="70">
        <v>0</v>
      </c>
      <c r="AS261" s="86" t="s">
        <v>75</v>
      </c>
      <c r="AT261" s="508">
        <v>16434000</v>
      </c>
      <c r="AU261" s="436">
        <f t="shared" si="18"/>
        <v>0</v>
      </c>
      <c r="AV261" s="140">
        <f t="shared" si="19"/>
        <v>1</v>
      </c>
      <c r="AW261" s="294" t="s">
        <v>75</v>
      </c>
      <c r="AX261" s="72" t="s">
        <v>131</v>
      </c>
      <c r="AY261" s="70" t="s">
        <v>7426</v>
      </c>
      <c r="AZ261" s="67" t="s">
        <v>67</v>
      </c>
      <c r="BA261" s="67" t="s">
        <v>67</v>
      </c>
    </row>
    <row r="262" spans="2:53" x14ac:dyDescent="0.25">
      <c r="B262" s="67">
        <v>2024</v>
      </c>
      <c r="C262" s="67">
        <v>891780111</v>
      </c>
      <c r="D262" s="69" t="s">
        <v>64</v>
      </c>
      <c r="E262" s="72" t="s">
        <v>7425</v>
      </c>
      <c r="F262" s="70" t="s">
        <v>7424</v>
      </c>
      <c r="G262" s="418">
        <v>0</v>
      </c>
      <c r="H262" s="72" t="s">
        <v>73</v>
      </c>
      <c r="I262" s="69" t="s">
        <v>65</v>
      </c>
      <c r="J262" s="70" t="s">
        <v>7423</v>
      </c>
      <c r="K262" s="70">
        <v>25000000</v>
      </c>
      <c r="L262" s="67" t="s">
        <v>68</v>
      </c>
      <c r="M262" s="70" t="s">
        <v>5384</v>
      </c>
      <c r="N262" s="70">
        <v>85460949</v>
      </c>
      <c r="O262" s="154">
        <v>13</v>
      </c>
      <c r="P262" s="294">
        <v>45302</v>
      </c>
      <c r="Q262" s="70">
        <v>4518689382</v>
      </c>
      <c r="R262" s="291">
        <v>45315</v>
      </c>
      <c r="S262" s="70">
        <v>25000000</v>
      </c>
      <c r="T262" s="72" t="s">
        <v>66</v>
      </c>
      <c r="U262" s="70">
        <v>12621405</v>
      </c>
      <c r="V262" s="70" t="s">
        <v>6807</v>
      </c>
      <c r="W262" s="291">
        <v>45315</v>
      </c>
      <c r="X262" s="291">
        <v>45315</v>
      </c>
      <c r="Y262" s="81" t="s">
        <v>75</v>
      </c>
      <c r="Z262" s="291">
        <v>45457</v>
      </c>
      <c r="AA262" s="136">
        <f t="shared" si="15"/>
        <v>142</v>
      </c>
      <c r="AB262" s="136">
        <v>0</v>
      </c>
      <c r="AC262" s="506">
        <v>0</v>
      </c>
      <c r="AD262" s="136">
        <v>0</v>
      </c>
      <c r="AE262" s="294" t="s">
        <v>75</v>
      </c>
      <c r="AF262" s="136">
        <f t="shared" si="16"/>
        <v>0</v>
      </c>
      <c r="AG262" s="70">
        <v>1</v>
      </c>
      <c r="AH262" s="70">
        <v>21499000</v>
      </c>
      <c r="AI262" s="294">
        <v>45327</v>
      </c>
      <c r="AJ262" s="72">
        <v>0</v>
      </c>
      <c r="AK262" s="79" t="s">
        <v>75</v>
      </c>
      <c r="AL262" s="79" t="s">
        <v>75</v>
      </c>
      <c r="AM262" s="136">
        <f t="shared" si="17"/>
        <v>0</v>
      </c>
      <c r="AN262" s="136">
        <f>+K262+AC262-AH262</f>
        <v>3501000</v>
      </c>
      <c r="AO262" s="72" t="s">
        <v>67</v>
      </c>
      <c r="AP262" s="70">
        <v>25000000</v>
      </c>
      <c r="AQ262" s="72" t="s">
        <v>85</v>
      </c>
      <c r="AR262" s="70">
        <v>0</v>
      </c>
      <c r="AS262" s="86" t="s">
        <v>75</v>
      </c>
      <c r="AT262" s="508">
        <v>3501000</v>
      </c>
      <c r="AU262" s="436">
        <f t="shared" si="18"/>
        <v>0</v>
      </c>
      <c r="AV262" s="140">
        <f t="shared" si="19"/>
        <v>1</v>
      </c>
      <c r="AW262" s="294" t="s">
        <v>75</v>
      </c>
      <c r="AX262" s="72" t="s">
        <v>3276</v>
      </c>
      <c r="AY262" s="70" t="s">
        <v>7422</v>
      </c>
      <c r="AZ262" s="67" t="s">
        <v>67</v>
      </c>
      <c r="BA262" s="67" t="s">
        <v>67</v>
      </c>
    </row>
    <row r="263" spans="2:53" x14ac:dyDescent="0.25">
      <c r="B263" s="67">
        <v>2024</v>
      </c>
      <c r="C263" s="67">
        <v>891780111</v>
      </c>
      <c r="D263" s="69" t="s">
        <v>64</v>
      </c>
      <c r="E263" s="72" t="s">
        <v>7421</v>
      </c>
      <c r="F263" s="70" t="s">
        <v>7420</v>
      </c>
      <c r="G263" s="418">
        <v>0</v>
      </c>
      <c r="H263" s="72" t="s">
        <v>73</v>
      </c>
      <c r="I263" s="69" t="s">
        <v>65</v>
      </c>
      <c r="J263" s="70" t="s">
        <v>7419</v>
      </c>
      <c r="K263" s="70">
        <v>14760000</v>
      </c>
      <c r="L263" s="67" t="s">
        <v>68</v>
      </c>
      <c r="M263" s="70" t="s">
        <v>7418</v>
      </c>
      <c r="N263" s="70">
        <v>19617672</v>
      </c>
      <c r="O263" s="154">
        <v>13</v>
      </c>
      <c r="P263" s="294">
        <v>45302</v>
      </c>
      <c r="Q263" s="70">
        <v>4518689382</v>
      </c>
      <c r="R263" s="291">
        <v>45315</v>
      </c>
      <c r="S263" s="70">
        <v>14760000</v>
      </c>
      <c r="T263" s="72" t="s">
        <v>66</v>
      </c>
      <c r="U263" s="70">
        <v>72004252</v>
      </c>
      <c r="V263" s="70" t="s">
        <v>5729</v>
      </c>
      <c r="W263" s="291">
        <v>45315</v>
      </c>
      <c r="X263" s="291">
        <v>45315</v>
      </c>
      <c r="Y263" s="81" t="s">
        <v>75</v>
      </c>
      <c r="Z263" s="291">
        <v>45457</v>
      </c>
      <c r="AA263" s="136">
        <f t="shared" si="15"/>
        <v>142</v>
      </c>
      <c r="AB263" s="136">
        <v>3</v>
      </c>
      <c r="AC263" s="506">
        <v>4440000</v>
      </c>
      <c r="AD263" s="136">
        <v>1</v>
      </c>
      <c r="AE263" s="294">
        <v>45473</v>
      </c>
      <c r="AF263" s="136">
        <f t="shared" si="16"/>
        <v>16</v>
      </c>
      <c r="AG263" s="70">
        <v>0</v>
      </c>
      <c r="AH263" s="70">
        <v>0</v>
      </c>
      <c r="AI263" s="294" t="s">
        <v>75</v>
      </c>
      <c r="AJ263" s="72">
        <v>0</v>
      </c>
      <c r="AK263" s="79" t="s">
        <v>75</v>
      </c>
      <c r="AL263" s="79" t="s">
        <v>75</v>
      </c>
      <c r="AM263" s="136">
        <f t="shared" si="17"/>
        <v>0</v>
      </c>
      <c r="AN263" s="136">
        <f>+K263+AC263-AH263</f>
        <v>19200000</v>
      </c>
      <c r="AO263" s="72" t="s">
        <v>67</v>
      </c>
      <c r="AP263" s="70">
        <v>14760000</v>
      </c>
      <c r="AQ263" s="72" t="s">
        <v>85</v>
      </c>
      <c r="AR263" s="70">
        <v>0</v>
      </c>
      <c r="AS263" s="86" t="s">
        <v>75</v>
      </c>
      <c r="AT263" s="508">
        <v>19200000</v>
      </c>
      <c r="AU263" s="436">
        <f t="shared" si="18"/>
        <v>0</v>
      </c>
      <c r="AV263" s="140">
        <f t="shared" si="19"/>
        <v>1</v>
      </c>
      <c r="AW263" s="294" t="s">
        <v>75</v>
      </c>
      <c r="AX263" s="72" t="s">
        <v>131</v>
      </c>
      <c r="AY263" s="70" t="s">
        <v>7417</v>
      </c>
      <c r="AZ263" s="67" t="s">
        <v>67</v>
      </c>
      <c r="BA263" s="67" t="s">
        <v>67</v>
      </c>
    </row>
    <row r="264" spans="2:53" x14ac:dyDescent="0.25">
      <c r="B264" s="67">
        <v>2024</v>
      </c>
      <c r="C264" s="67">
        <v>891780111</v>
      </c>
      <c r="D264" s="69" t="s">
        <v>64</v>
      </c>
      <c r="E264" s="72" t="s">
        <v>7416</v>
      </c>
      <c r="F264" s="70" t="s">
        <v>7415</v>
      </c>
      <c r="G264" s="418">
        <v>0</v>
      </c>
      <c r="H264" s="72" t="s">
        <v>73</v>
      </c>
      <c r="I264" s="69" t="s">
        <v>65</v>
      </c>
      <c r="J264" s="70" t="s">
        <v>7414</v>
      </c>
      <c r="K264" s="70">
        <v>13500000</v>
      </c>
      <c r="L264" s="67" t="s">
        <v>68</v>
      </c>
      <c r="M264" s="70" t="s">
        <v>7413</v>
      </c>
      <c r="N264" s="70">
        <v>1082958221</v>
      </c>
      <c r="O264" s="154">
        <v>14</v>
      </c>
      <c r="P264" s="291">
        <v>45302</v>
      </c>
      <c r="Q264" s="70">
        <v>2126349000</v>
      </c>
      <c r="R264" s="291">
        <v>45315</v>
      </c>
      <c r="S264" s="70">
        <v>13500000</v>
      </c>
      <c r="T264" s="72" t="s">
        <v>66</v>
      </c>
      <c r="U264" s="70">
        <v>57400977</v>
      </c>
      <c r="V264" s="70" t="s">
        <v>7299</v>
      </c>
      <c r="W264" s="291">
        <v>45315</v>
      </c>
      <c r="X264" s="291">
        <v>45315</v>
      </c>
      <c r="Y264" s="81" t="s">
        <v>75</v>
      </c>
      <c r="Z264" s="291">
        <v>45457</v>
      </c>
      <c r="AA264" s="136">
        <f t="shared" ref="AA264:AA327" si="20">+IF(Y264="1800-01-01",Z264-X264,Z264-Y264)</f>
        <v>142</v>
      </c>
      <c r="AB264" s="136">
        <v>2</v>
      </c>
      <c r="AC264" s="506">
        <v>1440000</v>
      </c>
      <c r="AD264" s="136">
        <v>1</v>
      </c>
      <c r="AE264" s="507">
        <v>45473</v>
      </c>
      <c r="AF264" s="136">
        <f t="shared" ref="AF264:AF327" si="21">+IF(AE264="1800-01-01",0,AE264-Z264)</f>
        <v>16</v>
      </c>
      <c r="AG264" s="70">
        <v>0</v>
      </c>
      <c r="AH264" s="70">
        <v>0</v>
      </c>
      <c r="AI264" s="294" t="s">
        <v>75</v>
      </c>
      <c r="AJ264" s="72">
        <v>0</v>
      </c>
      <c r="AK264" s="79" t="s">
        <v>75</v>
      </c>
      <c r="AL264" s="79" t="s">
        <v>75</v>
      </c>
      <c r="AM264" s="136">
        <f t="shared" ref="AM264:AM327" si="22">+IF(AK264="1800-01-01",0,AL264-AK264)</f>
        <v>0</v>
      </c>
      <c r="AN264" s="136">
        <f>+K264+AC264-AH264</f>
        <v>14940000</v>
      </c>
      <c r="AO264" s="72" t="s">
        <v>67</v>
      </c>
      <c r="AP264" s="70">
        <v>13500000</v>
      </c>
      <c r="AQ264" s="72" t="s">
        <v>85</v>
      </c>
      <c r="AR264" s="70">
        <v>0</v>
      </c>
      <c r="AS264" s="86" t="s">
        <v>75</v>
      </c>
      <c r="AT264" s="508">
        <v>14940000</v>
      </c>
      <c r="AU264" s="436">
        <f t="shared" ref="AU264:AU327" si="23">AN264-AT264</f>
        <v>0</v>
      </c>
      <c r="AV264" s="140">
        <f t="shared" ref="AV264:AV327" si="24">+IFERROR(AT264/AN264,"_")</f>
        <v>1</v>
      </c>
      <c r="AW264" s="294" t="s">
        <v>75</v>
      </c>
      <c r="AX264" s="72" t="s">
        <v>131</v>
      </c>
      <c r="AY264" s="70" t="s">
        <v>7412</v>
      </c>
      <c r="AZ264" s="67" t="s">
        <v>67</v>
      </c>
      <c r="BA264" s="67" t="s">
        <v>67</v>
      </c>
    </row>
    <row r="265" spans="2:53" x14ac:dyDescent="0.25">
      <c r="B265" s="67">
        <v>2024</v>
      </c>
      <c r="C265" s="67">
        <v>891780111</v>
      </c>
      <c r="D265" s="69" t="s">
        <v>64</v>
      </c>
      <c r="E265" s="72" t="s">
        <v>7411</v>
      </c>
      <c r="F265" s="70" t="s">
        <v>7410</v>
      </c>
      <c r="G265" s="418">
        <v>0</v>
      </c>
      <c r="H265" s="72" t="s">
        <v>73</v>
      </c>
      <c r="I265" s="69" t="s">
        <v>65</v>
      </c>
      <c r="J265" s="70" t="s">
        <v>7409</v>
      </c>
      <c r="K265" s="70">
        <v>14300000</v>
      </c>
      <c r="L265" s="67" t="s">
        <v>68</v>
      </c>
      <c r="M265" s="70" t="s">
        <v>7408</v>
      </c>
      <c r="N265" s="70">
        <v>1122812358</v>
      </c>
      <c r="O265" s="154">
        <v>13</v>
      </c>
      <c r="P265" s="294">
        <v>45302</v>
      </c>
      <c r="Q265" s="70">
        <v>4518689382</v>
      </c>
      <c r="R265" s="291">
        <v>45315</v>
      </c>
      <c r="S265" s="70">
        <v>14300000</v>
      </c>
      <c r="T265" s="72" t="s">
        <v>66</v>
      </c>
      <c r="U265" s="70">
        <v>32770239</v>
      </c>
      <c r="V265" s="70" t="s">
        <v>3105</v>
      </c>
      <c r="W265" s="291">
        <v>45315</v>
      </c>
      <c r="X265" s="291">
        <v>45315</v>
      </c>
      <c r="Y265" s="81" t="s">
        <v>75</v>
      </c>
      <c r="Z265" s="291">
        <v>45457</v>
      </c>
      <c r="AA265" s="136">
        <f t="shared" si="20"/>
        <v>142</v>
      </c>
      <c r="AB265" s="136">
        <v>0</v>
      </c>
      <c r="AC265" s="506">
        <v>0</v>
      </c>
      <c r="AD265" s="136">
        <v>0</v>
      </c>
      <c r="AE265" s="294" t="s">
        <v>75</v>
      </c>
      <c r="AF265" s="136">
        <f t="shared" si="21"/>
        <v>0</v>
      </c>
      <c r="AG265" s="70">
        <v>1</v>
      </c>
      <c r="AH265" s="70">
        <v>12900000</v>
      </c>
      <c r="AI265" s="294">
        <v>45327</v>
      </c>
      <c r="AJ265" s="72">
        <v>0</v>
      </c>
      <c r="AK265" s="79" t="s">
        <v>75</v>
      </c>
      <c r="AL265" s="79" t="s">
        <v>75</v>
      </c>
      <c r="AM265" s="136">
        <f t="shared" si="22"/>
        <v>0</v>
      </c>
      <c r="AN265" s="136">
        <f>+K265+AC265-AH265</f>
        <v>1400000</v>
      </c>
      <c r="AO265" s="72" t="s">
        <v>67</v>
      </c>
      <c r="AP265" s="70">
        <v>14300000</v>
      </c>
      <c r="AQ265" s="72" t="s">
        <v>85</v>
      </c>
      <c r="AR265" s="70">
        <v>0</v>
      </c>
      <c r="AS265" s="86" t="s">
        <v>75</v>
      </c>
      <c r="AT265" s="508">
        <v>1400000</v>
      </c>
      <c r="AU265" s="436">
        <f t="shared" si="23"/>
        <v>0</v>
      </c>
      <c r="AV265" s="140">
        <f t="shared" si="24"/>
        <v>1</v>
      </c>
      <c r="AW265" s="294">
        <v>45355</v>
      </c>
      <c r="AX265" s="72" t="s">
        <v>3276</v>
      </c>
      <c r="AY265" s="70" t="s">
        <v>7407</v>
      </c>
      <c r="AZ265" s="67" t="s">
        <v>67</v>
      </c>
      <c r="BA265" s="67" t="s">
        <v>67</v>
      </c>
    </row>
    <row r="266" spans="2:53" x14ac:dyDescent="0.25">
      <c r="B266" s="67">
        <v>2024</v>
      </c>
      <c r="C266" s="67">
        <v>891780111</v>
      </c>
      <c r="D266" s="69" t="s">
        <v>64</v>
      </c>
      <c r="E266" s="72" t="s">
        <v>7406</v>
      </c>
      <c r="F266" s="70" t="s">
        <v>7405</v>
      </c>
      <c r="G266" s="418">
        <v>0</v>
      </c>
      <c r="H266" s="72" t="s">
        <v>73</v>
      </c>
      <c r="I266" s="69" t="s">
        <v>65</v>
      </c>
      <c r="J266" s="70" t="s">
        <v>7404</v>
      </c>
      <c r="K266" s="70">
        <v>14300000</v>
      </c>
      <c r="L266" s="67" t="s">
        <v>68</v>
      </c>
      <c r="M266" s="70" t="s">
        <v>7403</v>
      </c>
      <c r="N266" s="70">
        <v>1082904561</v>
      </c>
      <c r="O266" s="154">
        <v>13</v>
      </c>
      <c r="P266" s="294">
        <v>45302</v>
      </c>
      <c r="Q266" s="70">
        <v>4518689382</v>
      </c>
      <c r="R266" s="291">
        <v>45315</v>
      </c>
      <c r="S266" s="70">
        <v>14300000</v>
      </c>
      <c r="T266" s="72" t="s">
        <v>66</v>
      </c>
      <c r="U266" s="70">
        <v>72255882</v>
      </c>
      <c r="V266" s="70" t="s">
        <v>2343</v>
      </c>
      <c r="W266" s="291">
        <v>45315</v>
      </c>
      <c r="X266" s="291">
        <v>45315</v>
      </c>
      <c r="Y266" s="81" t="s">
        <v>75</v>
      </c>
      <c r="Z266" s="291">
        <v>45457</v>
      </c>
      <c r="AA266" s="136">
        <f t="shared" si="20"/>
        <v>142</v>
      </c>
      <c r="AB266" s="136">
        <v>2</v>
      </c>
      <c r="AC266" s="506">
        <v>1600000</v>
      </c>
      <c r="AD266" s="136">
        <v>1</v>
      </c>
      <c r="AE266" s="507">
        <v>45473</v>
      </c>
      <c r="AF266" s="136">
        <f t="shared" si="21"/>
        <v>16</v>
      </c>
      <c r="AG266" s="70">
        <v>0</v>
      </c>
      <c r="AH266" s="70">
        <v>0</v>
      </c>
      <c r="AI266" s="294" t="s">
        <v>75</v>
      </c>
      <c r="AJ266" s="72">
        <v>0</v>
      </c>
      <c r="AK266" s="79" t="s">
        <v>75</v>
      </c>
      <c r="AL266" s="79" t="s">
        <v>75</v>
      </c>
      <c r="AM266" s="136">
        <f t="shared" si="22"/>
        <v>0</v>
      </c>
      <c r="AN266" s="136">
        <f>+K266+AC266-AH266</f>
        <v>15900000</v>
      </c>
      <c r="AO266" s="72" t="s">
        <v>67</v>
      </c>
      <c r="AP266" s="70">
        <v>14300000</v>
      </c>
      <c r="AQ266" s="72" t="s">
        <v>85</v>
      </c>
      <c r="AR266" s="70">
        <v>0</v>
      </c>
      <c r="AS266" s="86" t="s">
        <v>75</v>
      </c>
      <c r="AT266" s="508">
        <v>15900000</v>
      </c>
      <c r="AU266" s="436">
        <f t="shared" si="23"/>
        <v>0</v>
      </c>
      <c r="AV266" s="140">
        <f t="shared" si="24"/>
        <v>1</v>
      </c>
      <c r="AW266" s="294" t="s">
        <v>75</v>
      </c>
      <c r="AX266" s="72" t="s">
        <v>131</v>
      </c>
      <c r="AY266" s="70" t="s">
        <v>7402</v>
      </c>
      <c r="AZ266" s="67" t="s">
        <v>67</v>
      </c>
      <c r="BA266" s="67" t="s">
        <v>67</v>
      </c>
    </row>
    <row r="267" spans="2:53" x14ac:dyDescent="0.25">
      <c r="B267" s="67">
        <v>2024</v>
      </c>
      <c r="C267" s="67">
        <v>891780111</v>
      </c>
      <c r="D267" s="69" t="s">
        <v>64</v>
      </c>
      <c r="E267" s="72" t="s">
        <v>7401</v>
      </c>
      <c r="F267" s="70" t="s">
        <v>7400</v>
      </c>
      <c r="G267" s="418">
        <v>0</v>
      </c>
      <c r="H267" s="72" t="s">
        <v>73</v>
      </c>
      <c r="I267" s="69" t="s">
        <v>65</v>
      </c>
      <c r="J267" s="70" t="s">
        <v>7399</v>
      </c>
      <c r="K267" s="70">
        <v>16280000</v>
      </c>
      <c r="L267" s="67" t="s">
        <v>68</v>
      </c>
      <c r="M267" s="70" t="s">
        <v>5252</v>
      </c>
      <c r="N267" s="70">
        <v>1082957435</v>
      </c>
      <c r="O267" s="154">
        <v>13</v>
      </c>
      <c r="P267" s="294">
        <v>45302</v>
      </c>
      <c r="Q267" s="70">
        <v>4518689382</v>
      </c>
      <c r="R267" s="291">
        <v>45315</v>
      </c>
      <c r="S267" s="70">
        <v>16280000</v>
      </c>
      <c r="T267" s="72" t="s">
        <v>66</v>
      </c>
      <c r="U267" s="70">
        <v>1082868728</v>
      </c>
      <c r="V267" s="70" t="s">
        <v>5251</v>
      </c>
      <c r="W267" s="291">
        <v>45315</v>
      </c>
      <c r="X267" s="291">
        <v>45315</v>
      </c>
      <c r="Y267" s="81" t="s">
        <v>75</v>
      </c>
      <c r="Z267" s="291">
        <v>45457</v>
      </c>
      <c r="AA267" s="136">
        <f t="shared" si="20"/>
        <v>142</v>
      </c>
      <c r="AB267" s="136">
        <v>2</v>
      </c>
      <c r="AC267" s="506">
        <v>1650000</v>
      </c>
      <c r="AD267" s="136">
        <v>1</v>
      </c>
      <c r="AE267" s="507">
        <v>45473</v>
      </c>
      <c r="AF267" s="136">
        <f t="shared" si="21"/>
        <v>16</v>
      </c>
      <c r="AG267" s="70">
        <v>0</v>
      </c>
      <c r="AH267" s="70">
        <v>0</v>
      </c>
      <c r="AI267" s="294" t="s">
        <v>75</v>
      </c>
      <c r="AJ267" s="72">
        <v>0</v>
      </c>
      <c r="AK267" s="79" t="s">
        <v>75</v>
      </c>
      <c r="AL267" s="79" t="s">
        <v>75</v>
      </c>
      <c r="AM267" s="136">
        <f t="shared" si="22"/>
        <v>0</v>
      </c>
      <c r="AN267" s="136">
        <f>+K267+AC267-AH267</f>
        <v>17930000</v>
      </c>
      <c r="AO267" s="72" t="s">
        <v>67</v>
      </c>
      <c r="AP267" s="70">
        <v>16280000</v>
      </c>
      <c r="AQ267" s="72" t="s">
        <v>85</v>
      </c>
      <c r="AR267" s="70">
        <v>0</v>
      </c>
      <c r="AS267" s="86" t="s">
        <v>75</v>
      </c>
      <c r="AT267" s="508">
        <v>17930000</v>
      </c>
      <c r="AU267" s="436">
        <f t="shared" si="23"/>
        <v>0</v>
      </c>
      <c r="AV267" s="140">
        <f t="shared" si="24"/>
        <v>1</v>
      </c>
      <c r="AW267" s="294" t="s">
        <v>75</v>
      </c>
      <c r="AX267" s="72" t="s">
        <v>131</v>
      </c>
      <c r="AY267" s="70" t="s">
        <v>7398</v>
      </c>
      <c r="AZ267" s="67" t="s">
        <v>67</v>
      </c>
      <c r="BA267" s="67" t="s">
        <v>67</v>
      </c>
    </row>
    <row r="268" spans="2:53" x14ac:dyDescent="0.25">
      <c r="B268" s="67">
        <v>2024</v>
      </c>
      <c r="C268" s="67">
        <v>891780111</v>
      </c>
      <c r="D268" s="69" t="s">
        <v>64</v>
      </c>
      <c r="E268" s="72" t="s">
        <v>7397</v>
      </c>
      <c r="F268" s="70" t="s">
        <v>7396</v>
      </c>
      <c r="G268" s="418">
        <v>0</v>
      </c>
      <c r="H268" s="72" t="s">
        <v>73</v>
      </c>
      <c r="I268" s="69" t="s">
        <v>65</v>
      </c>
      <c r="J268" s="70" t="s">
        <v>7395</v>
      </c>
      <c r="K268" s="70">
        <v>13500000</v>
      </c>
      <c r="L268" s="67" t="s">
        <v>68</v>
      </c>
      <c r="M268" s="70" t="s">
        <v>7394</v>
      </c>
      <c r="N268" s="70">
        <v>57444371</v>
      </c>
      <c r="O268" s="154">
        <v>14</v>
      </c>
      <c r="P268" s="291">
        <v>45302</v>
      </c>
      <c r="Q268" s="70">
        <v>2126349000</v>
      </c>
      <c r="R268" s="291">
        <v>45315</v>
      </c>
      <c r="S268" s="70">
        <v>13500000</v>
      </c>
      <c r="T268" s="72" t="s">
        <v>66</v>
      </c>
      <c r="U268" s="70">
        <v>57400977</v>
      </c>
      <c r="V268" s="70" t="s">
        <v>7299</v>
      </c>
      <c r="W268" s="291">
        <v>45315</v>
      </c>
      <c r="X268" s="291">
        <v>45315</v>
      </c>
      <c r="Y268" s="81" t="s">
        <v>75</v>
      </c>
      <c r="Z268" s="291">
        <v>45457</v>
      </c>
      <c r="AA268" s="136">
        <f t="shared" si="20"/>
        <v>142</v>
      </c>
      <c r="AB268" s="136">
        <v>2</v>
      </c>
      <c r="AC268" s="506">
        <v>1440000</v>
      </c>
      <c r="AD268" s="136">
        <v>1</v>
      </c>
      <c r="AE268" s="507">
        <v>45473</v>
      </c>
      <c r="AF268" s="136">
        <f t="shared" si="21"/>
        <v>16</v>
      </c>
      <c r="AG268" s="70">
        <v>0</v>
      </c>
      <c r="AH268" s="70">
        <v>0</v>
      </c>
      <c r="AI268" s="294" t="s">
        <v>75</v>
      </c>
      <c r="AJ268" s="72">
        <v>0</v>
      </c>
      <c r="AK268" s="79" t="s">
        <v>75</v>
      </c>
      <c r="AL268" s="79" t="s">
        <v>75</v>
      </c>
      <c r="AM268" s="136">
        <f t="shared" si="22"/>
        <v>0</v>
      </c>
      <c r="AN268" s="136">
        <f>+K268+AC268-AH268</f>
        <v>14940000</v>
      </c>
      <c r="AO268" s="72" t="s">
        <v>67</v>
      </c>
      <c r="AP268" s="70">
        <v>13500000</v>
      </c>
      <c r="AQ268" s="72" t="s">
        <v>85</v>
      </c>
      <c r="AR268" s="70">
        <v>0</v>
      </c>
      <c r="AS268" s="86" t="s">
        <v>75</v>
      </c>
      <c r="AT268" s="508">
        <v>14940000</v>
      </c>
      <c r="AU268" s="436">
        <f t="shared" si="23"/>
        <v>0</v>
      </c>
      <c r="AV268" s="140">
        <f t="shared" si="24"/>
        <v>1</v>
      </c>
      <c r="AW268" s="294" t="s">
        <v>75</v>
      </c>
      <c r="AX268" s="72" t="s">
        <v>131</v>
      </c>
      <c r="AY268" s="70" t="s">
        <v>7393</v>
      </c>
      <c r="AZ268" s="67" t="s">
        <v>67</v>
      </c>
      <c r="BA268" s="67" t="s">
        <v>67</v>
      </c>
    </row>
    <row r="269" spans="2:53" x14ac:dyDescent="0.25">
      <c r="B269" s="67">
        <v>2024</v>
      </c>
      <c r="C269" s="67">
        <v>891780111</v>
      </c>
      <c r="D269" s="69" t="s">
        <v>64</v>
      </c>
      <c r="E269" s="72" t="s">
        <v>7392</v>
      </c>
      <c r="F269" s="70" t="s">
        <v>7391</v>
      </c>
      <c r="G269" s="418">
        <v>0</v>
      </c>
      <c r="H269" s="72" t="s">
        <v>73</v>
      </c>
      <c r="I269" s="69" t="s">
        <v>65</v>
      </c>
      <c r="J269" s="70" t="s">
        <v>7390</v>
      </c>
      <c r="K269" s="70">
        <v>14490000</v>
      </c>
      <c r="L269" s="67" t="s">
        <v>68</v>
      </c>
      <c r="M269" s="70" t="s">
        <v>7389</v>
      </c>
      <c r="N269" s="70">
        <v>4979192</v>
      </c>
      <c r="O269" s="154">
        <v>13</v>
      </c>
      <c r="P269" s="294">
        <v>45302</v>
      </c>
      <c r="Q269" s="70">
        <v>4518689382</v>
      </c>
      <c r="R269" s="291">
        <v>45315</v>
      </c>
      <c r="S269" s="70">
        <v>14490000</v>
      </c>
      <c r="T269" s="72" t="s">
        <v>66</v>
      </c>
      <c r="U269" s="70">
        <v>84457182</v>
      </c>
      <c r="V269" s="70" t="s">
        <v>7383</v>
      </c>
      <c r="W269" s="291">
        <v>45315</v>
      </c>
      <c r="X269" s="291">
        <v>45315</v>
      </c>
      <c r="Y269" s="81" t="s">
        <v>75</v>
      </c>
      <c r="Z269" s="291">
        <v>45457</v>
      </c>
      <c r="AA269" s="136">
        <f t="shared" si="20"/>
        <v>142</v>
      </c>
      <c r="AB269" s="136">
        <v>0</v>
      </c>
      <c r="AC269" s="506">
        <v>0</v>
      </c>
      <c r="AD269" s="136">
        <v>0</v>
      </c>
      <c r="AE269" s="294" t="s">
        <v>75</v>
      </c>
      <c r="AF269" s="136">
        <f t="shared" si="21"/>
        <v>0</v>
      </c>
      <c r="AG269" s="70">
        <v>0</v>
      </c>
      <c r="AH269" s="70">
        <v>0</v>
      </c>
      <c r="AI269" s="294" t="s">
        <v>75</v>
      </c>
      <c r="AJ269" s="72">
        <v>0</v>
      </c>
      <c r="AK269" s="79" t="s">
        <v>75</v>
      </c>
      <c r="AL269" s="79" t="s">
        <v>75</v>
      </c>
      <c r="AM269" s="136">
        <f t="shared" si="22"/>
        <v>0</v>
      </c>
      <c r="AN269" s="136">
        <f>+K269+AC269-AH269</f>
        <v>14490000</v>
      </c>
      <c r="AO269" s="72" t="s">
        <v>67</v>
      </c>
      <c r="AP269" s="70">
        <v>14490000</v>
      </c>
      <c r="AQ269" s="72" t="s">
        <v>85</v>
      </c>
      <c r="AR269" s="70">
        <v>0</v>
      </c>
      <c r="AS269" s="86" t="s">
        <v>75</v>
      </c>
      <c r="AT269" s="508">
        <v>14490000</v>
      </c>
      <c r="AU269" s="436">
        <f t="shared" si="23"/>
        <v>0</v>
      </c>
      <c r="AV269" s="140">
        <f t="shared" si="24"/>
        <v>1</v>
      </c>
      <c r="AW269" s="294" t="s">
        <v>75</v>
      </c>
      <c r="AX269" s="72" t="s">
        <v>131</v>
      </c>
      <c r="AY269" s="70" t="s">
        <v>7388</v>
      </c>
      <c r="AZ269" s="67" t="s">
        <v>67</v>
      </c>
      <c r="BA269" s="67" t="s">
        <v>67</v>
      </c>
    </row>
    <row r="270" spans="2:53" x14ac:dyDescent="0.25">
      <c r="B270" s="67">
        <v>2024</v>
      </c>
      <c r="C270" s="67">
        <v>891780111</v>
      </c>
      <c r="D270" s="69" t="s">
        <v>64</v>
      </c>
      <c r="E270" s="72" t="s">
        <v>7387</v>
      </c>
      <c r="F270" s="70" t="s">
        <v>7386</v>
      </c>
      <c r="G270" s="418">
        <v>0</v>
      </c>
      <c r="H270" s="72" t="s">
        <v>73</v>
      </c>
      <c r="I270" s="69" t="s">
        <v>65</v>
      </c>
      <c r="J270" s="70" t="s">
        <v>7385</v>
      </c>
      <c r="K270" s="70">
        <v>12833000</v>
      </c>
      <c r="L270" s="67" t="s">
        <v>68</v>
      </c>
      <c r="M270" s="70" t="s">
        <v>7384</v>
      </c>
      <c r="N270" s="70">
        <v>1084727795</v>
      </c>
      <c r="O270" s="154">
        <v>14</v>
      </c>
      <c r="P270" s="291">
        <v>45302</v>
      </c>
      <c r="Q270" s="70">
        <v>2126349000</v>
      </c>
      <c r="R270" s="291">
        <v>45315</v>
      </c>
      <c r="S270" s="70">
        <v>12833000</v>
      </c>
      <c r="T270" s="72" t="s">
        <v>66</v>
      </c>
      <c r="U270" s="70">
        <v>84457182</v>
      </c>
      <c r="V270" s="70" t="s">
        <v>7383</v>
      </c>
      <c r="W270" s="291">
        <v>45315</v>
      </c>
      <c r="X270" s="291">
        <v>45315</v>
      </c>
      <c r="Y270" s="81" t="s">
        <v>75</v>
      </c>
      <c r="Z270" s="291">
        <v>45457</v>
      </c>
      <c r="AA270" s="136">
        <f t="shared" si="20"/>
        <v>142</v>
      </c>
      <c r="AB270" s="136">
        <v>2</v>
      </c>
      <c r="AC270" s="506">
        <v>1334000</v>
      </c>
      <c r="AD270" s="136">
        <v>1</v>
      </c>
      <c r="AE270" s="507">
        <v>45473</v>
      </c>
      <c r="AF270" s="136">
        <f t="shared" si="21"/>
        <v>16</v>
      </c>
      <c r="AG270" s="70">
        <v>0</v>
      </c>
      <c r="AH270" s="70">
        <v>0</v>
      </c>
      <c r="AI270" s="294" t="s">
        <v>75</v>
      </c>
      <c r="AJ270" s="72">
        <v>0</v>
      </c>
      <c r="AK270" s="79" t="s">
        <v>75</v>
      </c>
      <c r="AL270" s="79" t="s">
        <v>75</v>
      </c>
      <c r="AM270" s="136">
        <f t="shared" si="22"/>
        <v>0</v>
      </c>
      <c r="AN270" s="136">
        <f>+K270+AC270-AH270</f>
        <v>14167000</v>
      </c>
      <c r="AO270" s="72" t="s">
        <v>67</v>
      </c>
      <c r="AP270" s="70">
        <v>12833000</v>
      </c>
      <c r="AQ270" s="72" t="s">
        <v>85</v>
      </c>
      <c r="AR270" s="70">
        <v>0</v>
      </c>
      <c r="AS270" s="86" t="s">
        <v>75</v>
      </c>
      <c r="AT270" s="508">
        <v>11667000</v>
      </c>
      <c r="AU270" s="436">
        <f t="shared" si="23"/>
        <v>2500000</v>
      </c>
      <c r="AV270" s="140">
        <f t="shared" si="24"/>
        <v>0.82353356391614319</v>
      </c>
      <c r="AW270" s="294" t="s">
        <v>75</v>
      </c>
      <c r="AX270" s="72" t="s">
        <v>86</v>
      </c>
      <c r="AY270" s="70" t="s">
        <v>7382</v>
      </c>
      <c r="AZ270" s="67" t="s">
        <v>67</v>
      </c>
      <c r="BA270" s="67" t="s">
        <v>67</v>
      </c>
    </row>
    <row r="271" spans="2:53" x14ac:dyDescent="0.25">
      <c r="B271" s="67">
        <v>2024</v>
      </c>
      <c r="C271" s="67">
        <v>891780111</v>
      </c>
      <c r="D271" s="69" t="s">
        <v>64</v>
      </c>
      <c r="E271" s="72" t="s">
        <v>7381</v>
      </c>
      <c r="F271" s="70" t="s">
        <v>7380</v>
      </c>
      <c r="G271" s="418">
        <v>0</v>
      </c>
      <c r="H271" s="72" t="s">
        <v>73</v>
      </c>
      <c r="I271" s="69" t="s">
        <v>65</v>
      </c>
      <c r="J271" s="70" t="s">
        <v>7379</v>
      </c>
      <c r="K271" s="70">
        <v>2400000</v>
      </c>
      <c r="L271" s="67" t="s">
        <v>68</v>
      </c>
      <c r="M271" s="70" t="s">
        <v>7378</v>
      </c>
      <c r="N271" s="70">
        <v>72006198</v>
      </c>
      <c r="O271" s="70">
        <v>50</v>
      </c>
      <c r="P271" s="291">
        <v>45306</v>
      </c>
      <c r="Q271" s="70">
        <v>318249309.38</v>
      </c>
      <c r="R271" s="291">
        <v>45315</v>
      </c>
      <c r="S271" s="70">
        <v>2400000</v>
      </c>
      <c r="T271" s="72" t="s">
        <v>66</v>
      </c>
      <c r="U271" s="70">
        <v>1082870070</v>
      </c>
      <c r="V271" s="70" t="s">
        <v>5613</v>
      </c>
      <c r="W271" s="291">
        <v>45315</v>
      </c>
      <c r="X271" s="291">
        <v>45315</v>
      </c>
      <c r="Y271" s="81" t="s">
        <v>75</v>
      </c>
      <c r="Z271" s="291">
        <v>45322</v>
      </c>
      <c r="AA271" s="136">
        <f t="shared" si="20"/>
        <v>7</v>
      </c>
      <c r="AB271" s="136">
        <v>0</v>
      </c>
      <c r="AC271" s="506">
        <v>0</v>
      </c>
      <c r="AD271" s="136">
        <v>0</v>
      </c>
      <c r="AE271" s="294" t="s">
        <v>75</v>
      </c>
      <c r="AF271" s="136">
        <f t="shared" si="21"/>
        <v>0</v>
      </c>
      <c r="AG271" s="70">
        <v>0</v>
      </c>
      <c r="AH271" s="70">
        <v>0</v>
      </c>
      <c r="AI271" s="294" t="s">
        <v>75</v>
      </c>
      <c r="AJ271" s="72">
        <v>0</v>
      </c>
      <c r="AK271" s="79" t="s">
        <v>75</v>
      </c>
      <c r="AL271" s="79" t="s">
        <v>75</v>
      </c>
      <c r="AM271" s="136">
        <f t="shared" si="22"/>
        <v>0</v>
      </c>
      <c r="AN271" s="136">
        <f>+K271+AC271-AH271</f>
        <v>2400000</v>
      </c>
      <c r="AO271" s="72" t="s">
        <v>67</v>
      </c>
      <c r="AP271" s="70">
        <v>2400000</v>
      </c>
      <c r="AQ271" s="72" t="s">
        <v>85</v>
      </c>
      <c r="AR271" s="70">
        <v>0</v>
      </c>
      <c r="AS271" s="86" t="s">
        <v>75</v>
      </c>
      <c r="AT271" s="508">
        <v>2400000</v>
      </c>
      <c r="AU271" s="436">
        <f t="shared" si="23"/>
        <v>0</v>
      </c>
      <c r="AV271" s="140">
        <f t="shared" si="24"/>
        <v>1</v>
      </c>
      <c r="AW271" s="294" t="s">
        <v>75</v>
      </c>
      <c r="AX271" s="72" t="s">
        <v>131</v>
      </c>
      <c r="AY271" s="70" t="s">
        <v>7377</v>
      </c>
      <c r="AZ271" s="67" t="s">
        <v>67</v>
      </c>
      <c r="BA271" s="67" t="s">
        <v>67</v>
      </c>
    </row>
    <row r="272" spans="2:53" x14ac:dyDescent="0.25">
      <c r="B272" s="67">
        <v>2024</v>
      </c>
      <c r="C272" s="67">
        <v>891780111</v>
      </c>
      <c r="D272" s="69" t="s">
        <v>64</v>
      </c>
      <c r="E272" s="72" t="s">
        <v>7376</v>
      </c>
      <c r="F272" s="70" t="s">
        <v>7375</v>
      </c>
      <c r="G272" s="418">
        <v>0</v>
      </c>
      <c r="H272" s="72" t="s">
        <v>73</v>
      </c>
      <c r="I272" s="69" t="s">
        <v>65</v>
      </c>
      <c r="J272" s="70" t="s">
        <v>7374</v>
      </c>
      <c r="K272" s="70">
        <v>14300000</v>
      </c>
      <c r="L272" s="67" t="s">
        <v>68</v>
      </c>
      <c r="M272" s="70" t="s">
        <v>7373</v>
      </c>
      <c r="N272" s="70">
        <v>1102864782</v>
      </c>
      <c r="O272" s="154">
        <v>13</v>
      </c>
      <c r="P272" s="294">
        <v>45302</v>
      </c>
      <c r="Q272" s="70">
        <v>4518689382</v>
      </c>
      <c r="R272" s="291">
        <v>45315</v>
      </c>
      <c r="S272" s="70">
        <v>14300000</v>
      </c>
      <c r="T272" s="72" t="s">
        <v>66</v>
      </c>
      <c r="U272" s="70">
        <v>72221403</v>
      </c>
      <c r="V272" s="70" t="s">
        <v>7335</v>
      </c>
      <c r="W272" s="291">
        <v>45315</v>
      </c>
      <c r="X272" s="291">
        <v>45315</v>
      </c>
      <c r="Y272" s="81" t="s">
        <v>75</v>
      </c>
      <c r="Z272" s="291">
        <v>45457</v>
      </c>
      <c r="AA272" s="136">
        <f t="shared" si="20"/>
        <v>142</v>
      </c>
      <c r="AB272" s="136">
        <v>2</v>
      </c>
      <c r="AC272" s="506">
        <v>1600000</v>
      </c>
      <c r="AD272" s="136">
        <v>1</v>
      </c>
      <c r="AE272" s="507">
        <v>45473</v>
      </c>
      <c r="AF272" s="136">
        <f t="shared" si="21"/>
        <v>16</v>
      </c>
      <c r="AG272" s="70">
        <v>0</v>
      </c>
      <c r="AH272" s="70">
        <v>0</v>
      </c>
      <c r="AI272" s="294" t="s">
        <v>75</v>
      </c>
      <c r="AJ272" s="72">
        <v>0</v>
      </c>
      <c r="AK272" s="79" t="s">
        <v>75</v>
      </c>
      <c r="AL272" s="79" t="s">
        <v>75</v>
      </c>
      <c r="AM272" s="136">
        <f t="shared" si="22"/>
        <v>0</v>
      </c>
      <c r="AN272" s="136">
        <f>+K272+AC272-AH272</f>
        <v>15900000</v>
      </c>
      <c r="AO272" s="72" t="s">
        <v>67</v>
      </c>
      <c r="AP272" s="70">
        <v>14300000</v>
      </c>
      <c r="AQ272" s="72" t="s">
        <v>85</v>
      </c>
      <c r="AR272" s="70">
        <v>0</v>
      </c>
      <c r="AS272" s="86" t="s">
        <v>75</v>
      </c>
      <c r="AT272" s="508">
        <v>15900000</v>
      </c>
      <c r="AU272" s="436">
        <f t="shared" si="23"/>
        <v>0</v>
      </c>
      <c r="AV272" s="140">
        <f t="shared" si="24"/>
        <v>1</v>
      </c>
      <c r="AW272" s="294" t="s">
        <v>75</v>
      </c>
      <c r="AX272" s="72" t="s">
        <v>131</v>
      </c>
      <c r="AY272" s="70" t="s">
        <v>7372</v>
      </c>
      <c r="AZ272" s="67" t="s">
        <v>67</v>
      </c>
      <c r="BA272" s="67" t="s">
        <v>67</v>
      </c>
    </row>
    <row r="273" spans="2:53" x14ac:dyDescent="0.25">
      <c r="B273" s="67">
        <v>2024</v>
      </c>
      <c r="C273" s="67">
        <v>891780111</v>
      </c>
      <c r="D273" s="69" t="s">
        <v>64</v>
      </c>
      <c r="E273" s="72" t="s">
        <v>7371</v>
      </c>
      <c r="F273" s="70" t="s">
        <v>7370</v>
      </c>
      <c r="G273" s="418">
        <v>0</v>
      </c>
      <c r="H273" s="72" t="s">
        <v>73</v>
      </c>
      <c r="I273" s="69" t="s">
        <v>65</v>
      </c>
      <c r="J273" s="70" t="s">
        <v>5804</v>
      </c>
      <c r="K273" s="70">
        <v>10010000</v>
      </c>
      <c r="L273" s="67" t="s">
        <v>68</v>
      </c>
      <c r="M273" s="70" t="s">
        <v>7369</v>
      </c>
      <c r="N273" s="70">
        <v>57435172</v>
      </c>
      <c r="O273" s="154">
        <v>14</v>
      </c>
      <c r="P273" s="291">
        <v>45302</v>
      </c>
      <c r="Q273" s="70">
        <v>2126349000</v>
      </c>
      <c r="R273" s="291">
        <v>45315</v>
      </c>
      <c r="S273" s="70">
        <v>10010000</v>
      </c>
      <c r="T273" s="72" t="s">
        <v>66</v>
      </c>
      <c r="U273" s="70">
        <v>57444673</v>
      </c>
      <c r="V273" s="70" t="s">
        <v>4729</v>
      </c>
      <c r="W273" s="291">
        <v>45315</v>
      </c>
      <c r="X273" s="291">
        <v>45315</v>
      </c>
      <c r="Y273" s="81" t="s">
        <v>75</v>
      </c>
      <c r="Z273" s="291">
        <v>45457</v>
      </c>
      <c r="AA273" s="136">
        <f t="shared" si="20"/>
        <v>142</v>
      </c>
      <c r="AB273" s="136">
        <v>3</v>
      </c>
      <c r="AC273" s="506">
        <v>1120000</v>
      </c>
      <c r="AD273" s="136">
        <v>2</v>
      </c>
      <c r="AE273" s="507">
        <v>45475</v>
      </c>
      <c r="AF273" s="136">
        <f t="shared" si="21"/>
        <v>18</v>
      </c>
      <c r="AG273" s="70">
        <v>0</v>
      </c>
      <c r="AH273" s="70">
        <v>0</v>
      </c>
      <c r="AI273" s="294" t="s">
        <v>75</v>
      </c>
      <c r="AJ273" s="72">
        <v>0</v>
      </c>
      <c r="AK273" s="79" t="s">
        <v>75</v>
      </c>
      <c r="AL273" s="79" t="s">
        <v>75</v>
      </c>
      <c r="AM273" s="136">
        <f t="shared" si="22"/>
        <v>0</v>
      </c>
      <c r="AN273" s="136">
        <f>+K273+AC273-AH273</f>
        <v>11130000</v>
      </c>
      <c r="AO273" s="72" t="s">
        <v>67</v>
      </c>
      <c r="AP273" s="70">
        <v>10010000</v>
      </c>
      <c r="AQ273" s="72" t="s">
        <v>85</v>
      </c>
      <c r="AR273" s="70">
        <v>0</v>
      </c>
      <c r="AS273" s="86" t="s">
        <v>75</v>
      </c>
      <c r="AT273" s="508">
        <v>11130000</v>
      </c>
      <c r="AU273" s="436">
        <f t="shared" si="23"/>
        <v>0</v>
      </c>
      <c r="AV273" s="140">
        <f t="shared" si="24"/>
        <v>1</v>
      </c>
      <c r="AW273" s="294" t="s">
        <v>75</v>
      </c>
      <c r="AX273" s="72" t="s">
        <v>131</v>
      </c>
      <c r="AY273" s="70" t="s">
        <v>7368</v>
      </c>
      <c r="AZ273" s="67" t="s">
        <v>67</v>
      </c>
      <c r="BA273" s="67" t="s">
        <v>67</v>
      </c>
    </row>
    <row r="274" spans="2:53" x14ac:dyDescent="0.25">
      <c r="B274" s="67">
        <v>2024</v>
      </c>
      <c r="C274" s="67">
        <v>891780111</v>
      </c>
      <c r="D274" s="69" t="s">
        <v>64</v>
      </c>
      <c r="E274" s="72" t="s">
        <v>7367</v>
      </c>
      <c r="F274" s="70" t="s">
        <v>7366</v>
      </c>
      <c r="G274" s="418">
        <v>0</v>
      </c>
      <c r="H274" s="72" t="s">
        <v>73</v>
      </c>
      <c r="I274" s="69" t="s">
        <v>65</v>
      </c>
      <c r="J274" s="70" t="s">
        <v>5804</v>
      </c>
      <c r="K274" s="70">
        <v>10010000</v>
      </c>
      <c r="L274" s="67" t="s">
        <v>68</v>
      </c>
      <c r="M274" s="70" t="s">
        <v>7365</v>
      </c>
      <c r="N274" s="70">
        <v>1082977230</v>
      </c>
      <c r="O274" s="154">
        <v>14</v>
      </c>
      <c r="P274" s="291">
        <v>45302</v>
      </c>
      <c r="Q274" s="70">
        <v>2126349000</v>
      </c>
      <c r="R274" s="291">
        <v>45315</v>
      </c>
      <c r="S274" s="70">
        <v>10010000</v>
      </c>
      <c r="T274" s="72" t="s">
        <v>66</v>
      </c>
      <c r="U274" s="70">
        <v>57444673</v>
      </c>
      <c r="V274" s="70" t="s">
        <v>4729</v>
      </c>
      <c r="W274" s="291">
        <v>45315</v>
      </c>
      <c r="X274" s="291">
        <v>45315</v>
      </c>
      <c r="Y274" s="81" t="s">
        <v>75</v>
      </c>
      <c r="Z274" s="291">
        <v>45457</v>
      </c>
      <c r="AA274" s="136">
        <f t="shared" si="20"/>
        <v>142</v>
      </c>
      <c r="AB274" s="136">
        <v>2</v>
      </c>
      <c r="AC274" s="506">
        <v>1120000</v>
      </c>
      <c r="AD274" s="136">
        <v>1</v>
      </c>
      <c r="AE274" s="507">
        <v>45473</v>
      </c>
      <c r="AF274" s="136">
        <f t="shared" si="21"/>
        <v>16</v>
      </c>
      <c r="AG274" s="70">
        <v>0</v>
      </c>
      <c r="AH274" s="70">
        <v>0</v>
      </c>
      <c r="AI274" s="294" t="s">
        <v>75</v>
      </c>
      <c r="AJ274" s="72">
        <v>0</v>
      </c>
      <c r="AK274" s="79" t="s">
        <v>75</v>
      </c>
      <c r="AL274" s="79" t="s">
        <v>75</v>
      </c>
      <c r="AM274" s="136">
        <f t="shared" si="22"/>
        <v>0</v>
      </c>
      <c r="AN274" s="136">
        <f>+K274+AC274-AH274</f>
        <v>11130000</v>
      </c>
      <c r="AO274" s="72" t="s">
        <v>67</v>
      </c>
      <c r="AP274" s="70">
        <v>10010000</v>
      </c>
      <c r="AQ274" s="72" t="s">
        <v>85</v>
      </c>
      <c r="AR274" s="70">
        <v>0</v>
      </c>
      <c r="AS274" s="86" t="s">
        <v>75</v>
      </c>
      <c r="AT274" s="508">
        <v>11130000</v>
      </c>
      <c r="AU274" s="436">
        <f t="shared" si="23"/>
        <v>0</v>
      </c>
      <c r="AV274" s="140">
        <f t="shared" si="24"/>
        <v>1</v>
      </c>
      <c r="AW274" s="294" t="s">
        <v>75</v>
      </c>
      <c r="AX274" s="72" t="s">
        <v>131</v>
      </c>
      <c r="AY274" s="70" t="s">
        <v>7364</v>
      </c>
      <c r="AZ274" s="67" t="s">
        <v>67</v>
      </c>
      <c r="BA274" s="67" t="s">
        <v>67</v>
      </c>
    </row>
    <row r="275" spans="2:53" x14ac:dyDescent="0.25">
      <c r="B275" s="67">
        <v>2024</v>
      </c>
      <c r="C275" s="67">
        <v>891780111</v>
      </c>
      <c r="D275" s="69" t="s">
        <v>64</v>
      </c>
      <c r="E275" s="72" t="s">
        <v>7363</v>
      </c>
      <c r="F275" s="70" t="s">
        <v>7362</v>
      </c>
      <c r="G275" s="418">
        <v>0</v>
      </c>
      <c r="H275" s="72" t="s">
        <v>73</v>
      </c>
      <c r="I275" s="69" t="s">
        <v>65</v>
      </c>
      <c r="J275" s="70" t="s">
        <v>7361</v>
      </c>
      <c r="K275" s="70">
        <v>20000000</v>
      </c>
      <c r="L275" s="67" t="s">
        <v>68</v>
      </c>
      <c r="M275" s="70" t="s">
        <v>316</v>
      </c>
      <c r="N275" s="70">
        <v>1065883393</v>
      </c>
      <c r="O275" s="154">
        <v>13</v>
      </c>
      <c r="P275" s="294">
        <v>45302</v>
      </c>
      <c r="Q275" s="70">
        <v>4518689382</v>
      </c>
      <c r="R275" s="291">
        <v>45315</v>
      </c>
      <c r="S275" s="70">
        <v>20000000</v>
      </c>
      <c r="T275" s="72" t="s">
        <v>66</v>
      </c>
      <c r="U275" s="70">
        <v>15443332</v>
      </c>
      <c r="V275" s="70" t="s">
        <v>4147</v>
      </c>
      <c r="W275" s="291">
        <v>45315</v>
      </c>
      <c r="X275" s="291">
        <v>45315</v>
      </c>
      <c r="Y275" s="81" t="s">
        <v>75</v>
      </c>
      <c r="Z275" s="291">
        <v>45457</v>
      </c>
      <c r="AA275" s="136">
        <f t="shared" si="20"/>
        <v>142</v>
      </c>
      <c r="AB275" s="136">
        <v>2</v>
      </c>
      <c r="AC275" s="506">
        <v>2133000</v>
      </c>
      <c r="AD275" s="136">
        <v>1</v>
      </c>
      <c r="AE275" s="507">
        <v>45473</v>
      </c>
      <c r="AF275" s="136">
        <f t="shared" si="21"/>
        <v>16</v>
      </c>
      <c r="AG275" s="70">
        <v>0</v>
      </c>
      <c r="AH275" s="70">
        <v>0</v>
      </c>
      <c r="AI275" s="294" t="s">
        <v>75</v>
      </c>
      <c r="AJ275" s="72">
        <v>0</v>
      </c>
      <c r="AK275" s="79" t="s">
        <v>75</v>
      </c>
      <c r="AL275" s="79" t="s">
        <v>75</v>
      </c>
      <c r="AM275" s="136">
        <f t="shared" si="22"/>
        <v>0</v>
      </c>
      <c r="AN275" s="136">
        <f>+K275+AC275-AH275</f>
        <v>22133000</v>
      </c>
      <c r="AO275" s="72" t="s">
        <v>67</v>
      </c>
      <c r="AP275" s="70">
        <v>20000000</v>
      </c>
      <c r="AQ275" s="72" t="s">
        <v>85</v>
      </c>
      <c r="AR275" s="70">
        <v>0</v>
      </c>
      <c r="AS275" s="86" t="s">
        <v>75</v>
      </c>
      <c r="AT275" s="508">
        <v>22133000</v>
      </c>
      <c r="AU275" s="436">
        <f t="shared" si="23"/>
        <v>0</v>
      </c>
      <c r="AV275" s="140">
        <f t="shared" si="24"/>
        <v>1</v>
      </c>
      <c r="AW275" s="294" t="s">
        <v>75</v>
      </c>
      <c r="AX275" s="72" t="s">
        <v>131</v>
      </c>
      <c r="AY275" s="70" t="s">
        <v>7360</v>
      </c>
      <c r="AZ275" s="67" t="s">
        <v>67</v>
      </c>
      <c r="BA275" s="67" t="s">
        <v>67</v>
      </c>
    </row>
    <row r="276" spans="2:53" x14ac:dyDescent="0.25">
      <c r="B276" s="67">
        <v>2024</v>
      </c>
      <c r="C276" s="67">
        <v>891780111</v>
      </c>
      <c r="D276" s="69" t="s">
        <v>64</v>
      </c>
      <c r="E276" s="72" t="s">
        <v>7359</v>
      </c>
      <c r="F276" s="70" t="s">
        <v>7358</v>
      </c>
      <c r="G276" s="418">
        <v>0</v>
      </c>
      <c r="H276" s="72" t="s">
        <v>73</v>
      </c>
      <c r="I276" s="69" t="s">
        <v>65</v>
      </c>
      <c r="J276" s="70" t="s">
        <v>7357</v>
      </c>
      <c r="K276" s="70">
        <v>30000000</v>
      </c>
      <c r="L276" s="67" t="s">
        <v>68</v>
      </c>
      <c r="M276" s="70" t="s">
        <v>7356</v>
      </c>
      <c r="N276" s="70">
        <v>1018413783</v>
      </c>
      <c r="O276" s="154">
        <v>13</v>
      </c>
      <c r="P276" s="294">
        <v>45302</v>
      </c>
      <c r="Q276" s="70">
        <v>4518689382</v>
      </c>
      <c r="R276" s="291">
        <v>45316</v>
      </c>
      <c r="S276" s="70">
        <v>30000000</v>
      </c>
      <c r="T276" s="72" t="s">
        <v>66</v>
      </c>
      <c r="U276" s="70">
        <v>57461216</v>
      </c>
      <c r="V276" s="70" t="s">
        <v>4197</v>
      </c>
      <c r="W276" s="291">
        <v>45316</v>
      </c>
      <c r="X276" s="291">
        <v>45316</v>
      </c>
      <c r="Y276" s="81" t="s">
        <v>75</v>
      </c>
      <c r="Z276" s="291">
        <v>45457</v>
      </c>
      <c r="AA276" s="136">
        <f t="shared" si="20"/>
        <v>141</v>
      </c>
      <c r="AB276" s="136">
        <v>2</v>
      </c>
      <c r="AC276" s="506">
        <v>3200000</v>
      </c>
      <c r="AD276" s="136">
        <v>1</v>
      </c>
      <c r="AE276" s="507">
        <v>45473</v>
      </c>
      <c r="AF276" s="136">
        <f t="shared" si="21"/>
        <v>16</v>
      </c>
      <c r="AG276" s="70">
        <v>0</v>
      </c>
      <c r="AH276" s="70">
        <v>0</v>
      </c>
      <c r="AI276" s="294" t="s">
        <v>75</v>
      </c>
      <c r="AJ276" s="72">
        <v>0</v>
      </c>
      <c r="AK276" s="79" t="s">
        <v>75</v>
      </c>
      <c r="AL276" s="79" t="s">
        <v>75</v>
      </c>
      <c r="AM276" s="136">
        <f t="shared" si="22"/>
        <v>0</v>
      </c>
      <c r="AN276" s="136">
        <f>+K276+AC276-AH276</f>
        <v>33200000</v>
      </c>
      <c r="AO276" s="72" t="s">
        <v>67</v>
      </c>
      <c r="AP276" s="70">
        <v>30000000</v>
      </c>
      <c r="AQ276" s="72" t="s">
        <v>85</v>
      </c>
      <c r="AR276" s="70">
        <v>0</v>
      </c>
      <c r="AS276" s="86" t="s">
        <v>75</v>
      </c>
      <c r="AT276" s="508">
        <v>33200000</v>
      </c>
      <c r="AU276" s="436">
        <f t="shared" si="23"/>
        <v>0</v>
      </c>
      <c r="AV276" s="140">
        <f t="shared" si="24"/>
        <v>1</v>
      </c>
      <c r="AW276" s="294" t="s">
        <v>75</v>
      </c>
      <c r="AX276" s="72" t="s">
        <v>131</v>
      </c>
      <c r="AY276" s="70" t="s">
        <v>7355</v>
      </c>
      <c r="AZ276" s="67" t="s">
        <v>67</v>
      </c>
      <c r="BA276" s="67" t="s">
        <v>67</v>
      </c>
    </row>
    <row r="277" spans="2:53" x14ac:dyDescent="0.25">
      <c r="B277" s="67">
        <v>2024</v>
      </c>
      <c r="C277" s="67">
        <v>891780111</v>
      </c>
      <c r="D277" s="69" t="s">
        <v>64</v>
      </c>
      <c r="E277" s="72" t="s">
        <v>7354</v>
      </c>
      <c r="F277" s="70" t="s">
        <v>7353</v>
      </c>
      <c r="G277" s="418">
        <v>2020000100417</v>
      </c>
      <c r="H277" s="72" t="s">
        <v>73</v>
      </c>
      <c r="I277" s="69" t="s">
        <v>1745</v>
      </c>
      <c r="J277" s="70" t="s">
        <v>7352</v>
      </c>
      <c r="K277" s="70">
        <v>28000000</v>
      </c>
      <c r="L277" s="67" t="s">
        <v>68</v>
      </c>
      <c r="M277" s="70" t="s">
        <v>7351</v>
      </c>
      <c r="N277" s="70">
        <v>85461666</v>
      </c>
      <c r="O277" s="70">
        <v>53</v>
      </c>
      <c r="P277" s="291">
        <v>45306</v>
      </c>
      <c r="Q277" s="70">
        <v>81800000</v>
      </c>
      <c r="R277" s="291">
        <v>45316</v>
      </c>
      <c r="S277" s="70">
        <v>28000000</v>
      </c>
      <c r="T277" s="72" t="s">
        <v>66</v>
      </c>
      <c r="U277" s="70">
        <v>72220242</v>
      </c>
      <c r="V277" s="70" t="s">
        <v>589</v>
      </c>
      <c r="W277" s="291">
        <v>45316</v>
      </c>
      <c r="X277" s="291">
        <v>45316</v>
      </c>
      <c r="Y277" s="81" t="s">
        <v>75</v>
      </c>
      <c r="Z277" s="291">
        <v>45473</v>
      </c>
      <c r="AA277" s="136">
        <f t="shared" si="20"/>
        <v>157</v>
      </c>
      <c r="AB277" s="136">
        <v>0</v>
      </c>
      <c r="AC277" s="506">
        <v>0</v>
      </c>
      <c r="AD277" s="136">
        <v>0</v>
      </c>
      <c r="AE277" s="294" t="s">
        <v>75</v>
      </c>
      <c r="AF277" s="136">
        <f t="shared" si="21"/>
        <v>0</v>
      </c>
      <c r="AG277" s="70">
        <v>0</v>
      </c>
      <c r="AH277" s="70">
        <v>0</v>
      </c>
      <c r="AI277" s="294" t="s">
        <v>75</v>
      </c>
      <c r="AJ277" s="72">
        <v>0</v>
      </c>
      <c r="AK277" s="79" t="s">
        <v>75</v>
      </c>
      <c r="AL277" s="79" t="s">
        <v>75</v>
      </c>
      <c r="AM277" s="136">
        <f t="shared" si="22"/>
        <v>0</v>
      </c>
      <c r="AN277" s="136">
        <f>+K277+AC277-AH277</f>
        <v>28000000</v>
      </c>
      <c r="AO277" s="72" t="s">
        <v>85</v>
      </c>
      <c r="AP277" s="70">
        <v>0</v>
      </c>
      <c r="AQ277" s="72" t="s">
        <v>85</v>
      </c>
      <c r="AR277" s="70">
        <v>0</v>
      </c>
      <c r="AS277" s="86" t="s">
        <v>75</v>
      </c>
      <c r="AT277" s="508">
        <v>28000000</v>
      </c>
      <c r="AU277" s="436">
        <f t="shared" si="23"/>
        <v>0</v>
      </c>
      <c r="AV277" s="140">
        <f t="shared" si="24"/>
        <v>1</v>
      </c>
      <c r="AW277" s="294" t="s">
        <v>75</v>
      </c>
      <c r="AX277" s="72" t="s">
        <v>131</v>
      </c>
      <c r="AY277" s="70" t="s">
        <v>7350</v>
      </c>
      <c r="AZ277" s="67" t="s">
        <v>67</v>
      </c>
      <c r="BA277" s="67" t="s">
        <v>67</v>
      </c>
    </row>
    <row r="278" spans="2:53" x14ac:dyDescent="0.25">
      <c r="B278" s="67">
        <v>2024</v>
      </c>
      <c r="C278" s="67">
        <v>891780111</v>
      </c>
      <c r="D278" s="69" t="s">
        <v>64</v>
      </c>
      <c r="E278" s="72" t="s">
        <v>7349</v>
      </c>
      <c r="F278" s="70" t="s">
        <v>7348</v>
      </c>
      <c r="G278" s="418">
        <v>0</v>
      </c>
      <c r="H278" s="72" t="s">
        <v>73</v>
      </c>
      <c r="I278" s="69" t="s">
        <v>65</v>
      </c>
      <c r="J278" s="70" t="s">
        <v>7347</v>
      </c>
      <c r="K278" s="70">
        <v>16500000</v>
      </c>
      <c r="L278" s="67" t="s">
        <v>68</v>
      </c>
      <c r="M278" s="70" t="s">
        <v>7346</v>
      </c>
      <c r="N278" s="70">
        <v>17805883</v>
      </c>
      <c r="O278" s="154">
        <v>13</v>
      </c>
      <c r="P278" s="294">
        <v>45302</v>
      </c>
      <c r="Q278" s="70">
        <v>4518689382</v>
      </c>
      <c r="R278" s="291">
        <v>45316</v>
      </c>
      <c r="S278" s="70">
        <v>16500000</v>
      </c>
      <c r="T278" s="72" t="s">
        <v>66</v>
      </c>
      <c r="U278" s="70">
        <v>85449357</v>
      </c>
      <c r="V278" s="70" t="s">
        <v>6456</v>
      </c>
      <c r="W278" s="291">
        <v>45316</v>
      </c>
      <c r="X278" s="291">
        <v>45316</v>
      </c>
      <c r="Y278" s="81" t="s">
        <v>75</v>
      </c>
      <c r="Z278" s="291">
        <v>45457</v>
      </c>
      <c r="AA278" s="136">
        <f t="shared" si="20"/>
        <v>141</v>
      </c>
      <c r="AB278" s="136">
        <v>2</v>
      </c>
      <c r="AC278" s="506">
        <v>1760000</v>
      </c>
      <c r="AD278" s="136">
        <v>1</v>
      </c>
      <c r="AE278" s="507">
        <v>45473</v>
      </c>
      <c r="AF278" s="136">
        <f t="shared" si="21"/>
        <v>16</v>
      </c>
      <c r="AG278" s="70">
        <v>0</v>
      </c>
      <c r="AH278" s="70">
        <v>0</v>
      </c>
      <c r="AI278" s="294" t="s">
        <v>75</v>
      </c>
      <c r="AJ278" s="72">
        <v>0</v>
      </c>
      <c r="AK278" s="79" t="s">
        <v>75</v>
      </c>
      <c r="AL278" s="79" t="s">
        <v>75</v>
      </c>
      <c r="AM278" s="136">
        <f t="shared" si="22"/>
        <v>0</v>
      </c>
      <c r="AN278" s="136">
        <f>+K278+AC278-AH278</f>
        <v>18260000</v>
      </c>
      <c r="AO278" s="72" t="s">
        <v>67</v>
      </c>
      <c r="AP278" s="70">
        <v>16500000</v>
      </c>
      <c r="AQ278" s="72" t="s">
        <v>85</v>
      </c>
      <c r="AR278" s="70">
        <v>0</v>
      </c>
      <c r="AS278" s="86" t="s">
        <v>75</v>
      </c>
      <c r="AT278" s="508">
        <v>18260000</v>
      </c>
      <c r="AU278" s="436">
        <f t="shared" si="23"/>
        <v>0</v>
      </c>
      <c r="AV278" s="140">
        <f t="shared" si="24"/>
        <v>1</v>
      </c>
      <c r="AW278" s="294" t="s">
        <v>75</v>
      </c>
      <c r="AX278" s="72" t="s">
        <v>131</v>
      </c>
      <c r="AY278" s="70" t="s">
        <v>7345</v>
      </c>
      <c r="AZ278" s="67" t="s">
        <v>67</v>
      </c>
      <c r="BA278" s="67" t="s">
        <v>67</v>
      </c>
    </row>
    <row r="279" spans="2:53" x14ac:dyDescent="0.25">
      <c r="B279" s="67">
        <v>2024</v>
      </c>
      <c r="C279" s="67">
        <v>891780111</v>
      </c>
      <c r="D279" s="69" t="s">
        <v>64</v>
      </c>
      <c r="E279" s="72" t="s">
        <v>7344</v>
      </c>
      <c r="F279" s="70" t="s">
        <v>7343</v>
      </c>
      <c r="G279" s="418">
        <v>0</v>
      </c>
      <c r="H279" s="72" t="s">
        <v>73</v>
      </c>
      <c r="I279" s="69" t="s">
        <v>65</v>
      </c>
      <c r="J279" s="70" t="s">
        <v>7342</v>
      </c>
      <c r="K279" s="70">
        <v>14300000</v>
      </c>
      <c r="L279" s="67" t="s">
        <v>68</v>
      </c>
      <c r="M279" s="70" t="s">
        <v>7341</v>
      </c>
      <c r="N279" s="70">
        <v>1004373737</v>
      </c>
      <c r="O279" s="154">
        <v>13</v>
      </c>
      <c r="P279" s="294">
        <v>45302</v>
      </c>
      <c r="Q279" s="70">
        <v>4518689382</v>
      </c>
      <c r="R279" s="291">
        <v>45316</v>
      </c>
      <c r="S279" s="70">
        <v>14300000</v>
      </c>
      <c r="T279" s="72" t="s">
        <v>66</v>
      </c>
      <c r="U279" s="70">
        <v>41947381</v>
      </c>
      <c r="V279" s="70" t="s">
        <v>5670</v>
      </c>
      <c r="W279" s="291">
        <v>45316</v>
      </c>
      <c r="X279" s="291">
        <v>45316</v>
      </c>
      <c r="Y279" s="81" t="s">
        <v>75</v>
      </c>
      <c r="Z279" s="291">
        <v>45457</v>
      </c>
      <c r="AA279" s="136">
        <f t="shared" si="20"/>
        <v>141</v>
      </c>
      <c r="AB279" s="136">
        <v>2</v>
      </c>
      <c r="AC279" s="506">
        <v>700000</v>
      </c>
      <c r="AD279" s="136">
        <v>1</v>
      </c>
      <c r="AE279" s="507">
        <v>45464</v>
      </c>
      <c r="AF279" s="136">
        <f t="shared" si="21"/>
        <v>7</v>
      </c>
      <c r="AG279" s="70">
        <v>0</v>
      </c>
      <c r="AH279" s="70">
        <v>0</v>
      </c>
      <c r="AI279" s="294" t="s">
        <v>75</v>
      </c>
      <c r="AJ279" s="72">
        <v>0</v>
      </c>
      <c r="AK279" s="79" t="s">
        <v>75</v>
      </c>
      <c r="AL279" s="79" t="s">
        <v>75</v>
      </c>
      <c r="AM279" s="136">
        <f t="shared" si="22"/>
        <v>0</v>
      </c>
      <c r="AN279" s="136">
        <f>+K279+AC279-AH279</f>
        <v>15000000</v>
      </c>
      <c r="AO279" s="72" t="s">
        <v>67</v>
      </c>
      <c r="AP279" s="70">
        <v>14300000</v>
      </c>
      <c r="AQ279" s="72" t="s">
        <v>85</v>
      </c>
      <c r="AR279" s="70">
        <v>0</v>
      </c>
      <c r="AS279" s="86" t="s">
        <v>75</v>
      </c>
      <c r="AT279" s="508">
        <v>15000000</v>
      </c>
      <c r="AU279" s="436">
        <f t="shared" si="23"/>
        <v>0</v>
      </c>
      <c r="AV279" s="140">
        <f t="shared" si="24"/>
        <v>1</v>
      </c>
      <c r="AW279" s="294" t="s">
        <v>75</v>
      </c>
      <c r="AX279" s="72" t="s">
        <v>131</v>
      </c>
      <c r="AY279" s="70" t="s">
        <v>7340</v>
      </c>
      <c r="AZ279" s="67" t="s">
        <v>67</v>
      </c>
      <c r="BA279" s="67" t="s">
        <v>67</v>
      </c>
    </row>
    <row r="280" spans="2:53" x14ac:dyDescent="0.25">
      <c r="B280" s="67">
        <v>2024</v>
      </c>
      <c r="C280" s="67">
        <v>891780111</v>
      </c>
      <c r="D280" s="69" t="s">
        <v>64</v>
      </c>
      <c r="E280" s="72" t="s">
        <v>7339</v>
      </c>
      <c r="F280" s="70" t="s">
        <v>7338</v>
      </c>
      <c r="G280" s="418">
        <v>0</v>
      </c>
      <c r="H280" s="72" t="s">
        <v>73</v>
      </c>
      <c r="I280" s="69" t="s">
        <v>65</v>
      </c>
      <c r="J280" s="70" t="s">
        <v>7337</v>
      </c>
      <c r="K280" s="70">
        <v>14300000</v>
      </c>
      <c r="L280" s="67" t="s">
        <v>68</v>
      </c>
      <c r="M280" s="70" t="s">
        <v>7336</v>
      </c>
      <c r="N280" s="70">
        <v>57432322</v>
      </c>
      <c r="O280" s="154">
        <v>13</v>
      </c>
      <c r="P280" s="294">
        <v>45302</v>
      </c>
      <c r="Q280" s="70">
        <v>4518689382</v>
      </c>
      <c r="R280" s="291">
        <v>45316</v>
      </c>
      <c r="S280" s="70">
        <v>14300000</v>
      </c>
      <c r="T280" s="72" t="s">
        <v>66</v>
      </c>
      <c r="U280" s="70">
        <v>72221403</v>
      </c>
      <c r="V280" s="70" t="s">
        <v>7335</v>
      </c>
      <c r="W280" s="291">
        <v>45316</v>
      </c>
      <c r="X280" s="291">
        <v>45316</v>
      </c>
      <c r="Y280" s="81" t="s">
        <v>75</v>
      </c>
      <c r="Z280" s="291">
        <v>45457</v>
      </c>
      <c r="AA280" s="136">
        <f t="shared" si="20"/>
        <v>141</v>
      </c>
      <c r="AB280" s="136">
        <v>2</v>
      </c>
      <c r="AC280" s="506">
        <v>1600000</v>
      </c>
      <c r="AD280" s="136">
        <v>1</v>
      </c>
      <c r="AE280" s="507">
        <v>45473</v>
      </c>
      <c r="AF280" s="136">
        <f t="shared" si="21"/>
        <v>16</v>
      </c>
      <c r="AG280" s="70">
        <v>0</v>
      </c>
      <c r="AH280" s="70">
        <v>0</v>
      </c>
      <c r="AI280" s="294" t="s">
        <v>75</v>
      </c>
      <c r="AJ280" s="72">
        <v>0</v>
      </c>
      <c r="AK280" s="79" t="s">
        <v>75</v>
      </c>
      <c r="AL280" s="79" t="s">
        <v>75</v>
      </c>
      <c r="AM280" s="136">
        <f t="shared" si="22"/>
        <v>0</v>
      </c>
      <c r="AN280" s="136">
        <f>+K280+AC280-AH280</f>
        <v>15900000</v>
      </c>
      <c r="AO280" s="72" t="s">
        <v>67</v>
      </c>
      <c r="AP280" s="70">
        <v>14300000</v>
      </c>
      <c r="AQ280" s="72" t="s">
        <v>85</v>
      </c>
      <c r="AR280" s="70">
        <v>0</v>
      </c>
      <c r="AS280" s="86" t="s">
        <v>75</v>
      </c>
      <c r="AT280" s="508">
        <v>15900000</v>
      </c>
      <c r="AU280" s="436">
        <f t="shared" si="23"/>
        <v>0</v>
      </c>
      <c r="AV280" s="140">
        <f t="shared" si="24"/>
        <v>1</v>
      </c>
      <c r="AW280" s="294" t="s">
        <v>75</v>
      </c>
      <c r="AX280" s="72" t="s">
        <v>131</v>
      </c>
      <c r="AY280" s="70" t="s">
        <v>7334</v>
      </c>
      <c r="AZ280" s="67" t="s">
        <v>67</v>
      </c>
      <c r="BA280" s="67" t="s">
        <v>67</v>
      </c>
    </row>
    <row r="281" spans="2:53" x14ac:dyDescent="0.25">
      <c r="B281" s="67">
        <v>2024</v>
      </c>
      <c r="C281" s="67">
        <v>891780111</v>
      </c>
      <c r="D281" s="69" t="s">
        <v>64</v>
      </c>
      <c r="E281" s="72" t="s">
        <v>7333</v>
      </c>
      <c r="F281" s="70" t="s">
        <v>7332</v>
      </c>
      <c r="G281" s="418">
        <v>0</v>
      </c>
      <c r="H281" s="72" t="s">
        <v>73</v>
      </c>
      <c r="I281" s="69" t="s">
        <v>65</v>
      </c>
      <c r="J281" s="70" t="s">
        <v>7331</v>
      </c>
      <c r="K281" s="70">
        <v>12500000</v>
      </c>
      <c r="L281" s="67" t="s">
        <v>68</v>
      </c>
      <c r="M281" s="70" t="s">
        <v>7330</v>
      </c>
      <c r="N281" s="70">
        <v>1082968870</v>
      </c>
      <c r="O281" s="154">
        <v>14</v>
      </c>
      <c r="P281" s="291">
        <v>45302</v>
      </c>
      <c r="Q281" s="70">
        <v>2126349000</v>
      </c>
      <c r="R281" s="291">
        <v>45316</v>
      </c>
      <c r="S281" s="70">
        <v>12500000</v>
      </c>
      <c r="T281" s="72" t="s">
        <v>66</v>
      </c>
      <c r="U281" s="70">
        <v>57426272</v>
      </c>
      <c r="V281" s="70" t="s">
        <v>5583</v>
      </c>
      <c r="W281" s="291">
        <v>45316</v>
      </c>
      <c r="X281" s="291">
        <v>45316</v>
      </c>
      <c r="Y281" s="81" t="s">
        <v>75</v>
      </c>
      <c r="Z281" s="291">
        <v>45457</v>
      </c>
      <c r="AA281" s="136">
        <f t="shared" si="20"/>
        <v>141</v>
      </c>
      <c r="AB281" s="136">
        <v>0</v>
      </c>
      <c r="AC281" s="506">
        <v>0</v>
      </c>
      <c r="AD281" s="136">
        <v>0</v>
      </c>
      <c r="AE281" s="294" t="s">
        <v>75</v>
      </c>
      <c r="AF281" s="136">
        <f t="shared" si="21"/>
        <v>0</v>
      </c>
      <c r="AG281" s="70">
        <v>0</v>
      </c>
      <c r="AH281" s="70">
        <v>0</v>
      </c>
      <c r="AI281" s="294" t="s">
        <v>75</v>
      </c>
      <c r="AJ281" s="72">
        <v>0</v>
      </c>
      <c r="AK281" s="79" t="s">
        <v>75</v>
      </c>
      <c r="AL281" s="79" t="s">
        <v>75</v>
      </c>
      <c r="AM281" s="136">
        <f t="shared" si="22"/>
        <v>0</v>
      </c>
      <c r="AN281" s="136">
        <f>+K281+AC281-AH281</f>
        <v>12500000</v>
      </c>
      <c r="AO281" s="72" t="s">
        <v>67</v>
      </c>
      <c r="AP281" s="70">
        <v>12500000</v>
      </c>
      <c r="AQ281" s="72" t="s">
        <v>85</v>
      </c>
      <c r="AR281" s="70">
        <v>0</v>
      </c>
      <c r="AS281" s="86" t="s">
        <v>75</v>
      </c>
      <c r="AT281" s="508">
        <v>12500000</v>
      </c>
      <c r="AU281" s="436">
        <f t="shared" si="23"/>
        <v>0</v>
      </c>
      <c r="AV281" s="140">
        <f t="shared" si="24"/>
        <v>1</v>
      </c>
      <c r="AW281" s="294" t="s">
        <v>75</v>
      </c>
      <c r="AX281" s="72" t="s">
        <v>131</v>
      </c>
      <c r="AY281" s="70" t="s">
        <v>7329</v>
      </c>
      <c r="AZ281" s="67" t="s">
        <v>67</v>
      </c>
      <c r="BA281" s="67" t="s">
        <v>67</v>
      </c>
    </row>
    <row r="282" spans="2:53" x14ac:dyDescent="0.25">
      <c r="B282" s="67">
        <v>2024</v>
      </c>
      <c r="C282" s="67">
        <v>891780111</v>
      </c>
      <c r="D282" s="69" t="s">
        <v>64</v>
      </c>
      <c r="E282" s="72" t="s">
        <v>7328</v>
      </c>
      <c r="F282" s="70" t="s">
        <v>7327</v>
      </c>
      <c r="G282" s="418">
        <v>0</v>
      </c>
      <c r="H282" s="72" t="s">
        <v>73</v>
      </c>
      <c r="I282" s="69" t="s">
        <v>65</v>
      </c>
      <c r="J282" s="70" t="s">
        <v>7326</v>
      </c>
      <c r="K282" s="70">
        <v>7900000</v>
      </c>
      <c r="L282" s="67" t="s">
        <v>68</v>
      </c>
      <c r="M282" s="70" t="s">
        <v>7325</v>
      </c>
      <c r="N282" s="70">
        <v>1004345117</v>
      </c>
      <c r="O282" s="154">
        <v>13</v>
      </c>
      <c r="P282" s="294">
        <v>45302</v>
      </c>
      <c r="Q282" s="70">
        <v>4518689382</v>
      </c>
      <c r="R282" s="291">
        <v>45316</v>
      </c>
      <c r="S282" s="70">
        <v>7900000</v>
      </c>
      <c r="T282" s="72" t="s">
        <v>66</v>
      </c>
      <c r="U282" s="70">
        <v>1082950841</v>
      </c>
      <c r="V282" s="70" t="s">
        <v>1375</v>
      </c>
      <c r="W282" s="291">
        <v>45316</v>
      </c>
      <c r="X282" s="291">
        <v>45316</v>
      </c>
      <c r="Y282" s="81" t="s">
        <v>75</v>
      </c>
      <c r="Z282" s="291">
        <v>45387</v>
      </c>
      <c r="AA282" s="136">
        <f t="shared" si="20"/>
        <v>71</v>
      </c>
      <c r="AB282" s="136">
        <v>0</v>
      </c>
      <c r="AC282" s="506">
        <v>0</v>
      </c>
      <c r="AD282" s="136">
        <v>0</v>
      </c>
      <c r="AE282" s="294" t="s">
        <v>75</v>
      </c>
      <c r="AF282" s="136">
        <f t="shared" si="21"/>
        <v>0</v>
      </c>
      <c r="AG282" s="70">
        <v>0</v>
      </c>
      <c r="AH282" s="70">
        <v>0</v>
      </c>
      <c r="AI282" s="294" t="s">
        <v>75</v>
      </c>
      <c r="AJ282" s="72">
        <v>0</v>
      </c>
      <c r="AK282" s="79" t="s">
        <v>75</v>
      </c>
      <c r="AL282" s="79" t="s">
        <v>75</v>
      </c>
      <c r="AM282" s="136">
        <f t="shared" si="22"/>
        <v>0</v>
      </c>
      <c r="AN282" s="136">
        <f>+K282+AC282-AH282</f>
        <v>7900000</v>
      </c>
      <c r="AO282" s="72" t="s">
        <v>67</v>
      </c>
      <c r="AP282" s="70">
        <v>7900000</v>
      </c>
      <c r="AQ282" s="72" t="s">
        <v>85</v>
      </c>
      <c r="AR282" s="70">
        <v>0</v>
      </c>
      <c r="AS282" s="86" t="s">
        <v>75</v>
      </c>
      <c r="AT282" s="508">
        <v>4900000</v>
      </c>
      <c r="AU282" s="436">
        <f t="shared" si="23"/>
        <v>3000000</v>
      </c>
      <c r="AV282" s="140">
        <f t="shared" si="24"/>
        <v>0.620253164556962</v>
      </c>
      <c r="AW282" s="294" t="s">
        <v>75</v>
      </c>
      <c r="AX282" s="72" t="s">
        <v>86</v>
      </c>
      <c r="AY282" s="70" t="s">
        <v>7324</v>
      </c>
      <c r="AZ282" s="67" t="s">
        <v>67</v>
      </c>
      <c r="BA282" s="67" t="s">
        <v>67</v>
      </c>
    </row>
    <row r="283" spans="2:53" x14ac:dyDescent="0.25">
      <c r="B283" s="67">
        <v>2024</v>
      </c>
      <c r="C283" s="67">
        <v>891780111</v>
      </c>
      <c r="D283" s="69" t="s">
        <v>64</v>
      </c>
      <c r="E283" s="72" t="s">
        <v>7323</v>
      </c>
      <c r="F283" s="70" t="s">
        <v>7322</v>
      </c>
      <c r="G283" s="418">
        <v>0</v>
      </c>
      <c r="H283" s="72" t="s">
        <v>73</v>
      </c>
      <c r="I283" s="69" t="s">
        <v>65</v>
      </c>
      <c r="J283" s="70" t="s">
        <v>7321</v>
      </c>
      <c r="K283" s="70">
        <v>18253000</v>
      </c>
      <c r="L283" s="67" t="s">
        <v>68</v>
      </c>
      <c r="M283" s="70" t="s">
        <v>7320</v>
      </c>
      <c r="N283" s="70">
        <v>36726367</v>
      </c>
      <c r="O283" s="154">
        <v>13</v>
      </c>
      <c r="P283" s="294">
        <v>45302</v>
      </c>
      <c r="Q283" s="70">
        <v>4518689382</v>
      </c>
      <c r="R283" s="291">
        <v>45316</v>
      </c>
      <c r="S283" s="70">
        <v>18253000</v>
      </c>
      <c r="T283" s="72" t="s">
        <v>66</v>
      </c>
      <c r="U283" s="70">
        <v>12542472</v>
      </c>
      <c r="V283" s="70" t="s">
        <v>1655</v>
      </c>
      <c r="W283" s="291">
        <v>45316</v>
      </c>
      <c r="X283" s="291">
        <v>45316</v>
      </c>
      <c r="Y283" s="81" t="s">
        <v>75</v>
      </c>
      <c r="Z283" s="291">
        <v>45457</v>
      </c>
      <c r="AA283" s="136">
        <f t="shared" si="20"/>
        <v>141</v>
      </c>
      <c r="AB283" s="136">
        <v>2</v>
      </c>
      <c r="AC283" s="506">
        <v>1974000</v>
      </c>
      <c r="AD283" s="136">
        <v>1</v>
      </c>
      <c r="AE283" s="507">
        <v>45473</v>
      </c>
      <c r="AF283" s="136">
        <f t="shared" si="21"/>
        <v>16</v>
      </c>
      <c r="AG283" s="70">
        <v>0</v>
      </c>
      <c r="AH283" s="70">
        <v>0</v>
      </c>
      <c r="AI283" s="294" t="s">
        <v>75</v>
      </c>
      <c r="AJ283" s="72">
        <v>0</v>
      </c>
      <c r="AK283" s="79" t="s">
        <v>75</v>
      </c>
      <c r="AL283" s="79" t="s">
        <v>75</v>
      </c>
      <c r="AM283" s="136">
        <f t="shared" si="22"/>
        <v>0</v>
      </c>
      <c r="AN283" s="136">
        <f>+K283+AC283-AH283</f>
        <v>20227000</v>
      </c>
      <c r="AO283" s="72" t="s">
        <v>67</v>
      </c>
      <c r="AP283" s="70">
        <v>18253000</v>
      </c>
      <c r="AQ283" s="72" t="s">
        <v>85</v>
      </c>
      <c r="AR283" s="70">
        <v>0</v>
      </c>
      <c r="AS283" s="86" t="s">
        <v>75</v>
      </c>
      <c r="AT283" s="508">
        <v>20227000</v>
      </c>
      <c r="AU283" s="436">
        <f t="shared" si="23"/>
        <v>0</v>
      </c>
      <c r="AV283" s="140">
        <f t="shared" si="24"/>
        <v>1</v>
      </c>
      <c r="AW283" s="294" t="s">
        <v>75</v>
      </c>
      <c r="AX283" s="72" t="s">
        <v>131</v>
      </c>
      <c r="AY283" s="70" t="s">
        <v>7319</v>
      </c>
      <c r="AZ283" s="67" t="s">
        <v>67</v>
      </c>
      <c r="BA283" s="67" t="s">
        <v>67</v>
      </c>
    </row>
    <row r="284" spans="2:53" x14ac:dyDescent="0.25">
      <c r="B284" s="67">
        <v>2024</v>
      </c>
      <c r="C284" s="67">
        <v>891780111</v>
      </c>
      <c r="D284" s="69" t="s">
        <v>64</v>
      </c>
      <c r="E284" s="72" t="s">
        <v>7318</v>
      </c>
      <c r="F284" s="70" t="s">
        <v>7317</v>
      </c>
      <c r="G284" s="418">
        <v>0</v>
      </c>
      <c r="H284" s="72" t="s">
        <v>73</v>
      </c>
      <c r="I284" s="69" t="s">
        <v>65</v>
      </c>
      <c r="J284" s="70" t="s">
        <v>7316</v>
      </c>
      <c r="K284" s="70">
        <v>14300000</v>
      </c>
      <c r="L284" s="67" t="s">
        <v>68</v>
      </c>
      <c r="M284" s="70" t="s">
        <v>7315</v>
      </c>
      <c r="N284" s="70">
        <v>1082915040</v>
      </c>
      <c r="O284" s="154">
        <v>13</v>
      </c>
      <c r="P284" s="294">
        <v>45302</v>
      </c>
      <c r="Q284" s="70">
        <v>4518689382</v>
      </c>
      <c r="R284" s="291">
        <v>45317</v>
      </c>
      <c r="S284" s="70">
        <v>14300000</v>
      </c>
      <c r="T284" s="72" t="s">
        <v>66</v>
      </c>
      <c r="U284" s="70">
        <v>41947381</v>
      </c>
      <c r="V284" s="70" t="s">
        <v>5670</v>
      </c>
      <c r="W284" s="291">
        <v>45317</v>
      </c>
      <c r="X284" s="291">
        <v>45317</v>
      </c>
      <c r="Y284" s="81" t="s">
        <v>75</v>
      </c>
      <c r="Z284" s="291">
        <v>45457</v>
      </c>
      <c r="AA284" s="136">
        <f t="shared" si="20"/>
        <v>140</v>
      </c>
      <c r="AB284" s="136">
        <v>0</v>
      </c>
      <c r="AC284" s="506">
        <v>0</v>
      </c>
      <c r="AD284" s="136">
        <v>0</v>
      </c>
      <c r="AE284" s="294" t="s">
        <v>75</v>
      </c>
      <c r="AF284" s="136">
        <f t="shared" si="21"/>
        <v>0</v>
      </c>
      <c r="AG284" s="70">
        <v>0</v>
      </c>
      <c r="AH284" s="70">
        <v>0</v>
      </c>
      <c r="AI284" s="294" t="s">
        <v>75</v>
      </c>
      <c r="AJ284" s="72">
        <v>0</v>
      </c>
      <c r="AK284" s="79" t="s">
        <v>75</v>
      </c>
      <c r="AL284" s="79" t="s">
        <v>75</v>
      </c>
      <c r="AM284" s="136">
        <f t="shared" si="22"/>
        <v>0</v>
      </c>
      <c r="AN284" s="136">
        <f>+K284+AC284-AH284</f>
        <v>14300000</v>
      </c>
      <c r="AO284" s="72" t="s">
        <v>67</v>
      </c>
      <c r="AP284" s="70">
        <v>14300000</v>
      </c>
      <c r="AQ284" s="72" t="s">
        <v>85</v>
      </c>
      <c r="AR284" s="70">
        <v>0</v>
      </c>
      <c r="AS284" s="86" t="s">
        <v>75</v>
      </c>
      <c r="AT284" s="508">
        <v>14300000</v>
      </c>
      <c r="AU284" s="436">
        <f t="shared" si="23"/>
        <v>0</v>
      </c>
      <c r="AV284" s="140">
        <f t="shared" si="24"/>
        <v>1</v>
      </c>
      <c r="AW284" s="294" t="s">
        <v>75</v>
      </c>
      <c r="AX284" s="72" t="s">
        <v>131</v>
      </c>
      <c r="AY284" s="70" t="s">
        <v>7314</v>
      </c>
      <c r="AZ284" s="67" t="s">
        <v>67</v>
      </c>
      <c r="BA284" s="67" t="s">
        <v>67</v>
      </c>
    </row>
    <row r="285" spans="2:53" x14ac:dyDescent="0.25">
      <c r="B285" s="67">
        <v>2024</v>
      </c>
      <c r="C285" s="67">
        <v>891780111</v>
      </c>
      <c r="D285" s="69" t="s">
        <v>64</v>
      </c>
      <c r="E285" s="72" t="s">
        <v>7313</v>
      </c>
      <c r="F285" s="70" t="s">
        <v>7312</v>
      </c>
      <c r="G285" s="418">
        <v>0</v>
      </c>
      <c r="H285" s="72" t="s">
        <v>73</v>
      </c>
      <c r="I285" s="69" t="s">
        <v>65</v>
      </c>
      <c r="J285" s="70" t="s">
        <v>7311</v>
      </c>
      <c r="K285" s="70">
        <v>30500000</v>
      </c>
      <c r="L285" s="67" t="s">
        <v>68</v>
      </c>
      <c r="M285" s="70" t="s">
        <v>7310</v>
      </c>
      <c r="N285" s="70">
        <v>7603745</v>
      </c>
      <c r="O285" s="154">
        <v>13</v>
      </c>
      <c r="P285" s="294">
        <v>45302</v>
      </c>
      <c r="Q285" s="70">
        <v>4518689382</v>
      </c>
      <c r="R285" s="291">
        <v>45317</v>
      </c>
      <c r="S285" s="70">
        <v>30500000</v>
      </c>
      <c r="T285" s="72" t="s">
        <v>66</v>
      </c>
      <c r="U285" s="70">
        <v>12621405</v>
      </c>
      <c r="V285" s="70" t="s">
        <v>6807</v>
      </c>
      <c r="W285" s="291">
        <v>45317</v>
      </c>
      <c r="X285" s="291">
        <v>45317</v>
      </c>
      <c r="Y285" s="81" t="s">
        <v>75</v>
      </c>
      <c r="Z285" s="291">
        <v>45457</v>
      </c>
      <c r="AA285" s="136">
        <f t="shared" si="20"/>
        <v>140</v>
      </c>
      <c r="AB285" s="136">
        <v>2</v>
      </c>
      <c r="AC285" s="506">
        <v>3253000</v>
      </c>
      <c r="AD285" s="136">
        <v>1</v>
      </c>
      <c r="AE285" s="507">
        <v>45473</v>
      </c>
      <c r="AF285" s="136">
        <f t="shared" si="21"/>
        <v>16</v>
      </c>
      <c r="AG285" s="70">
        <v>0</v>
      </c>
      <c r="AH285" s="70">
        <v>0</v>
      </c>
      <c r="AI285" s="294" t="s">
        <v>75</v>
      </c>
      <c r="AJ285" s="72">
        <v>0</v>
      </c>
      <c r="AK285" s="79" t="s">
        <v>75</v>
      </c>
      <c r="AL285" s="79" t="s">
        <v>75</v>
      </c>
      <c r="AM285" s="136">
        <f t="shared" si="22"/>
        <v>0</v>
      </c>
      <c r="AN285" s="136">
        <f>+K285+AC285-AH285</f>
        <v>33753000</v>
      </c>
      <c r="AO285" s="72" t="s">
        <v>67</v>
      </c>
      <c r="AP285" s="70">
        <v>30500000</v>
      </c>
      <c r="AQ285" s="72" t="s">
        <v>85</v>
      </c>
      <c r="AR285" s="70">
        <v>0</v>
      </c>
      <c r="AS285" s="86" t="s">
        <v>75</v>
      </c>
      <c r="AT285" s="508">
        <v>33753000</v>
      </c>
      <c r="AU285" s="436">
        <f t="shared" si="23"/>
        <v>0</v>
      </c>
      <c r="AV285" s="140">
        <f t="shared" si="24"/>
        <v>1</v>
      </c>
      <c r="AW285" s="294" t="s">
        <v>75</v>
      </c>
      <c r="AX285" s="72" t="s">
        <v>131</v>
      </c>
      <c r="AY285" s="70" t="s">
        <v>7309</v>
      </c>
      <c r="AZ285" s="67" t="s">
        <v>67</v>
      </c>
      <c r="BA285" s="67" t="s">
        <v>67</v>
      </c>
    </row>
    <row r="286" spans="2:53" x14ac:dyDescent="0.25">
      <c r="B286" s="67">
        <v>2024</v>
      </c>
      <c r="C286" s="67">
        <v>891780111</v>
      </c>
      <c r="D286" s="69" t="s">
        <v>64</v>
      </c>
      <c r="E286" s="72" t="s">
        <v>7308</v>
      </c>
      <c r="F286" s="70" t="s">
        <v>7307</v>
      </c>
      <c r="G286" s="418">
        <v>2020000100417</v>
      </c>
      <c r="H286" s="72" t="s">
        <v>73</v>
      </c>
      <c r="I286" s="69" t="s">
        <v>1745</v>
      </c>
      <c r="J286" s="70" t="s">
        <v>7306</v>
      </c>
      <c r="K286" s="70">
        <v>23000000</v>
      </c>
      <c r="L286" s="67" t="s">
        <v>68</v>
      </c>
      <c r="M286" s="70" t="s">
        <v>7305</v>
      </c>
      <c r="N286" s="70">
        <v>57297436</v>
      </c>
      <c r="O286" s="70">
        <v>53</v>
      </c>
      <c r="P286" s="291">
        <v>45306</v>
      </c>
      <c r="Q286" s="70">
        <v>81800000</v>
      </c>
      <c r="R286" s="291">
        <v>45317</v>
      </c>
      <c r="S286" s="70">
        <v>23000000</v>
      </c>
      <c r="T286" s="72" t="s">
        <v>66</v>
      </c>
      <c r="U286" s="70">
        <v>36724655</v>
      </c>
      <c r="V286" s="70" t="s">
        <v>4083</v>
      </c>
      <c r="W286" s="291">
        <v>45317</v>
      </c>
      <c r="X286" s="291">
        <v>45317</v>
      </c>
      <c r="Y286" s="81" t="s">
        <v>75</v>
      </c>
      <c r="Z286" s="291">
        <v>45473</v>
      </c>
      <c r="AA286" s="136">
        <f t="shared" si="20"/>
        <v>156</v>
      </c>
      <c r="AB286" s="136">
        <v>3</v>
      </c>
      <c r="AC286" s="506">
        <v>11500000</v>
      </c>
      <c r="AD286" s="136">
        <v>1</v>
      </c>
      <c r="AE286" s="294">
        <v>45504</v>
      </c>
      <c r="AF286" s="136">
        <f t="shared" si="21"/>
        <v>31</v>
      </c>
      <c r="AG286" s="70">
        <v>0</v>
      </c>
      <c r="AH286" s="70">
        <v>0</v>
      </c>
      <c r="AI286" s="294" t="s">
        <v>75</v>
      </c>
      <c r="AJ286" s="72">
        <v>0</v>
      </c>
      <c r="AK286" s="79" t="s">
        <v>75</v>
      </c>
      <c r="AL286" s="79" t="s">
        <v>75</v>
      </c>
      <c r="AM286" s="136">
        <f t="shared" si="22"/>
        <v>0</v>
      </c>
      <c r="AN286" s="136">
        <f>+K286+AC286-AH286</f>
        <v>34500000</v>
      </c>
      <c r="AO286" s="72" t="s">
        <v>85</v>
      </c>
      <c r="AP286" s="70">
        <v>0</v>
      </c>
      <c r="AQ286" s="72" t="s">
        <v>85</v>
      </c>
      <c r="AR286" s="70">
        <v>0</v>
      </c>
      <c r="AS286" s="86" t="s">
        <v>75</v>
      </c>
      <c r="AT286" s="508">
        <v>31000000</v>
      </c>
      <c r="AU286" s="436">
        <f t="shared" si="23"/>
        <v>3500000</v>
      </c>
      <c r="AV286" s="140">
        <f t="shared" si="24"/>
        <v>0.89855072463768115</v>
      </c>
      <c r="AW286" s="294" t="s">
        <v>75</v>
      </c>
      <c r="AX286" s="72" t="s">
        <v>86</v>
      </c>
      <c r="AY286" s="70" t="s">
        <v>7304</v>
      </c>
      <c r="AZ286" s="67" t="s">
        <v>67</v>
      </c>
      <c r="BA286" s="67" t="s">
        <v>67</v>
      </c>
    </row>
    <row r="287" spans="2:53" x14ac:dyDescent="0.25">
      <c r="B287" s="67">
        <v>2024</v>
      </c>
      <c r="C287" s="67">
        <v>891780111</v>
      </c>
      <c r="D287" s="69" t="s">
        <v>64</v>
      </c>
      <c r="E287" s="72" t="s">
        <v>7303</v>
      </c>
      <c r="F287" s="70" t="s">
        <v>7302</v>
      </c>
      <c r="G287" s="418">
        <v>0</v>
      </c>
      <c r="H287" s="72" t="s">
        <v>73</v>
      </c>
      <c r="I287" s="69" t="s">
        <v>65</v>
      </c>
      <c r="J287" s="70" t="s">
        <v>7301</v>
      </c>
      <c r="K287" s="70">
        <v>15000000</v>
      </c>
      <c r="L287" s="67" t="s">
        <v>68</v>
      </c>
      <c r="M287" s="70" t="s">
        <v>7300</v>
      </c>
      <c r="N287" s="70">
        <v>57441673</v>
      </c>
      <c r="O287" s="154">
        <v>14</v>
      </c>
      <c r="P287" s="291">
        <v>45302</v>
      </c>
      <c r="Q287" s="70">
        <v>2126349000</v>
      </c>
      <c r="R287" s="291">
        <v>45320</v>
      </c>
      <c r="S287" s="70">
        <v>15000000</v>
      </c>
      <c r="T287" s="72" t="s">
        <v>66</v>
      </c>
      <c r="U287" s="70">
        <v>57400977</v>
      </c>
      <c r="V287" s="70" t="s">
        <v>7299</v>
      </c>
      <c r="W287" s="291">
        <v>45320</v>
      </c>
      <c r="X287" s="291">
        <v>45320</v>
      </c>
      <c r="Y287" s="81" t="s">
        <v>75</v>
      </c>
      <c r="Z287" s="291">
        <v>45457</v>
      </c>
      <c r="AA287" s="136">
        <f t="shared" si="20"/>
        <v>137</v>
      </c>
      <c r="AB287" s="136">
        <v>2</v>
      </c>
      <c r="AC287" s="506">
        <v>1600000</v>
      </c>
      <c r="AD287" s="136">
        <v>1</v>
      </c>
      <c r="AE287" s="507">
        <v>45473</v>
      </c>
      <c r="AF287" s="136">
        <f t="shared" si="21"/>
        <v>16</v>
      </c>
      <c r="AG287" s="70">
        <v>0</v>
      </c>
      <c r="AH287" s="70">
        <v>0</v>
      </c>
      <c r="AI287" s="294" t="s">
        <v>75</v>
      </c>
      <c r="AJ287" s="72">
        <v>0</v>
      </c>
      <c r="AK287" s="79" t="s">
        <v>75</v>
      </c>
      <c r="AL287" s="79" t="s">
        <v>75</v>
      </c>
      <c r="AM287" s="136">
        <f t="shared" si="22"/>
        <v>0</v>
      </c>
      <c r="AN287" s="136">
        <f>+K287+AC287-AH287</f>
        <v>16600000</v>
      </c>
      <c r="AO287" s="72" t="s">
        <v>67</v>
      </c>
      <c r="AP287" s="70">
        <v>15000000</v>
      </c>
      <c r="AQ287" s="72" t="s">
        <v>85</v>
      </c>
      <c r="AR287" s="70">
        <v>0</v>
      </c>
      <c r="AS287" s="86" t="s">
        <v>75</v>
      </c>
      <c r="AT287" s="508">
        <v>16600000</v>
      </c>
      <c r="AU287" s="436">
        <f t="shared" si="23"/>
        <v>0</v>
      </c>
      <c r="AV287" s="140">
        <f t="shared" si="24"/>
        <v>1</v>
      </c>
      <c r="AW287" s="294" t="s">
        <v>75</v>
      </c>
      <c r="AX287" s="72" t="s">
        <v>131</v>
      </c>
      <c r="AY287" s="70" t="s">
        <v>7298</v>
      </c>
      <c r="AZ287" s="67" t="s">
        <v>67</v>
      </c>
      <c r="BA287" s="67" t="s">
        <v>67</v>
      </c>
    </row>
    <row r="288" spans="2:53" x14ac:dyDescent="0.25">
      <c r="B288" s="67">
        <v>2024</v>
      </c>
      <c r="C288" s="67">
        <v>891780111</v>
      </c>
      <c r="D288" s="69" t="s">
        <v>64</v>
      </c>
      <c r="E288" s="72" t="s">
        <v>7297</v>
      </c>
      <c r="F288" s="136" t="s">
        <v>7296</v>
      </c>
      <c r="G288" s="418">
        <v>0</v>
      </c>
      <c r="H288" s="72" t="s">
        <v>73</v>
      </c>
      <c r="I288" s="69" t="s">
        <v>1745</v>
      </c>
      <c r="J288" s="70" t="s">
        <v>7295</v>
      </c>
      <c r="K288" s="70">
        <v>6800000</v>
      </c>
      <c r="L288" s="67" t="s">
        <v>68</v>
      </c>
      <c r="M288" s="70" t="s">
        <v>503</v>
      </c>
      <c r="N288" s="70">
        <v>1083007524</v>
      </c>
      <c r="O288" s="154">
        <v>170</v>
      </c>
      <c r="P288" s="291">
        <v>45320</v>
      </c>
      <c r="Q288" s="70">
        <v>165200000</v>
      </c>
      <c r="R288" s="291">
        <v>45323</v>
      </c>
      <c r="S288" s="70">
        <v>6800000</v>
      </c>
      <c r="T288" s="72" t="s">
        <v>66</v>
      </c>
      <c r="U288" s="70">
        <v>36559959</v>
      </c>
      <c r="V288" s="70" t="s">
        <v>3499</v>
      </c>
      <c r="W288" s="291">
        <v>45323</v>
      </c>
      <c r="X288" s="291">
        <v>45323</v>
      </c>
      <c r="Y288" s="81" t="s">
        <v>75</v>
      </c>
      <c r="Z288" s="291">
        <v>45382</v>
      </c>
      <c r="AA288" s="136">
        <f t="shared" si="20"/>
        <v>59</v>
      </c>
      <c r="AB288" s="136">
        <v>0</v>
      </c>
      <c r="AC288" s="506">
        <v>0</v>
      </c>
      <c r="AD288" s="136">
        <v>0</v>
      </c>
      <c r="AE288" s="294" t="s">
        <v>75</v>
      </c>
      <c r="AF288" s="136">
        <f t="shared" si="21"/>
        <v>0</v>
      </c>
      <c r="AG288" s="70">
        <v>0</v>
      </c>
      <c r="AH288" s="70">
        <v>0</v>
      </c>
      <c r="AI288" s="294" t="s">
        <v>75</v>
      </c>
      <c r="AJ288" s="72">
        <v>0</v>
      </c>
      <c r="AK288" s="79" t="s">
        <v>75</v>
      </c>
      <c r="AL288" s="79" t="s">
        <v>75</v>
      </c>
      <c r="AM288" s="136">
        <f t="shared" si="22"/>
        <v>0</v>
      </c>
      <c r="AN288" s="136">
        <f>+K288+AC288-AH288</f>
        <v>6800000</v>
      </c>
      <c r="AO288" s="72" t="s">
        <v>85</v>
      </c>
      <c r="AP288" s="70">
        <v>0</v>
      </c>
      <c r="AQ288" s="72" t="s">
        <v>85</v>
      </c>
      <c r="AR288" s="70">
        <v>0</v>
      </c>
      <c r="AS288" s="86" t="s">
        <v>75</v>
      </c>
      <c r="AT288" s="508">
        <v>4100000</v>
      </c>
      <c r="AU288" s="436">
        <f t="shared" si="23"/>
        <v>2700000</v>
      </c>
      <c r="AV288" s="140">
        <f t="shared" si="24"/>
        <v>0.6029411764705882</v>
      </c>
      <c r="AW288" s="294" t="s">
        <v>75</v>
      </c>
      <c r="AX288" s="72" t="s">
        <v>86</v>
      </c>
      <c r="AY288" s="70" t="s">
        <v>7294</v>
      </c>
      <c r="AZ288" s="67" t="s">
        <v>67</v>
      </c>
      <c r="BA288" s="67" t="s">
        <v>67</v>
      </c>
    </row>
    <row r="289" spans="2:53" x14ac:dyDescent="0.25">
      <c r="B289" s="67">
        <v>2024</v>
      </c>
      <c r="C289" s="67">
        <v>891780111</v>
      </c>
      <c r="D289" s="69" t="s">
        <v>64</v>
      </c>
      <c r="E289" s="72" t="s">
        <v>7293</v>
      </c>
      <c r="F289" s="136" t="s">
        <v>7292</v>
      </c>
      <c r="G289" s="418">
        <v>0</v>
      </c>
      <c r="H289" s="72" t="s">
        <v>73</v>
      </c>
      <c r="I289" s="69" t="s">
        <v>1745</v>
      </c>
      <c r="J289" s="70" t="s">
        <v>7291</v>
      </c>
      <c r="K289" s="70">
        <v>8500000</v>
      </c>
      <c r="L289" s="67" t="s">
        <v>68</v>
      </c>
      <c r="M289" s="70" t="s">
        <v>394</v>
      </c>
      <c r="N289" s="70">
        <v>1082984815</v>
      </c>
      <c r="O289" s="154">
        <v>170</v>
      </c>
      <c r="P289" s="291">
        <v>45320</v>
      </c>
      <c r="Q289" s="70">
        <v>165200000</v>
      </c>
      <c r="R289" s="291">
        <v>45323</v>
      </c>
      <c r="S289" s="70">
        <v>8500000</v>
      </c>
      <c r="T289" s="72" t="s">
        <v>66</v>
      </c>
      <c r="U289" s="70">
        <v>36559959</v>
      </c>
      <c r="V289" s="70" t="s">
        <v>3499</v>
      </c>
      <c r="W289" s="291">
        <v>45323</v>
      </c>
      <c r="X289" s="291">
        <v>45323</v>
      </c>
      <c r="Y289" s="81" t="s">
        <v>75</v>
      </c>
      <c r="Z289" s="291">
        <v>45382</v>
      </c>
      <c r="AA289" s="136">
        <f t="shared" si="20"/>
        <v>59</v>
      </c>
      <c r="AB289" s="136">
        <v>0</v>
      </c>
      <c r="AC289" s="506">
        <v>0</v>
      </c>
      <c r="AD289" s="136">
        <v>0</v>
      </c>
      <c r="AE289" s="294" t="s">
        <v>75</v>
      </c>
      <c r="AF289" s="136">
        <f t="shared" si="21"/>
        <v>0</v>
      </c>
      <c r="AG289" s="70">
        <v>0</v>
      </c>
      <c r="AH289" s="70">
        <v>0</v>
      </c>
      <c r="AI289" s="294" t="s">
        <v>75</v>
      </c>
      <c r="AJ289" s="72">
        <v>0</v>
      </c>
      <c r="AK289" s="79" t="s">
        <v>75</v>
      </c>
      <c r="AL289" s="79" t="s">
        <v>75</v>
      </c>
      <c r="AM289" s="136">
        <f t="shared" si="22"/>
        <v>0</v>
      </c>
      <c r="AN289" s="136">
        <f>+K289+AC289-AH289</f>
        <v>8500000</v>
      </c>
      <c r="AO289" s="72" t="s">
        <v>85</v>
      </c>
      <c r="AP289" s="70">
        <v>0</v>
      </c>
      <c r="AQ289" s="72" t="s">
        <v>85</v>
      </c>
      <c r="AR289" s="70">
        <v>0</v>
      </c>
      <c r="AS289" s="86" t="s">
        <v>75</v>
      </c>
      <c r="AT289" s="508">
        <v>8500000</v>
      </c>
      <c r="AU289" s="436">
        <f t="shared" si="23"/>
        <v>0</v>
      </c>
      <c r="AV289" s="140">
        <f t="shared" si="24"/>
        <v>1</v>
      </c>
      <c r="AW289" s="294" t="s">
        <v>75</v>
      </c>
      <c r="AX289" s="72" t="s">
        <v>131</v>
      </c>
      <c r="AY289" s="70" t="s">
        <v>7290</v>
      </c>
      <c r="AZ289" s="67" t="s">
        <v>67</v>
      </c>
      <c r="BA289" s="67" t="s">
        <v>67</v>
      </c>
    </row>
    <row r="290" spans="2:53" x14ac:dyDescent="0.25">
      <c r="B290" s="67">
        <v>2024</v>
      </c>
      <c r="C290" s="67">
        <v>891780111</v>
      </c>
      <c r="D290" s="69" t="s">
        <v>64</v>
      </c>
      <c r="E290" s="72" t="s">
        <v>7289</v>
      </c>
      <c r="F290" s="136" t="s">
        <v>7288</v>
      </c>
      <c r="G290" s="418">
        <v>0</v>
      </c>
      <c r="H290" s="72" t="s">
        <v>73</v>
      </c>
      <c r="I290" s="69" t="s">
        <v>1745</v>
      </c>
      <c r="J290" s="70" t="s">
        <v>7287</v>
      </c>
      <c r="K290" s="70">
        <v>6400000</v>
      </c>
      <c r="L290" s="67" t="s">
        <v>68</v>
      </c>
      <c r="M290" s="70" t="s">
        <v>7286</v>
      </c>
      <c r="N290" s="70">
        <v>1083003056</v>
      </c>
      <c r="O290" s="154">
        <v>170</v>
      </c>
      <c r="P290" s="291">
        <v>45320</v>
      </c>
      <c r="Q290" s="70">
        <v>165200000</v>
      </c>
      <c r="R290" s="291">
        <v>45323</v>
      </c>
      <c r="S290" s="70">
        <v>6400000</v>
      </c>
      <c r="T290" s="72" t="s">
        <v>66</v>
      </c>
      <c r="U290" s="70">
        <v>36559959</v>
      </c>
      <c r="V290" s="70" t="s">
        <v>3499</v>
      </c>
      <c r="W290" s="291">
        <v>45323</v>
      </c>
      <c r="X290" s="291">
        <v>45323</v>
      </c>
      <c r="Y290" s="81" t="s">
        <v>75</v>
      </c>
      <c r="Z290" s="291">
        <v>45382</v>
      </c>
      <c r="AA290" s="136">
        <f t="shared" si="20"/>
        <v>59</v>
      </c>
      <c r="AB290" s="136">
        <v>0</v>
      </c>
      <c r="AC290" s="506">
        <v>0</v>
      </c>
      <c r="AD290" s="136">
        <v>0</v>
      </c>
      <c r="AE290" s="294" t="s">
        <v>75</v>
      </c>
      <c r="AF290" s="136">
        <f t="shared" si="21"/>
        <v>0</v>
      </c>
      <c r="AG290" s="70">
        <v>0</v>
      </c>
      <c r="AH290" s="70">
        <v>0</v>
      </c>
      <c r="AI290" s="294" t="s">
        <v>75</v>
      </c>
      <c r="AJ290" s="72">
        <v>0</v>
      </c>
      <c r="AK290" s="79" t="s">
        <v>75</v>
      </c>
      <c r="AL290" s="79" t="s">
        <v>75</v>
      </c>
      <c r="AM290" s="136">
        <f t="shared" si="22"/>
        <v>0</v>
      </c>
      <c r="AN290" s="136">
        <f>+K290+AC290-AH290</f>
        <v>6400000</v>
      </c>
      <c r="AO290" s="72" t="s">
        <v>85</v>
      </c>
      <c r="AP290" s="70">
        <v>0</v>
      </c>
      <c r="AQ290" s="72" t="s">
        <v>85</v>
      </c>
      <c r="AR290" s="70">
        <v>0</v>
      </c>
      <c r="AS290" s="86" t="s">
        <v>75</v>
      </c>
      <c r="AT290" s="508">
        <v>6400000</v>
      </c>
      <c r="AU290" s="436">
        <f t="shared" si="23"/>
        <v>0</v>
      </c>
      <c r="AV290" s="140">
        <f t="shared" si="24"/>
        <v>1</v>
      </c>
      <c r="AW290" s="294" t="s">
        <v>75</v>
      </c>
      <c r="AX290" s="72" t="s">
        <v>131</v>
      </c>
      <c r="AY290" s="70" t="s">
        <v>7285</v>
      </c>
      <c r="AZ290" s="67" t="s">
        <v>67</v>
      </c>
      <c r="BA290" s="67" t="s">
        <v>67</v>
      </c>
    </row>
    <row r="291" spans="2:53" x14ac:dyDescent="0.25">
      <c r="B291" s="67">
        <v>2024</v>
      </c>
      <c r="C291" s="67">
        <v>891780111</v>
      </c>
      <c r="D291" s="69" t="s">
        <v>64</v>
      </c>
      <c r="E291" s="72" t="s">
        <v>7284</v>
      </c>
      <c r="F291" s="136" t="s">
        <v>7283</v>
      </c>
      <c r="G291" s="418">
        <v>0</v>
      </c>
      <c r="H291" s="72" t="s">
        <v>73</v>
      </c>
      <c r="I291" s="69" t="s">
        <v>1745</v>
      </c>
      <c r="J291" s="70" t="s">
        <v>7282</v>
      </c>
      <c r="K291" s="70">
        <v>10000000</v>
      </c>
      <c r="L291" s="67" t="s">
        <v>68</v>
      </c>
      <c r="M291" s="70" t="s">
        <v>5308</v>
      </c>
      <c r="N291" s="70">
        <v>1049615490</v>
      </c>
      <c r="O291" s="154">
        <v>170</v>
      </c>
      <c r="P291" s="291">
        <v>45320</v>
      </c>
      <c r="Q291" s="70">
        <v>165200000</v>
      </c>
      <c r="R291" s="291">
        <v>45323</v>
      </c>
      <c r="S291" s="70">
        <v>10000000</v>
      </c>
      <c r="T291" s="72" t="s">
        <v>66</v>
      </c>
      <c r="U291" s="70">
        <v>36559959</v>
      </c>
      <c r="V291" s="70" t="s">
        <v>3499</v>
      </c>
      <c r="W291" s="291">
        <v>45323</v>
      </c>
      <c r="X291" s="291">
        <v>45323</v>
      </c>
      <c r="Y291" s="81" t="s">
        <v>75</v>
      </c>
      <c r="Z291" s="291">
        <v>45382</v>
      </c>
      <c r="AA291" s="136">
        <f t="shared" si="20"/>
        <v>59</v>
      </c>
      <c r="AB291" s="136">
        <v>0</v>
      </c>
      <c r="AC291" s="506">
        <v>0</v>
      </c>
      <c r="AD291" s="136">
        <v>0</v>
      </c>
      <c r="AE291" s="294" t="s">
        <v>75</v>
      </c>
      <c r="AF291" s="136">
        <f t="shared" si="21"/>
        <v>0</v>
      </c>
      <c r="AG291" s="70">
        <v>0</v>
      </c>
      <c r="AH291" s="70">
        <v>0</v>
      </c>
      <c r="AI291" s="294" t="s">
        <v>75</v>
      </c>
      <c r="AJ291" s="72">
        <v>0</v>
      </c>
      <c r="AK291" s="79" t="s">
        <v>75</v>
      </c>
      <c r="AL291" s="79" t="s">
        <v>75</v>
      </c>
      <c r="AM291" s="136">
        <f t="shared" si="22"/>
        <v>0</v>
      </c>
      <c r="AN291" s="136">
        <f>+K291+AC291-AH291</f>
        <v>10000000</v>
      </c>
      <c r="AO291" s="72" t="s">
        <v>85</v>
      </c>
      <c r="AP291" s="70">
        <v>0</v>
      </c>
      <c r="AQ291" s="72" t="s">
        <v>85</v>
      </c>
      <c r="AR291" s="70">
        <v>0</v>
      </c>
      <c r="AS291" s="86" t="s">
        <v>75</v>
      </c>
      <c r="AT291" s="508">
        <v>10000000</v>
      </c>
      <c r="AU291" s="436">
        <f t="shared" si="23"/>
        <v>0</v>
      </c>
      <c r="AV291" s="140">
        <f t="shared" si="24"/>
        <v>1</v>
      </c>
      <c r="AW291" s="294" t="s">
        <v>75</v>
      </c>
      <c r="AX291" s="72" t="s">
        <v>131</v>
      </c>
      <c r="AY291" s="70" t="s">
        <v>7281</v>
      </c>
      <c r="AZ291" s="67" t="s">
        <v>67</v>
      </c>
      <c r="BA291" s="67" t="s">
        <v>67</v>
      </c>
    </row>
    <row r="292" spans="2:53" x14ac:dyDescent="0.25">
      <c r="B292" s="67">
        <v>2024</v>
      </c>
      <c r="C292" s="67">
        <v>891780111</v>
      </c>
      <c r="D292" s="69" t="s">
        <v>64</v>
      </c>
      <c r="E292" s="72" t="s">
        <v>7280</v>
      </c>
      <c r="F292" s="136" t="s">
        <v>7279</v>
      </c>
      <c r="G292" s="418">
        <v>0</v>
      </c>
      <c r="H292" s="72" t="s">
        <v>73</v>
      </c>
      <c r="I292" s="69" t="s">
        <v>65</v>
      </c>
      <c r="J292" s="70" t="s">
        <v>7278</v>
      </c>
      <c r="K292" s="70">
        <v>14500000</v>
      </c>
      <c r="L292" s="67" t="s">
        <v>68</v>
      </c>
      <c r="M292" s="70" t="s">
        <v>7277</v>
      </c>
      <c r="N292" s="70">
        <v>57464899</v>
      </c>
      <c r="O292" s="154">
        <v>51</v>
      </c>
      <c r="P292" s="291">
        <v>45306</v>
      </c>
      <c r="Q292" s="70">
        <v>30450000</v>
      </c>
      <c r="R292" s="291">
        <v>45323</v>
      </c>
      <c r="S292" s="70">
        <v>14500000</v>
      </c>
      <c r="T292" s="72" t="s">
        <v>66</v>
      </c>
      <c r="U292" s="70">
        <v>36722626</v>
      </c>
      <c r="V292" s="70" t="s">
        <v>7276</v>
      </c>
      <c r="W292" s="291">
        <v>45323</v>
      </c>
      <c r="X292" s="291">
        <v>45323</v>
      </c>
      <c r="Y292" s="81" t="s">
        <v>75</v>
      </c>
      <c r="Z292" s="291">
        <v>45473</v>
      </c>
      <c r="AA292" s="136">
        <f t="shared" si="20"/>
        <v>150</v>
      </c>
      <c r="AB292" s="136">
        <v>0</v>
      </c>
      <c r="AC292" s="506">
        <v>0</v>
      </c>
      <c r="AD292" s="136">
        <v>0</v>
      </c>
      <c r="AE292" s="294" t="s">
        <v>75</v>
      </c>
      <c r="AF292" s="136">
        <f t="shared" si="21"/>
        <v>0</v>
      </c>
      <c r="AG292" s="70">
        <v>0</v>
      </c>
      <c r="AH292" s="70">
        <v>0</v>
      </c>
      <c r="AI292" s="294" t="s">
        <v>75</v>
      </c>
      <c r="AJ292" s="72">
        <v>0</v>
      </c>
      <c r="AK292" s="79" t="s">
        <v>75</v>
      </c>
      <c r="AL292" s="79" t="s">
        <v>75</v>
      </c>
      <c r="AM292" s="136">
        <f t="shared" si="22"/>
        <v>0</v>
      </c>
      <c r="AN292" s="136">
        <f>+K292+AC292-AH292</f>
        <v>14500000</v>
      </c>
      <c r="AO292" s="72" t="s">
        <v>67</v>
      </c>
      <c r="AP292" s="70">
        <v>14500000</v>
      </c>
      <c r="AQ292" s="72" t="s">
        <v>85</v>
      </c>
      <c r="AR292" s="70">
        <v>0</v>
      </c>
      <c r="AS292" s="86" t="s">
        <v>75</v>
      </c>
      <c r="AT292" s="508">
        <v>14500000</v>
      </c>
      <c r="AU292" s="436">
        <f t="shared" si="23"/>
        <v>0</v>
      </c>
      <c r="AV292" s="140">
        <f t="shared" si="24"/>
        <v>1</v>
      </c>
      <c r="AW292" s="294" t="s">
        <v>75</v>
      </c>
      <c r="AX292" s="72" t="s">
        <v>131</v>
      </c>
      <c r="AY292" s="70" t="s">
        <v>7275</v>
      </c>
      <c r="AZ292" s="67" t="s">
        <v>67</v>
      </c>
      <c r="BA292" s="67" t="s">
        <v>67</v>
      </c>
    </row>
    <row r="293" spans="2:53" x14ac:dyDescent="0.25">
      <c r="B293" s="67">
        <v>2024</v>
      </c>
      <c r="C293" s="67">
        <v>891780111</v>
      </c>
      <c r="D293" s="69" t="s">
        <v>64</v>
      </c>
      <c r="E293" s="72" t="s">
        <v>7274</v>
      </c>
      <c r="F293" s="136" t="s">
        <v>7273</v>
      </c>
      <c r="G293" s="418">
        <v>0</v>
      </c>
      <c r="H293" s="72" t="s">
        <v>73</v>
      </c>
      <c r="I293" s="69" t="s">
        <v>65</v>
      </c>
      <c r="J293" s="70" t="s">
        <v>7272</v>
      </c>
      <c r="K293" s="70">
        <v>24567000</v>
      </c>
      <c r="L293" s="67" t="s">
        <v>68</v>
      </c>
      <c r="M293" s="70" t="s">
        <v>7271</v>
      </c>
      <c r="N293" s="70">
        <v>63315351</v>
      </c>
      <c r="O293" s="154">
        <v>13</v>
      </c>
      <c r="P293" s="294">
        <v>45302</v>
      </c>
      <c r="Q293" s="70">
        <v>4518689382</v>
      </c>
      <c r="R293" s="291">
        <v>45323</v>
      </c>
      <c r="S293" s="70">
        <v>24567000</v>
      </c>
      <c r="T293" s="72" t="s">
        <v>66</v>
      </c>
      <c r="U293" s="70">
        <v>41947381</v>
      </c>
      <c r="V293" s="70" t="s">
        <v>5670</v>
      </c>
      <c r="W293" s="291">
        <v>45323</v>
      </c>
      <c r="X293" s="291">
        <v>45323</v>
      </c>
      <c r="Y293" s="81" t="s">
        <v>75</v>
      </c>
      <c r="Z293" s="291">
        <v>45457</v>
      </c>
      <c r="AA293" s="136">
        <f t="shared" si="20"/>
        <v>134</v>
      </c>
      <c r="AB293" s="136">
        <v>0</v>
      </c>
      <c r="AC293" s="506">
        <v>0</v>
      </c>
      <c r="AD293" s="136">
        <v>0</v>
      </c>
      <c r="AE293" s="294" t="s">
        <v>75</v>
      </c>
      <c r="AF293" s="136">
        <f t="shared" si="21"/>
        <v>0</v>
      </c>
      <c r="AG293" s="70">
        <v>0</v>
      </c>
      <c r="AH293" s="70">
        <v>0</v>
      </c>
      <c r="AI293" s="294" t="s">
        <v>75</v>
      </c>
      <c r="AJ293" s="72">
        <v>0</v>
      </c>
      <c r="AK293" s="79" t="s">
        <v>75</v>
      </c>
      <c r="AL293" s="79" t="s">
        <v>75</v>
      </c>
      <c r="AM293" s="136">
        <f t="shared" si="22"/>
        <v>0</v>
      </c>
      <c r="AN293" s="136">
        <f>+K293+AC293-AH293</f>
        <v>24567000</v>
      </c>
      <c r="AO293" s="72" t="s">
        <v>67</v>
      </c>
      <c r="AP293" s="70">
        <v>24567000</v>
      </c>
      <c r="AQ293" s="72" t="s">
        <v>85</v>
      </c>
      <c r="AR293" s="70">
        <v>0</v>
      </c>
      <c r="AS293" s="86" t="s">
        <v>75</v>
      </c>
      <c r="AT293" s="508">
        <v>24567000</v>
      </c>
      <c r="AU293" s="436">
        <f t="shared" si="23"/>
        <v>0</v>
      </c>
      <c r="AV293" s="140">
        <f t="shared" si="24"/>
        <v>1</v>
      </c>
      <c r="AW293" s="294" t="s">
        <v>75</v>
      </c>
      <c r="AX293" s="72" t="s">
        <v>131</v>
      </c>
      <c r="AY293" s="70" t="s">
        <v>7270</v>
      </c>
      <c r="AZ293" s="67" t="s">
        <v>67</v>
      </c>
      <c r="BA293" s="67" t="s">
        <v>67</v>
      </c>
    </row>
    <row r="294" spans="2:53" x14ac:dyDescent="0.25">
      <c r="B294" s="67">
        <v>2024</v>
      </c>
      <c r="C294" s="67">
        <v>891780111</v>
      </c>
      <c r="D294" s="69" t="s">
        <v>64</v>
      </c>
      <c r="E294" s="72" t="s">
        <v>7269</v>
      </c>
      <c r="F294" s="136" t="s">
        <v>7268</v>
      </c>
      <c r="G294" s="418">
        <v>0</v>
      </c>
      <c r="H294" s="72" t="s">
        <v>73</v>
      </c>
      <c r="I294" s="69" t="s">
        <v>65</v>
      </c>
      <c r="J294" s="70" t="s">
        <v>7267</v>
      </c>
      <c r="K294" s="70">
        <v>12060000</v>
      </c>
      <c r="L294" s="67" t="s">
        <v>68</v>
      </c>
      <c r="M294" s="70" t="s">
        <v>7266</v>
      </c>
      <c r="N294" s="70">
        <v>1083042706</v>
      </c>
      <c r="O294" s="154">
        <v>13</v>
      </c>
      <c r="P294" s="294">
        <v>45302</v>
      </c>
      <c r="Q294" s="70">
        <v>4518689382</v>
      </c>
      <c r="R294" s="291">
        <v>45323</v>
      </c>
      <c r="S294" s="70">
        <v>12060000</v>
      </c>
      <c r="T294" s="72" t="s">
        <v>66</v>
      </c>
      <c r="U294" s="70">
        <v>85450705</v>
      </c>
      <c r="V294" s="70" t="s">
        <v>6003</v>
      </c>
      <c r="W294" s="291">
        <v>45323</v>
      </c>
      <c r="X294" s="291">
        <v>45323</v>
      </c>
      <c r="Y294" s="81" t="s">
        <v>75</v>
      </c>
      <c r="Z294" s="291">
        <v>45457</v>
      </c>
      <c r="AA294" s="136">
        <f t="shared" si="20"/>
        <v>134</v>
      </c>
      <c r="AB294" s="136">
        <v>2</v>
      </c>
      <c r="AC294" s="506">
        <v>1440000</v>
      </c>
      <c r="AD294" s="136">
        <v>1</v>
      </c>
      <c r="AE294" s="507">
        <v>45473</v>
      </c>
      <c r="AF294" s="136">
        <f t="shared" si="21"/>
        <v>16</v>
      </c>
      <c r="AG294" s="70">
        <v>0</v>
      </c>
      <c r="AH294" s="70">
        <v>0</v>
      </c>
      <c r="AI294" s="294" t="s">
        <v>75</v>
      </c>
      <c r="AJ294" s="72">
        <v>0</v>
      </c>
      <c r="AK294" s="79" t="s">
        <v>75</v>
      </c>
      <c r="AL294" s="79" t="s">
        <v>75</v>
      </c>
      <c r="AM294" s="136">
        <f t="shared" si="22"/>
        <v>0</v>
      </c>
      <c r="AN294" s="136">
        <f>+K294+AC294-AH294</f>
        <v>13500000</v>
      </c>
      <c r="AO294" s="72" t="s">
        <v>67</v>
      </c>
      <c r="AP294" s="70">
        <v>12060000</v>
      </c>
      <c r="AQ294" s="72" t="s">
        <v>85</v>
      </c>
      <c r="AR294" s="70">
        <v>0</v>
      </c>
      <c r="AS294" s="86" t="s">
        <v>75</v>
      </c>
      <c r="AT294" s="508">
        <v>13500000</v>
      </c>
      <c r="AU294" s="436">
        <f t="shared" si="23"/>
        <v>0</v>
      </c>
      <c r="AV294" s="140">
        <f t="shared" si="24"/>
        <v>1</v>
      </c>
      <c r="AW294" s="294" t="s">
        <v>75</v>
      </c>
      <c r="AX294" s="72" t="s">
        <v>131</v>
      </c>
      <c r="AY294" s="70" t="s">
        <v>7265</v>
      </c>
      <c r="AZ294" s="67" t="s">
        <v>67</v>
      </c>
      <c r="BA294" s="67" t="s">
        <v>67</v>
      </c>
    </row>
    <row r="295" spans="2:53" x14ac:dyDescent="0.25">
      <c r="B295" s="67">
        <v>2024</v>
      </c>
      <c r="C295" s="67">
        <v>891780111</v>
      </c>
      <c r="D295" s="69" t="s">
        <v>64</v>
      </c>
      <c r="E295" s="72" t="s">
        <v>7264</v>
      </c>
      <c r="F295" s="136" t="s">
        <v>7263</v>
      </c>
      <c r="G295" s="418">
        <v>0</v>
      </c>
      <c r="H295" s="72" t="s">
        <v>73</v>
      </c>
      <c r="I295" s="69" t="s">
        <v>1745</v>
      </c>
      <c r="J295" s="70" t="s">
        <v>7262</v>
      </c>
      <c r="K295" s="70">
        <v>6600000</v>
      </c>
      <c r="L295" s="67" t="s">
        <v>68</v>
      </c>
      <c r="M295" s="70" t="s">
        <v>399</v>
      </c>
      <c r="N295" s="70">
        <v>1042457246</v>
      </c>
      <c r="O295" s="154">
        <v>170</v>
      </c>
      <c r="P295" s="291">
        <v>45320</v>
      </c>
      <c r="Q295" s="70">
        <v>165200000</v>
      </c>
      <c r="R295" s="291">
        <v>45323</v>
      </c>
      <c r="S295" s="70">
        <v>6600000</v>
      </c>
      <c r="T295" s="72" t="s">
        <v>66</v>
      </c>
      <c r="U295" s="70">
        <v>36559959</v>
      </c>
      <c r="V295" s="70" t="s">
        <v>3499</v>
      </c>
      <c r="W295" s="291">
        <v>45323</v>
      </c>
      <c r="X295" s="291">
        <v>45323</v>
      </c>
      <c r="Y295" s="81" t="s">
        <v>75</v>
      </c>
      <c r="Z295" s="291">
        <v>45382</v>
      </c>
      <c r="AA295" s="136">
        <f t="shared" si="20"/>
        <v>59</v>
      </c>
      <c r="AB295" s="136">
        <v>0</v>
      </c>
      <c r="AC295" s="506">
        <v>0</v>
      </c>
      <c r="AD295" s="136">
        <v>0</v>
      </c>
      <c r="AE295" s="294" t="s">
        <v>75</v>
      </c>
      <c r="AF295" s="136">
        <f t="shared" si="21"/>
        <v>0</v>
      </c>
      <c r="AG295" s="70">
        <v>0</v>
      </c>
      <c r="AH295" s="70">
        <v>0</v>
      </c>
      <c r="AI295" s="294" t="s">
        <v>75</v>
      </c>
      <c r="AJ295" s="72">
        <v>0</v>
      </c>
      <c r="AK295" s="79" t="s">
        <v>75</v>
      </c>
      <c r="AL295" s="79" t="s">
        <v>75</v>
      </c>
      <c r="AM295" s="136">
        <f t="shared" si="22"/>
        <v>0</v>
      </c>
      <c r="AN295" s="136">
        <f>+K295+AC295-AH295</f>
        <v>6600000</v>
      </c>
      <c r="AO295" s="72" t="s">
        <v>85</v>
      </c>
      <c r="AP295" s="70">
        <v>0</v>
      </c>
      <c r="AQ295" s="72" t="s">
        <v>85</v>
      </c>
      <c r="AR295" s="70">
        <v>0</v>
      </c>
      <c r="AS295" s="86" t="s">
        <v>75</v>
      </c>
      <c r="AT295" s="508">
        <v>6600000</v>
      </c>
      <c r="AU295" s="436">
        <f t="shared" si="23"/>
        <v>0</v>
      </c>
      <c r="AV295" s="140">
        <f t="shared" si="24"/>
        <v>1</v>
      </c>
      <c r="AW295" s="294" t="s">
        <v>75</v>
      </c>
      <c r="AX295" s="72" t="s">
        <v>131</v>
      </c>
      <c r="AY295" s="70" t="s">
        <v>7261</v>
      </c>
      <c r="AZ295" s="67" t="s">
        <v>67</v>
      </c>
      <c r="BA295" s="67" t="s">
        <v>67</v>
      </c>
    </row>
    <row r="296" spans="2:53" x14ac:dyDescent="0.25">
      <c r="B296" s="67">
        <v>2024</v>
      </c>
      <c r="C296" s="67">
        <v>891780111</v>
      </c>
      <c r="D296" s="69" t="s">
        <v>64</v>
      </c>
      <c r="E296" s="72" t="s">
        <v>7260</v>
      </c>
      <c r="F296" s="136" t="s">
        <v>7259</v>
      </c>
      <c r="G296" s="418">
        <v>0</v>
      </c>
      <c r="H296" s="72" t="s">
        <v>73</v>
      </c>
      <c r="I296" s="69" t="s">
        <v>1745</v>
      </c>
      <c r="J296" s="70" t="s">
        <v>7258</v>
      </c>
      <c r="K296" s="70">
        <v>21000000</v>
      </c>
      <c r="L296" s="67" t="s">
        <v>68</v>
      </c>
      <c r="M296" s="70" t="s">
        <v>5298</v>
      </c>
      <c r="N296" s="70">
        <v>1091662627</v>
      </c>
      <c r="O296" s="154">
        <v>170</v>
      </c>
      <c r="P296" s="291">
        <v>45320</v>
      </c>
      <c r="Q296" s="70">
        <v>165200000</v>
      </c>
      <c r="R296" s="291">
        <v>45323</v>
      </c>
      <c r="S296" s="70">
        <v>21000000</v>
      </c>
      <c r="T296" s="72" t="s">
        <v>66</v>
      </c>
      <c r="U296" s="70">
        <v>36559959</v>
      </c>
      <c r="V296" s="70" t="s">
        <v>3499</v>
      </c>
      <c r="W296" s="291">
        <v>45323</v>
      </c>
      <c r="X296" s="291">
        <v>45323</v>
      </c>
      <c r="Y296" s="81" t="s">
        <v>75</v>
      </c>
      <c r="Z296" s="291">
        <v>45382</v>
      </c>
      <c r="AA296" s="136">
        <f t="shared" si="20"/>
        <v>59</v>
      </c>
      <c r="AB296" s="136">
        <v>0</v>
      </c>
      <c r="AC296" s="506">
        <v>0</v>
      </c>
      <c r="AD296" s="136">
        <v>0</v>
      </c>
      <c r="AE296" s="294" t="s">
        <v>75</v>
      </c>
      <c r="AF296" s="136">
        <f t="shared" si="21"/>
        <v>0</v>
      </c>
      <c r="AG296" s="70">
        <v>0</v>
      </c>
      <c r="AH296" s="70">
        <v>0</v>
      </c>
      <c r="AI296" s="294" t="s">
        <v>75</v>
      </c>
      <c r="AJ296" s="72">
        <v>0</v>
      </c>
      <c r="AK296" s="79" t="s">
        <v>75</v>
      </c>
      <c r="AL296" s="79" t="s">
        <v>75</v>
      </c>
      <c r="AM296" s="136">
        <f t="shared" si="22"/>
        <v>0</v>
      </c>
      <c r="AN296" s="136">
        <f>+K296+AC296-AH296</f>
        <v>21000000</v>
      </c>
      <c r="AO296" s="72" t="s">
        <v>85</v>
      </c>
      <c r="AP296" s="70">
        <v>0</v>
      </c>
      <c r="AQ296" s="72" t="s">
        <v>85</v>
      </c>
      <c r="AR296" s="70">
        <v>0</v>
      </c>
      <c r="AS296" s="86" t="s">
        <v>75</v>
      </c>
      <c r="AT296" s="508">
        <v>21000000</v>
      </c>
      <c r="AU296" s="436">
        <f t="shared" si="23"/>
        <v>0</v>
      </c>
      <c r="AV296" s="140">
        <f t="shared" si="24"/>
        <v>1</v>
      </c>
      <c r="AW296" s="294" t="s">
        <v>75</v>
      </c>
      <c r="AX296" s="72" t="s">
        <v>131</v>
      </c>
      <c r="AY296" s="70" t="s">
        <v>7257</v>
      </c>
      <c r="AZ296" s="67" t="s">
        <v>67</v>
      </c>
      <c r="BA296" s="67" t="s">
        <v>67</v>
      </c>
    </row>
    <row r="297" spans="2:53" x14ac:dyDescent="0.25">
      <c r="B297" s="67">
        <v>2024</v>
      </c>
      <c r="C297" s="67">
        <v>891780111</v>
      </c>
      <c r="D297" s="69" t="s">
        <v>64</v>
      </c>
      <c r="E297" s="72" t="s">
        <v>7256</v>
      </c>
      <c r="F297" s="136" t="s">
        <v>7255</v>
      </c>
      <c r="G297" s="418">
        <v>0</v>
      </c>
      <c r="H297" s="72" t="s">
        <v>73</v>
      </c>
      <c r="I297" s="69" t="s">
        <v>65</v>
      </c>
      <c r="J297" s="70" t="s">
        <v>7254</v>
      </c>
      <c r="K297" s="70">
        <v>9380000</v>
      </c>
      <c r="L297" s="67" t="s">
        <v>68</v>
      </c>
      <c r="M297" s="70" t="s">
        <v>7253</v>
      </c>
      <c r="N297" s="70">
        <v>1148705492</v>
      </c>
      <c r="O297" s="154">
        <v>14</v>
      </c>
      <c r="P297" s="291">
        <v>45302</v>
      </c>
      <c r="Q297" s="70">
        <v>2126349000</v>
      </c>
      <c r="R297" s="291">
        <v>45323</v>
      </c>
      <c r="S297" s="70">
        <v>9380000</v>
      </c>
      <c r="T297" s="72" t="s">
        <v>66</v>
      </c>
      <c r="U297" s="70">
        <v>93400727</v>
      </c>
      <c r="V297" s="70" t="s">
        <v>5703</v>
      </c>
      <c r="W297" s="291">
        <v>45323</v>
      </c>
      <c r="X297" s="291">
        <v>45323</v>
      </c>
      <c r="Y297" s="81" t="s">
        <v>75</v>
      </c>
      <c r="Z297" s="291">
        <v>45457</v>
      </c>
      <c r="AA297" s="136">
        <f t="shared" si="20"/>
        <v>134</v>
      </c>
      <c r="AB297" s="136">
        <v>2</v>
      </c>
      <c r="AC297" s="506">
        <v>1120000</v>
      </c>
      <c r="AD297" s="136">
        <v>1</v>
      </c>
      <c r="AE297" s="507">
        <v>45473</v>
      </c>
      <c r="AF297" s="136">
        <f t="shared" si="21"/>
        <v>16</v>
      </c>
      <c r="AG297" s="70">
        <v>0</v>
      </c>
      <c r="AH297" s="70">
        <v>0</v>
      </c>
      <c r="AI297" s="294" t="s">
        <v>75</v>
      </c>
      <c r="AJ297" s="72">
        <v>0</v>
      </c>
      <c r="AK297" s="79" t="s">
        <v>75</v>
      </c>
      <c r="AL297" s="79" t="s">
        <v>75</v>
      </c>
      <c r="AM297" s="136">
        <f t="shared" si="22"/>
        <v>0</v>
      </c>
      <c r="AN297" s="136">
        <f>+K297+AC297-AH297</f>
        <v>10500000</v>
      </c>
      <c r="AO297" s="72" t="s">
        <v>67</v>
      </c>
      <c r="AP297" s="70">
        <v>9380000</v>
      </c>
      <c r="AQ297" s="72" t="s">
        <v>85</v>
      </c>
      <c r="AR297" s="70">
        <v>0</v>
      </c>
      <c r="AS297" s="86" t="s">
        <v>75</v>
      </c>
      <c r="AT297" s="508">
        <v>10500000</v>
      </c>
      <c r="AU297" s="436">
        <f t="shared" si="23"/>
        <v>0</v>
      </c>
      <c r="AV297" s="140">
        <f t="shared" si="24"/>
        <v>1</v>
      </c>
      <c r="AW297" s="294" t="s">
        <v>75</v>
      </c>
      <c r="AX297" s="72" t="s">
        <v>131</v>
      </c>
      <c r="AY297" s="232" t="s">
        <v>7252</v>
      </c>
      <c r="AZ297" s="67" t="s">
        <v>67</v>
      </c>
      <c r="BA297" s="67" t="s">
        <v>67</v>
      </c>
    </row>
    <row r="298" spans="2:53" x14ac:dyDescent="0.25">
      <c r="B298" s="67">
        <v>2024</v>
      </c>
      <c r="C298" s="67">
        <v>891780111</v>
      </c>
      <c r="D298" s="69" t="s">
        <v>64</v>
      </c>
      <c r="E298" s="72" t="s">
        <v>7251</v>
      </c>
      <c r="F298" s="136" t="s">
        <v>7250</v>
      </c>
      <c r="G298" s="418">
        <v>0</v>
      </c>
      <c r="H298" s="72" t="s">
        <v>73</v>
      </c>
      <c r="I298" s="69" t="s">
        <v>65</v>
      </c>
      <c r="J298" s="70" t="s">
        <v>7249</v>
      </c>
      <c r="K298" s="70">
        <v>11167000</v>
      </c>
      <c r="L298" s="67" t="s">
        <v>68</v>
      </c>
      <c r="M298" s="70" t="s">
        <v>5268</v>
      </c>
      <c r="N298" s="70">
        <v>1082992511</v>
      </c>
      <c r="O298" s="154">
        <v>14</v>
      </c>
      <c r="P298" s="291">
        <v>45302</v>
      </c>
      <c r="Q298" s="70">
        <v>2126349000</v>
      </c>
      <c r="R298" s="291">
        <v>45323</v>
      </c>
      <c r="S298" s="70">
        <v>11167000</v>
      </c>
      <c r="T298" s="72" t="s">
        <v>66</v>
      </c>
      <c r="U298" s="70">
        <v>1082868728</v>
      </c>
      <c r="V298" s="70" t="s">
        <v>5251</v>
      </c>
      <c r="W298" s="291">
        <v>45323</v>
      </c>
      <c r="X298" s="291">
        <v>45323</v>
      </c>
      <c r="Y298" s="81" t="s">
        <v>75</v>
      </c>
      <c r="Z298" s="291">
        <v>45457</v>
      </c>
      <c r="AA298" s="136">
        <f t="shared" si="20"/>
        <v>134</v>
      </c>
      <c r="AB298" s="136">
        <v>0</v>
      </c>
      <c r="AC298" s="506">
        <v>0</v>
      </c>
      <c r="AD298" s="136">
        <v>0</v>
      </c>
      <c r="AE298" s="294" t="s">
        <v>75</v>
      </c>
      <c r="AF298" s="136">
        <f t="shared" si="21"/>
        <v>0</v>
      </c>
      <c r="AG298" s="70">
        <v>0</v>
      </c>
      <c r="AH298" s="70">
        <v>0</v>
      </c>
      <c r="AI298" s="294" t="s">
        <v>75</v>
      </c>
      <c r="AJ298" s="72">
        <v>0</v>
      </c>
      <c r="AK298" s="79" t="s">
        <v>75</v>
      </c>
      <c r="AL298" s="79" t="s">
        <v>75</v>
      </c>
      <c r="AM298" s="136">
        <f t="shared" si="22"/>
        <v>0</v>
      </c>
      <c r="AN298" s="136">
        <f>+K298+AC298-AH298</f>
        <v>11167000</v>
      </c>
      <c r="AO298" s="72" t="s">
        <v>67</v>
      </c>
      <c r="AP298" s="70">
        <v>11167000</v>
      </c>
      <c r="AQ298" s="72" t="s">
        <v>85</v>
      </c>
      <c r="AR298" s="70">
        <v>0</v>
      </c>
      <c r="AS298" s="86" t="s">
        <v>75</v>
      </c>
      <c r="AT298" s="508">
        <v>11167000</v>
      </c>
      <c r="AU298" s="436">
        <f t="shared" si="23"/>
        <v>0</v>
      </c>
      <c r="AV298" s="140">
        <f t="shared" si="24"/>
        <v>1</v>
      </c>
      <c r="AW298" s="294" t="s">
        <v>75</v>
      </c>
      <c r="AX298" s="72" t="s">
        <v>131</v>
      </c>
      <c r="AY298" s="70" t="s">
        <v>7248</v>
      </c>
      <c r="AZ298" s="67" t="s">
        <v>67</v>
      </c>
      <c r="BA298" s="67" t="s">
        <v>67</v>
      </c>
    </row>
    <row r="299" spans="2:53" x14ac:dyDescent="0.25">
      <c r="B299" s="67">
        <v>2024</v>
      </c>
      <c r="C299" s="67">
        <v>891780111</v>
      </c>
      <c r="D299" s="69" t="s">
        <v>64</v>
      </c>
      <c r="E299" s="72" t="s">
        <v>7247</v>
      </c>
      <c r="F299" s="136" t="s">
        <v>7246</v>
      </c>
      <c r="G299" s="418">
        <v>0</v>
      </c>
      <c r="H299" s="72" t="s">
        <v>73</v>
      </c>
      <c r="I299" s="69" t="s">
        <v>65</v>
      </c>
      <c r="J299" s="70" t="s">
        <v>7245</v>
      </c>
      <c r="K299" s="70">
        <v>16080000</v>
      </c>
      <c r="L299" s="67" t="s">
        <v>68</v>
      </c>
      <c r="M299" s="70" t="s">
        <v>7244</v>
      </c>
      <c r="N299" s="70">
        <v>57434436</v>
      </c>
      <c r="O299" s="154">
        <v>13</v>
      </c>
      <c r="P299" s="294">
        <v>45302</v>
      </c>
      <c r="Q299" s="70">
        <v>4518689382</v>
      </c>
      <c r="R299" s="291">
        <v>45323</v>
      </c>
      <c r="S299" s="70">
        <v>16080000</v>
      </c>
      <c r="T299" s="72" t="s">
        <v>66</v>
      </c>
      <c r="U299" s="70">
        <v>12621405</v>
      </c>
      <c r="V299" s="70" t="s">
        <v>6807</v>
      </c>
      <c r="W299" s="291">
        <v>45323</v>
      </c>
      <c r="X299" s="291">
        <v>45323</v>
      </c>
      <c r="Y299" s="81" t="s">
        <v>75</v>
      </c>
      <c r="Z299" s="291">
        <v>45457</v>
      </c>
      <c r="AA299" s="136">
        <f t="shared" si="20"/>
        <v>134</v>
      </c>
      <c r="AB299" s="136">
        <v>2</v>
      </c>
      <c r="AC299" s="506">
        <v>1920000</v>
      </c>
      <c r="AD299" s="136">
        <v>1</v>
      </c>
      <c r="AE299" s="507">
        <v>45473</v>
      </c>
      <c r="AF299" s="136">
        <f t="shared" si="21"/>
        <v>16</v>
      </c>
      <c r="AG299" s="70">
        <v>0</v>
      </c>
      <c r="AH299" s="70">
        <v>0</v>
      </c>
      <c r="AI299" s="294" t="s">
        <v>75</v>
      </c>
      <c r="AJ299" s="72">
        <v>0</v>
      </c>
      <c r="AK299" s="79" t="s">
        <v>75</v>
      </c>
      <c r="AL299" s="79" t="s">
        <v>75</v>
      </c>
      <c r="AM299" s="136">
        <f t="shared" si="22"/>
        <v>0</v>
      </c>
      <c r="AN299" s="136">
        <f>+K299+AC299-AH299</f>
        <v>18000000</v>
      </c>
      <c r="AO299" s="72" t="s">
        <v>67</v>
      </c>
      <c r="AP299" s="70">
        <v>16080000</v>
      </c>
      <c r="AQ299" s="72" t="s">
        <v>85</v>
      </c>
      <c r="AR299" s="70">
        <v>0</v>
      </c>
      <c r="AS299" s="86" t="s">
        <v>75</v>
      </c>
      <c r="AT299" s="508">
        <v>18000000</v>
      </c>
      <c r="AU299" s="436">
        <f t="shared" si="23"/>
        <v>0</v>
      </c>
      <c r="AV299" s="140">
        <f t="shared" si="24"/>
        <v>1</v>
      </c>
      <c r="AW299" s="294" t="s">
        <v>75</v>
      </c>
      <c r="AX299" s="72" t="s">
        <v>131</v>
      </c>
      <c r="AY299" s="70" t="s">
        <v>7243</v>
      </c>
      <c r="AZ299" s="67" t="s">
        <v>67</v>
      </c>
      <c r="BA299" s="67" t="s">
        <v>67</v>
      </c>
    </row>
    <row r="300" spans="2:53" x14ac:dyDescent="0.25">
      <c r="B300" s="67">
        <v>2024</v>
      </c>
      <c r="C300" s="67">
        <v>891780111</v>
      </c>
      <c r="D300" s="69" t="s">
        <v>64</v>
      </c>
      <c r="E300" s="72" t="s">
        <v>7242</v>
      </c>
      <c r="F300" s="136" t="s">
        <v>7241</v>
      </c>
      <c r="G300" s="418">
        <v>0</v>
      </c>
      <c r="H300" s="72" t="s">
        <v>73</v>
      </c>
      <c r="I300" s="69" t="s">
        <v>65</v>
      </c>
      <c r="J300" s="70" t="s">
        <v>7199</v>
      </c>
      <c r="K300" s="70">
        <v>17420000</v>
      </c>
      <c r="L300" s="67" t="s">
        <v>68</v>
      </c>
      <c r="M300" s="70" t="s">
        <v>7240</v>
      </c>
      <c r="N300" s="70">
        <v>1083553861</v>
      </c>
      <c r="O300" s="154">
        <v>13</v>
      </c>
      <c r="P300" s="294">
        <v>45302</v>
      </c>
      <c r="Q300" s="70">
        <v>4518689382</v>
      </c>
      <c r="R300" s="291">
        <v>45323</v>
      </c>
      <c r="S300" s="70">
        <v>17420000</v>
      </c>
      <c r="T300" s="72" t="s">
        <v>66</v>
      </c>
      <c r="U300" s="70">
        <v>1082964146</v>
      </c>
      <c r="V300" s="70" t="s">
        <v>5390</v>
      </c>
      <c r="W300" s="291">
        <v>45323</v>
      </c>
      <c r="X300" s="291">
        <v>45323</v>
      </c>
      <c r="Y300" s="81" t="s">
        <v>75</v>
      </c>
      <c r="Z300" s="291">
        <v>45457</v>
      </c>
      <c r="AA300" s="136">
        <f t="shared" si="20"/>
        <v>134</v>
      </c>
      <c r="AB300" s="136">
        <v>2</v>
      </c>
      <c r="AC300" s="506">
        <v>2080000</v>
      </c>
      <c r="AD300" s="136">
        <v>1</v>
      </c>
      <c r="AE300" s="507">
        <v>45473</v>
      </c>
      <c r="AF300" s="136">
        <f t="shared" si="21"/>
        <v>16</v>
      </c>
      <c r="AG300" s="70">
        <v>0</v>
      </c>
      <c r="AH300" s="70">
        <v>0</v>
      </c>
      <c r="AI300" s="294" t="s">
        <v>75</v>
      </c>
      <c r="AJ300" s="72">
        <v>0</v>
      </c>
      <c r="AK300" s="79" t="s">
        <v>75</v>
      </c>
      <c r="AL300" s="79" t="s">
        <v>75</v>
      </c>
      <c r="AM300" s="136">
        <f t="shared" si="22"/>
        <v>0</v>
      </c>
      <c r="AN300" s="136">
        <f>+K300+AC300-AH300</f>
        <v>19500000</v>
      </c>
      <c r="AO300" s="72" t="s">
        <v>67</v>
      </c>
      <c r="AP300" s="70">
        <v>17420000</v>
      </c>
      <c r="AQ300" s="72" t="s">
        <v>85</v>
      </c>
      <c r="AR300" s="70">
        <v>0</v>
      </c>
      <c r="AS300" s="86" t="s">
        <v>75</v>
      </c>
      <c r="AT300" s="508">
        <v>19500000</v>
      </c>
      <c r="AU300" s="436">
        <f t="shared" si="23"/>
        <v>0</v>
      </c>
      <c r="AV300" s="140">
        <f t="shared" si="24"/>
        <v>1</v>
      </c>
      <c r="AW300" s="294" t="s">
        <v>75</v>
      </c>
      <c r="AX300" s="72" t="s">
        <v>131</v>
      </c>
      <c r="AY300" s="70" t="s">
        <v>7239</v>
      </c>
      <c r="AZ300" s="67" t="s">
        <v>67</v>
      </c>
      <c r="BA300" s="67" t="s">
        <v>67</v>
      </c>
    </row>
    <row r="301" spans="2:53" x14ac:dyDescent="0.25">
      <c r="B301" s="67">
        <v>2024</v>
      </c>
      <c r="C301" s="67">
        <v>891780111</v>
      </c>
      <c r="D301" s="69" t="s">
        <v>64</v>
      </c>
      <c r="E301" s="72" t="s">
        <v>7238</v>
      </c>
      <c r="F301" s="136" t="s">
        <v>7237</v>
      </c>
      <c r="G301" s="418">
        <v>0</v>
      </c>
      <c r="H301" s="72" t="s">
        <v>73</v>
      </c>
      <c r="I301" s="69" t="s">
        <v>65</v>
      </c>
      <c r="J301" s="70" t="s">
        <v>7221</v>
      </c>
      <c r="K301" s="70">
        <v>14740000</v>
      </c>
      <c r="L301" s="67" t="s">
        <v>68</v>
      </c>
      <c r="M301" s="70" t="s">
        <v>7236</v>
      </c>
      <c r="N301" s="70">
        <v>1004360507</v>
      </c>
      <c r="O301" s="154">
        <v>13</v>
      </c>
      <c r="P301" s="294">
        <v>45302</v>
      </c>
      <c r="Q301" s="70">
        <v>4518689382</v>
      </c>
      <c r="R301" s="291">
        <v>45323</v>
      </c>
      <c r="S301" s="70">
        <v>14740000</v>
      </c>
      <c r="T301" s="72" t="s">
        <v>66</v>
      </c>
      <c r="U301" s="70">
        <v>1082964146</v>
      </c>
      <c r="V301" s="70" t="s">
        <v>5390</v>
      </c>
      <c r="W301" s="291">
        <v>45323</v>
      </c>
      <c r="X301" s="291">
        <v>45323</v>
      </c>
      <c r="Y301" s="81" t="s">
        <v>75</v>
      </c>
      <c r="Z301" s="291">
        <v>45457</v>
      </c>
      <c r="AA301" s="136">
        <f t="shared" si="20"/>
        <v>134</v>
      </c>
      <c r="AB301" s="136">
        <v>2</v>
      </c>
      <c r="AC301" s="506">
        <v>1760000</v>
      </c>
      <c r="AD301" s="136">
        <v>1</v>
      </c>
      <c r="AE301" s="507">
        <v>45473</v>
      </c>
      <c r="AF301" s="136">
        <f t="shared" si="21"/>
        <v>16</v>
      </c>
      <c r="AG301" s="70">
        <v>0</v>
      </c>
      <c r="AH301" s="70">
        <v>0</v>
      </c>
      <c r="AI301" s="294" t="s">
        <v>75</v>
      </c>
      <c r="AJ301" s="72">
        <v>0</v>
      </c>
      <c r="AK301" s="79" t="s">
        <v>75</v>
      </c>
      <c r="AL301" s="79" t="s">
        <v>75</v>
      </c>
      <c r="AM301" s="136">
        <f t="shared" si="22"/>
        <v>0</v>
      </c>
      <c r="AN301" s="136">
        <f>+K301+AC301-AH301</f>
        <v>16500000</v>
      </c>
      <c r="AO301" s="72" t="s">
        <v>67</v>
      </c>
      <c r="AP301" s="70">
        <v>14740000</v>
      </c>
      <c r="AQ301" s="72" t="s">
        <v>85</v>
      </c>
      <c r="AR301" s="70">
        <v>0</v>
      </c>
      <c r="AS301" s="86" t="s">
        <v>75</v>
      </c>
      <c r="AT301" s="508">
        <v>16500000</v>
      </c>
      <c r="AU301" s="436">
        <f t="shared" si="23"/>
        <v>0</v>
      </c>
      <c r="AV301" s="140">
        <f t="shared" si="24"/>
        <v>1</v>
      </c>
      <c r="AW301" s="294" t="s">
        <v>75</v>
      </c>
      <c r="AX301" s="72" t="s">
        <v>131</v>
      </c>
      <c r="AY301" s="70" t="s">
        <v>7235</v>
      </c>
      <c r="AZ301" s="67" t="s">
        <v>67</v>
      </c>
      <c r="BA301" s="67" t="s">
        <v>67</v>
      </c>
    </row>
    <row r="302" spans="2:53" x14ac:dyDescent="0.25">
      <c r="B302" s="67">
        <v>2024</v>
      </c>
      <c r="C302" s="67">
        <v>891780111</v>
      </c>
      <c r="D302" s="69" t="s">
        <v>64</v>
      </c>
      <c r="E302" s="72" t="s">
        <v>7234</v>
      </c>
      <c r="F302" s="136" t="s">
        <v>7233</v>
      </c>
      <c r="G302" s="418">
        <v>0</v>
      </c>
      <c r="H302" s="72" t="s">
        <v>73</v>
      </c>
      <c r="I302" s="69" t="s">
        <v>1745</v>
      </c>
      <c r="J302" s="70" t="s">
        <v>7232</v>
      </c>
      <c r="K302" s="70">
        <v>11900000</v>
      </c>
      <c r="L302" s="67" t="s">
        <v>68</v>
      </c>
      <c r="M302" s="70" t="s">
        <v>5453</v>
      </c>
      <c r="N302" s="70">
        <v>7602635</v>
      </c>
      <c r="O302" s="154">
        <v>170</v>
      </c>
      <c r="P302" s="291">
        <v>45320</v>
      </c>
      <c r="Q302" s="70">
        <v>165200000</v>
      </c>
      <c r="R302" s="291">
        <v>45323</v>
      </c>
      <c r="S302" s="70">
        <v>11900000</v>
      </c>
      <c r="T302" s="72" t="s">
        <v>66</v>
      </c>
      <c r="U302" s="70">
        <v>36559959</v>
      </c>
      <c r="V302" s="70" t="s">
        <v>3499</v>
      </c>
      <c r="W302" s="291">
        <v>45323</v>
      </c>
      <c r="X302" s="291">
        <v>45323</v>
      </c>
      <c r="Y302" s="81" t="s">
        <v>75</v>
      </c>
      <c r="Z302" s="291">
        <v>45382</v>
      </c>
      <c r="AA302" s="136">
        <f t="shared" si="20"/>
        <v>59</v>
      </c>
      <c r="AB302" s="136">
        <v>0</v>
      </c>
      <c r="AC302" s="506">
        <v>0</v>
      </c>
      <c r="AD302" s="136">
        <v>0</v>
      </c>
      <c r="AE302" s="294" t="s">
        <v>75</v>
      </c>
      <c r="AF302" s="136">
        <f t="shared" si="21"/>
        <v>0</v>
      </c>
      <c r="AG302" s="70">
        <v>0</v>
      </c>
      <c r="AH302" s="70">
        <v>0</v>
      </c>
      <c r="AI302" s="294" t="s">
        <v>75</v>
      </c>
      <c r="AJ302" s="72">
        <v>0</v>
      </c>
      <c r="AK302" s="79" t="s">
        <v>75</v>
      </c>
      <c r="AL302" s="79" t="s">
        <v>75</v>
      </c>
      <c r="AM302" s="136">
        <f t="shared" si="22"/>
        <v>0</v>
      </c>
      <c r="AN302" s="136">
        <f>+K302+AC302-AH302</f>
        <v>11900000</v>
      </c>
      <c r="AO302" s="72" t="s">
        <v>85</v>
      </c>
      <c r="AP302" s="70">
        <v>0</v>
      </c>
      <c r="AQ302" s="72" t="s">
        <v>85</v>
      </c>
      <c r="AR302" s="70">
        <v>0</v>
      </c>
      <c r="AS302" s="86" t="s">
        <v>75</v>
      </c>
      <c r="AT302" s="508">
        <v>11900000</v>
      </c>
      <c r="AU302" s="436">
        <f t="shared" si="23"/>
        <v>0</v>
      </c>
      <c r="AV302" s="140">
        <f t="shared" si="24"/>
        <v>1</v>
      </c>
      <c r="AW302" s="294" t="s">
        <v>75</v>
      </c>
      <c r="AX302" s="72" t="s">
        <v>131</v>
      </c>
      <c r="AY302" s="70" t="s">
        <v>7231</v>
      </c>
      <c r="AZ302" s="67" t="s">
        <v>67</v>
      </c>
      <c r="BA302" s="67" t="s">
        <v>67</v>
      </c>
    </row>
    <row r="303" spans="2:53" x14ac:dyDescent="0.25">
      <c r="B303" s="67">
        <v>2024</v>
      </c>
      <c r="C303" s="67">
        <v>891780111</v>
      </c>
      <c r="D303" s="69" t="s">
        <v>64</v>
      </c>
      <c r="E303" s="72" t="s">
        <v>7230</v>
      </c>
      <c r="F303" s="136" t="s">
        <v>7229</v>
      </c>
      <c r="G303" s="418">
        <v>0</v>
      </c>
      <c r="H303" s="72" t="s">
        <v>73</v>
      </c>
      <c r="I303" s="69" t="s">
        <v>1745</v>
      </c>
      <c r="J303" s="70" t="s">
        <v>7225</v>
      </c>
      <c r="K303" s="70">
        <v>11900000</v>
      </c>
      <c r="L303" s="67" t="s">
        <v>68</v>
      </c>
      <c r="M303" s="70" t="s">
        <v>5293</v>
      </c>
      <c r="N303" s="70">
        <v>1083021767</v>
      </c>
      <c r="O303" s="154">
        <v>170</v>
      </c>
      <c r="P303" s="291">
        <v>45320</v>
      </c>
      <c r="Q303" s="70">
        <v>165200000</v>
      </c>
      <c r="R303" s="291">
        <v>45323</v>
      </c>
      <c r="S303" s="70">
        <v>11900000</v>
      </c>
      <c r="T303" s="72" t="s">
        <v>66</v>
      </c>
      <c r="U303" s="70">
        <v>36559959</v>
      </c>
      <c r="V303" s="70" t="s">
        <v>3499</v>
      </c>
      <c r="W303" s="291">
        <v>45323</v>
      </c>
      <c r="X303" s="291">
        <v>45323</v>
      </c>
      <c r="Y303" s="81" t="s">
        <v>75</v>
      </c>
      <c r="Z303" s="291">
        <v>45382</v>
      </c>
      <c r="AA303" s="136">
        <f t="shared" si="20"/>
        <v>59</v>
      </c>
      <c r="AB303" s="136">
        <v>0</v>
      </c>
      <c r="AC303" s="506">
        <v>0</v>
      </c>
      <c r="AD303" s="136">
        <v>0</v>
      </c>
      <c r="AE303" s="294" t="s">
        <v>75</v>
      </c>
      <c r="AF303" s="136">
        <f t="shared" si="21"/>
        <v>0</v>
      </c>
      <c r="AG303" s="70">
        <v>0</v>
      </c>
      <c r="AH303" s="70">
        <v>0</v>
      </c>
      <c r="AI303" s="294" t="s">
        <v>75</v>
      </c>
      <c r="AJ303" s="72">
        <v>0</v>
      </c>
      <c r="AK303" s="79" t="s">
        <v>75</v>
      </c>
      <c r="AL303" s="79" t="s">
        <v>75</v>
      </c>
      <c r="AM303" s="136">
        <f t="shared" si="22"/>
        <v>0</v>
      </c>
      <c r="AN303" s="136">
        <f>+K303+AC303-AH303</f>
        <v>11900000</v>
      </c>
      <c r="AO303" s="72" t="s">
        <v>85</v>
      </c>
      <c r="AP303" s="70">
        <v>0</v>
      </c>
      <c r="AQ303" s="72" t="s">
        <v>85</v>
      </c>
      <c r="AR303" s="70">
        <v>0</v>
      </c>
      <c r="AS303" s="86" t="s">
        <v>75</v>
      </c>
      <c r="AT303" s="508">
        <v>11900000</v>
      </c>
      <c r="AU303" s="436">
        <f t="shared" si="23"/>
        <v>0</v>
      </c>
      <c r="AV303" s="140">
        <f t="shared" si="24"/>
        <v>1</v>
      </c>
      <c r="AW303" s="294" t="s">
        <v>75</v>
      </c>
      <c r="AX303" s="72" t="s">
        <v>131</v>
      </c>
      <c r="AY303" s="70" t="s">
        <v>7228</v>
      </c>
      <c r="AZ303" s="67" t="s">
        <v>67</v>
      </c>
      <c r="BA303" s="67" t="s">
        <v>67</v>
      </c>
    </row>
    <row r="304" spans="2:53" x14ac:dyDescent="0.25">
      <c r="B304" s="67">
        <v>2024</v>
      </c>
      <c r="C304" s="67">
        <v>891780111</v>
      </c>
      <c r="D304" s="69" t="s">
        <v>64</v>
      </c>
      <c r="E304" s="72" t="s">
        <v>7227</v>
      </c>
      <c r="F304" s="136" t="s">
        <v>7226</v>
      </c>
      <c r="G304" s="418">
        <v>0</v>
      </c>
      <c r="H304" s="72" t="s">
        <v>73</v>
      </c>
      <c r="I304" s="69" t="s">
        <v>1745</v>
      </c>
      <c r="J304" s="70" t="s">
        <v>7225</v>
      </c>
      <c r="K304" s="70">
        <v>11900000</v>
      </c>
      <c r="L304" s="67" t="s">
        <v>68</v>
      </c>
      <c r="M304" s="70" t="s">
        <v>5489</v>
      </c>
      <c r="N304" s="70">
        <v>1083048377</v>
      </c>
      <c r="O304" s="154">
        <v>170</v>
      </c>
      <c r="P304" s="291">
        <v>45320</v>
      </c>
      <c r="Q304" s="70">
        <v>165200000</v>
      </c>
      <c r="R304" s="291">
        <v>45323</v>
      </c>
      <c r="S304" s="70">
        <v>11900000</v>
      </c>
      <c r="T304" s="72" t="s">
        <v>66</v>
      </c>
      <c r="U304" s="70">
        <v>36559959</v>
      </c>
      <c r="V304" s="70" t="s">
        <v>3499</v>
      </c>
      <c r="W304" s="291">
        <v>45323</v>
      </c>
      <c r="X304" s="291">
        <v>45323</v>
      </c>
      <c r="Y304" s="81" t="s">
        <v>75</v>
      </c>
      <c r="Z304" s="291">
        <v>45382</v>
      </c>
      <c r="AA304" s="136">
        <f t="shared" si="20"/>
        <v>59</v>
      </c>
      <c r="AB304" s="136">
        <v>0</v>
      </c>
      <c r="AC304" s="506">
        <v>0</v>
      </c>
      <c r="AD304" s="136">
        <v>0</v>
      </c>
      <c r="AE304" s="294" t="s">
        <v>75</v>
      </c>
      <c r="AF304" s="136">
        <f t="shared" si="21"/>
        <v>0</v>
      </c>
      <c r="AG304" s="70">
        <v>0</v>
      </c>
      <c r="AH304" s="70">
        <v>0</v>
      </c>
      <c r="AI304" s="294" t="s">
        <v>75</v>
      </c>
      <c r="AJ304" s="72">
        <v>0</v>
      </c>
      <c r="AK304" s="79" t="s">
        <v>75</v>
      </c>
      <c r="AL304" s="79" t="s">
        <v>75</v>
      </c>
      <c r="AM304" s="136">
        <f t="shared" si="22"/>
        <v>0</v>
      </c>
      <c r="AN304" s="136">
        <f>+K304+AC304-AH304</f>
        <v>11900000</v>
      </c>
      <c r="AO304" s="72" t="s">
        <v>85</v>
      </c>
      <c r="AP304" s="70">
        <v>0</v>
      </c>
      <c r="AQ304" s="72" t="s">
        <v>85</v>
      </c>
      <c r="AR304" s="70">
        <v>0</v>
      </c>
      <c r="AS304" s="86" t="s">
        <v>75</v>
      </c>
      <c r="AT304" s="508">
        <v>11900000</v>
      </c>
      <c r="AU304" s="436">
        <f t="shared" si="23"/>
        <v>0</v>
      </c>
      <c r="AV304" s="140">
        <f t="shared" si="24"/>
        <v>1</v>
      </c>
      <c r="AW304" s="294" t="s">
        <v>75</v>
      </c>
      <c r="AX304" s="72" t="s">
        <v>131</v>
      </c>
      <c r="AY304" s="70" t="s">
        <v>7224</v>
      </c>
      <c r="AZ304" s="67" t="s">
        <v>67</v>
      </c>
      <c r="BA304" s="67" t="s">
        <v>67</v>
      </c>
    </row>
    <row r="305" spans="2:53" x14ac:dyDescent="0.25">
      <c r="B305" s="67">
        <v>2024</v>
      </c>
      <c r="C305" s="67">
        <v>891780111</v>
      </c>
      <c r="D305" s="69" t="s">
        <v>64</v>
      </c>
      <c r="E305" s="72" t="s">
        <v>7223</v>
      </c>
      <c r="F305" s="136" t="s">
        <v>7222</v>
      </c>
      <c r="G305" s="418">
        <v>0</v>
      </c>
      <c r="H305" s="72" t="s">
        <v>73</v>
      </c>
      <c r="I305" s="69" t="s">
        <v>65</v>
      </c>
      <c r="J305" s="70" t="s">
        <v>7221</v>
      </c>
      <c r="K305" s="70">
        <v>18760000</v>
      </c>
      <c r="L305" s="67" t="s">
        <v>68</v>
      </c>
      <c r="M305" s="70" t="s">
        <v>7220</v>
      </c>
      <c r="N305" s="70">
        <v>1083000350</v>
      </c>
      <c r="O305" s="154">
        <v>13</v>
      </c>
      <c r="P305" s="294">
        <v>45302</v>
      </c>
      <c r="Q305" s="70">
        <v>4518689382</v>
      </c>
      <c r="R305" s="291">
        <v>45323</v>
      </c>
      <c r="S305" s="70">
        <v>18760000</v>
      </c>
      <c r="T305" s="72" t="s">
        <v>66</v>
      </c>
      <c r="U305" s="70">
        <v>1082964146</v>
      </c>
      <c r="V305" s="70" t="s">
        <v>5390</v>
      </c>
      <c r="W305" s="291">
        <v>45323</v>
      </c>
      <c r="X305" s="291">
        <v>45323</v>
      </c>
      <c r="Y305" s="81" t="s">
        <v>75</v>
      </c>
      <c r="Z305" s="291">
        <v>45457</v>
      </c>
      <c r="AA305" s="136">
        <f t="shared" si="20"/>
        <v>134</v>
      </c>
      <c r="AB305" s="136">
        <v>2</v>
      </c>
      <c r="AC305" s="506">
        <v>2240000</v>
      </c>
      <c r="AD305" s="136">
        <v>1</v>
      </c>
      <c r="AE305" s="507">
        <v>45473</v>
      </c>
      <c r="AF305" s="136">
        <f t="shared" si="21"/>
        <v>16</v>
      </c>
      <c r="AG305" s="70">
        <v>0</v>
      </c>
      <c r="AH305" s="70">
        <v>0</v>
      </c>
      <c r="AI305" s="294" t="s">
        <v>75</v>
      </c>
      <c r="AJ305" s="72">
        <v>0</v>
      </c>
      <c r="AK305" s="79" t="s">
        <v>75</v>
      </c>
      <c r="AL305" s="79" t="s">
        <v>75</v>
      </c>
      <c r="AM305" s="136">
        <f t="shared" si="22"/>
        <v>0</v>
      </c>
      <c r="AN305" s="136">
        <f>+K305+AC305-AH305</f>
        <v>21000000</v>
      </c>
      <c r="AO305" s="72" t="s">
        <v>67</v>
      </c>
      <c r="AP305" s="70">
        <v>18760000</v>
      </c>
      <c r="AQ305" s="72" t="s">
        <v>85</v>
      </c>
      <c r="AR305" s="70">
        <v>0</v>
      </c>
      <c r="AS305" s="86" t="s">
        <v>75</v>
      </c>
      <c r="AT305" s="508">
        <v>21000000</v>
      </c>
      <c r="AU305" s="436">
        <f t="shared" si="23"/>
        <v>0</v>
      </c>
      <c r="AV305" s="140">
        <f t="shared" si="24"/>
        <v>1</v>
      </c>
      <c r="AW305" s="294" t="s">
        <v>75</v>
      </c>
      <c r="AX305" s="72" t="s">
        <v>131</v>
      </c>
      <c r="AY305" s="70" t="s">
        <v>7219</v>
      </c>
      <c r="AZ305" s="67" t="s">
        <v>67</v>
      </c>
      <c r="BA305" s="67" t="s">
        <v>67</v>
      </c>
    </row>
    <row r="306" spans="2:53" x14ac:dyDescent="0.25">
      <c r="B306" s="67">
        <v>2024</v>
      </c>
      <c r="C306" s="67">
        <v>891780111</v>
      </c>
      <c r="D306" s="69" t="s">
        <v>64</v>
      </c>
      <c r="E306" s="72" t="s">
        <v>7218</v>
      </c>
      <c r="F306" s="136" t="s">
        <v>7217</v>
      </c>
      <c r="G306" s="418">
        <v>0</v>
      </c>
      <c r="H306" s="72" t="s">
        <v>73</v>
      </c>
      <c r="I306" s="69" t="s">
        <v>65</v>
      </c>
      <c r="J306" s="70" t="s">
        <v>7199</v>
      </c>
      <c r="K306" s="70">
        <v>20100000</v>
      </c>
      <c r="L306" s="67" t="s">
        <v>68</v>
      </c>
      <c r="M306" s="70" t="s">
        <v>7216</v>
      </c>
      <c r="N306" s="70">
        <v>1004188433</v>
      </c>
      <c r="O306" s="154">
        <v>13</v>
      </c>
      <c r="P306" s="294">
        <v>45302</v>
      </c>
      <c r="Q306" s="70">
        <v>4518689382</v>
      </c>
      <c r="R306" s="291">
        <v>45323</v>
      </c>
      <c r="S306" s="70">
        <v>20100000</v>
      </c>
      <c r="T306" s="72" t="s">
        <v>66</v>
      </c>
      <c r="U306" s="70">
        <v>1082964146</v>
      </c>
      <c r="V306" s="70" t="s">
        <v>5390</v>
      </c>
      <c r="W306" s="291">
        <v>45323</v>
      </c>
      <c r="X306" s="291">
        <v>45323</v>
      </c>
      <c r="Y306" s="81" t="s">
        <v>75</v>
      </c>
      <c r="Z306" s="291">
        <v>45457</v>
      </c>
      <c r="AA306" s="136">
        <f t="shared" si="20"/>
        <v>134</v>
      </c>
      <c r="AB306" s="136">
        <v>2</v>
      </c>
      <c r="AC306" s="506">
        <v>2400000</v>
      </c>
      <c r="AD306" s="136">
        <v>1</v>
      </c>
      <c r="AE306" s="507">
        <v>45473</v>
      </c>
      <c r="AF306" s="136">
        <f t="shared" si="21"/>
        <v>16</v>
      </c>
      <c r="AG306" s="70">
        <v>0</v>
      </c>
      <c r="AH306" s="70">
        <v>0</v>
      </c>
      <c r="AI306" s="294" t="s">
        <v>75</v>
      </c>
      <c r="AJ306" s="72">
        <v>0</v>
      </c>
      <c r="AK306" s="79" t="s">
        <v>75</v>
      </c>
      <c r="AL306" s="79" t="s">
        <v>75</v>
      </c>
      <c r="AM306" s="136">
        <f t="shared" si="22"/>
        <v>0</v>
      </c>
      <c r="AN306" s="136">
        <f>+K306+AC306-AH306</f>
        <v>22500000</v>
      </c>
      <c r="AO306" s="72" t="s">
        <v>67</v>
      </c>
      <c r="AP306" s="70">
        <v>20100000</v>
      </c>
      <c r="AQ306" s="72" t="s">
        <v>85</v>
      </c>
      <c r="AR306" s="70">
        <v>0</v>
      </c>
      <c r="AS306" s="86" t="s">
        <v>75</v>
      </c>
      <c r="AT306" s="508">
        <v>22500000</v>
      </c>
      <c r="AU306" s="436">
        <f t="shared" si="23"/>
        <v>0</v>
      </c>
      <c r="AV306" s="140">
        <f t="shared" si="24"/>
        <v>1</v>
      </c>
      <c r="AW306" s="294" t="s">
        <v>75</v>
      </c>
      <c r="AX306" s="72" t="s">
        <v>131</v>
      </c>
      <c r="AY306" s="70" t="s">
        <v>7215</v>
      </c>
      <c r="AZ306" s="67" t="s">
        <v>67</v>
      </c>
      <c r="BA306" s="67" t="s">
        <v>67</v>
      </c>
    </row>
    <row r="307" spans="2:53" x14ac:dyDescent="0.25">
      <c r="B307" s="67">
        <v>2024</v>
      </c>
      <c r="C307" s="67">
        <v>891780111</v>
      </c>
      <c r="D307" s="69" t="s">
        <v>64</v>
      </c>
      <c r="E307" s="72" t="s">
        <v>7214</v>
      </c>
      <c r="F307" s="136" t="s">
        <v>7213</v>
      </c>
      <c r="G307" s="418">
        <v>0</v>
      </c>
      <c r="H307" s="72" t="s">
        <v>73</v>
      </c>
      <c r="I307" s="69" t="s">
        <v>65</v>
      </c>
      <c r="J307" s="70" t="s">
        <v>7199</v>
      </c>
      <c r="K307" s="70">
        <v>14740000</v>
      </c>
      <c r="L307" s="67" t="s">
        <v>68</v>
      </c>
      <c r="M307" s="70" t="s">
        <v>7212</v>
      </c>
      <c r="N307" s="70">
        <v>1082892888</v>
      </c>
      <c r="O307" s="154">
        <v>13</v>
      </c>
      <c r="P307" s="294">
        <v>45302</v>
      </c>
      <c r="Q307" s="70">
        <v>4518689382</v>
      </c>
      <c r="R307" s="291">
        <v>45323</v>
      </c>
      <c r="S307" s="70">
        <v>14740000</v>
      </c>
      <c r="T307" s="72" t="s">
        <v>66</v>
      </c>
      <c r="U307" s="70">
        <v>1082964146</v>
      </c>
      <c r="V307" s="70" t="s">
        <v>5390</v>
      </c>
      <c r="W307" s="291">
        <v>45323</v>
      </c>
      <c r="X307" s="291">
        <v>45323</v>
      </c>
      <c r="Y307" s="81" t="s">
        <v>75</v>
      </c>
      <c r="Z307" s="291">
        <v>45457</v>
      </c>
      <c r="AA307" s="136">
        <f t="shared" si="20"/>
        <v>134</v>
      </c>
      <c r="AB307" s="136">
        <v>2</v>
      </c>
      <c r="AC307" s="506">
        <v>1760000</v>
      </c>
      <c r="AD307" s="136">
        <v>1</v>
      </c>
      <c r="AE307" s="507">
        <v>45473</v>
      </c>
      <c r="AF307" s="136">
        <f t="shared" si="21"/>
        <v>16</v>
      </c>
      <c r="AG307" s="70">
        <v>0</v>
      </c>
      <c r="AH307" s="70">
        <v>0</v>
      </c>
      <c r="AI307" s="294" t="s">
        <v>75</v>
      </c>
      <c r="AJ307" s="72">
        <v>0</v>
      </c>
      <c r="AK307" s="79" t="s">
        <v>75</v>
      </c>
      <c r="AL307" s="79" t="s">
        <v>75</v>
      </c>
      <c r="AM307" s="136">
        <f t="shared" si="22"/>
        <v>0</v>
      </c>
      <c r="AN307" s="136">
        <f>+K307+AC307-AH307</f>
        <v>16500000</v>
      </c>
      <c r="AO307" s="72" t="s">
        <v>67</v>
      </c>
      <c r="AP307" s="70">
        <v>14740000</v>
      </c>
      <c r="AQ307" s="72" t="s">
        <v>85</v>
      </c>
      <c r="AR307" s="70">
        <v>0</v>
      </c>
      <c r="AS307" s="86" t="s">
        <v>75</v>
      </c>
      <c r="AT307" s="508">
        <v>16500000</v>
      </c>
      <c r="AU307" s="436">
        <f t="shared" si="23"/>
        <v>0</v>
      </c>
      <c r="AV307" s="140">
        <f t="shared" si="24"/>
        <v>1</v>
      </c>
      <c r="AW307" s="294" t="s">
        <v>75</v>
      </c>
      <c r="AX307" s="72" t="s">
        <v>131</v>
      </c>
      <c r="AY307" s="70" t="s">
        <v>7211</v>
      </c>
      <c r="AZ307" s="67" t="s">
        <v>67</v>
      </c>
      <c r="BA307" s="67" t="s">
        <v>67</v>
      </c>
    </row>
    <row r="308" spans="2:53" x14ac:dyDescent="0.25">
      <c r="B308" s="67">
        <v>2024</v>
      </c>
      <c r="C308" s="67">
        <v>891780111</v>
      </c>
      <c r="D308" s="69" t="s">
        <v>64</v>
      </c>
      <c r="E308" s="72" t="s">
        <v>7210</v>
      </c>
      <c r="F308" s="136" t="s">
        <v>7209</v>
      </c>
      <c r="G308" s="418">
        <v>0</v>
      </c>
      <c r="H308" s="72" t="s">
        <v>73</v>
      </c>
      <c r="I308" s="69" t="s">
        <v>65</v>
      </c>
      <c r="J308" s="70" t="s">
        <v>7208</v>
      </c>
      <c r="K308" s="70">
        <v>16080000</v>
      </c>
      <c r="L308" s="67" t="s">
        <v>68</v>
      </c>
      <c r="M308" s="70" t="s">
        <v>7207</v>
      </c>
      <c r="N308" s="70">
        <v>1015460393</v>
      </c>
      <c r="O308" s="154">
        <v>13</v>
      </c>
      <c r="P308" s="294">
        <v>45302</v>
      </c>
      <c r="Q308" s="70">
        <v>4518689382</v>
      </c>
      <c r="R308" s="291">
        <v>45323</v>
      </c>
      <c r="S308" s="70">
        <v>16080000</v>
      </c>
      <c r="T308" s="72" t="s">
        <v>66</v>
      </c>
      <c r="U308" s="70">
        <v>12621405</v>
      </c>
      <c r="V308" s="70" t="s">
        <v>6807</v>
      </c>
      <c r="W308" s="291">
        <v>45323</v>
      </c>
      <c r="X308" s="291">
        <v>45323</v>
      </c>
      <c r="Y308" s="81" t="s">
        <v>75</v>
      </c>
      <c r="Z308" s="291">
        <v>45457</v>
      </c>
      <c r="AA308" s="136">
        <f t="shared" si="20"/>
        <v>134</v>
      </c>
      <c r="AB308" s="136">
        <v>2</v>
      </c>
      <c r="AC308" s="506">
        <v>1920000</v>
      </c>
      <c r="AD308" s="136">
        <v>1</v>
      </c>
      <c r="AE308" s="507">
        <v>45473</v>
      </c>
      <c r="AF308" s="136">
        <f t="shared" si="21"/>
        <v>16</v>
      </c>
      <c r="AG308" s="70">
        <v>0</v>
      </c>
      <c r="AH308" s="70">
        <v>0</v>
      </c>
      <c r="AI308" s="294" t="s">
        <v>75</v>
      </c>
      <c r="AJ308" s="72">
        <v>0</v>
      </c>
      <c r="AK308" s="79" t="s">
        <v>75</v>
      </c>
      <c r="AL308" s="79" t="s">
        <v>75</v>
      </c>
      <c r="AM308" s="136">
        <f t="shared" si="22"/>
        <v>0</v>
      </c>
      <c r="AN308" s="136">
        <f>+K308+AC308-AH308</f>
        <v>18000000</v>
      </c>
      <c r="AO308" s="72" t="s">
        <v>67</v>
      </c>
      <c r="AP308" s="70">
        <v>16080000</v>
      </c>
      <c r="AQ308" s="72" t="s">
        <v>85</v>
      </c>
      <c r="AR308" s="70">
        <v>0</v>
      </c>
      <c r="AS308" s="86" t="s">
        <v>75</v>
      </c>
      <c r="AT308" s="508">
        <v>18000000</v>
      </c>
      <c r="AU308" s="436">
        <f t="shared" si="23"/>
        <v>0</v>
      </c>
      <c r="AV308" s="140">
        <f t="shared" si="24"/>
        <v>1</v>
      </c>
      <c r="AW308" s="294" t="s">
        <v>75</v>
      </c>
      <c r="AX308" s="72" t="s">
        <v>131</v>
      </c>
      <c r="AY308" s="70" t="s">
        <v>7206</v>
      </c>
      <c r="AZ308" s="67" t="s">
        <v>67</v>
      </c>
      <c r="BA308" s="67" t="s">
        <v>67</v>
      </c>
    </row>
    <row r="309" spans="2:53" x14ac:dyDescent="0.25">
      <c r="B309" s="67">
        <v>2024</v>
      </c>
      <c r="C309" s="67">
        <v>891780111</v>
      </c>
      <c r="D309" s="69" t="s">
        <v>64</v>
      </c>
      <c r="E309" s="72" t="s">
        <v>7205</v>
      </c>
      <c r="F309" s="136" t="s">
        <v>7204</v>
      </c>
      <c r="G309" s="418">
        <v>0</v>
      </c>
      <c r="H309" s="72" t="s">
        <v>73</v>
      </c>
      <c r="I309" s="69" t="s">
        <v>65</v>
      </c>
      <c r="J309" s="70" t="s">
        <v>7199</v>
      </c>
      <c r="K309" s="70">
        <v>13400000</v>
      </c>
      <c r="L309" s="67" t="s">
        <v>68</v>
      </c>
      <c r="M309" s="70" t="s">
        <v>7203</v>
      </c>
      <c r="N309" s="70">
        <v>1084743044</v>
      </c>
      <c r="O309" s="154">
        <v>13</v>
      </c>
      <c r="P309" s="294">
        <v>45302</v>
      </c>
      <c r="Q309" s="70">
        <v>4518689382</v>
      </c>
      <c r="R309" s="291">
        <v>45323</v>
      </c>
      <c r="S309" s="70">
        <v>13400000</v>
      </c>
      <c r="T309" s="72" t="s">
        <v>66</v>
      </c>
      <c r="U309" s="70">
        <v>1082964146</v>
      </c>
      <c r="V309" s="70" t="s">
        <v>5390</v>
      </c>
      <c r="W309" s="291">
        <v>45323</v>
      </c>
      <c r="X309" s="291">
        <v>45323</v>
      </c>
      <c r="Y309" s="81" t="s">
        <v>75</v>
      </c>
      <c r="Z309" s="291">
        <v>45457</v>
      </c>
      <c r="AA309" s="136">
        <f t="shared" si="20"/>
        <v>134</v>
      </c>
      <c r="AB309" s="136">
        <v>0</v>
      </c>
      <c r="AC309" s="506">
        <v>0</v>
      </c>
      <c r="AD309" s="136">
        <v>0</v>
      </c>
      <c r="AE309" s="294" t="s">
        <v>75</v>
      </c>
      <c r="AF309" s="136">
        <f t="shared" si="21"/>
        <v>0</v>
      </c>
      <c r="AG309" s="70">
        <v>0</v>
      </c>
      <c r="AH309" s="70">
        <v>0</v>
      </c>
      <c r="AI309" s="294" t="s">
        <v>75</v>
      </c>
      <c r="AJ309" s="72">
        <v>0</v>
      </c>
      <c r="AK309" s="79" t="s">
        <v>75</v>
      </c>
      <c r="AL309" s="79" t="s">
        <v>75</v>
      </c>
      <c r="AM309" s="136">
        <f t="shared" si="22"/>
        <v>0</v>
      </c>
      <c r="AN309" s="136">
        <f>+K309+AC309-AH309</f>
        <v>13400000</v>
      </c>
      <c r="AO309" s="72" t="s">
        <v>67</v>
      </c>
      <c r="AP309" s="70">
        <v>13400000</v>
      </c>
      <c r="AQ309" s="72" t="s">
        <v>85</v>
      </c>
      <c r="AR309" s="70">
        <v>0</v>
      </c>
      <c r="AS309" s="86" t="s">
        <v>75</v>
      </c>
      <c r="AT309" s="508">
        <v>13400000</v>
      </c>
      <c r="AU309" s="436">
        <f t="shared" si="23"/>
        <v>0</v>
      </c>
      <c r="AV309" s="140">
        <f t="shared" si="24"/>
        <v>1</v>
      </c>
      <c r="AW309" s="294" t="s">
        <v>75</v>
      </c>
      <c r="AX309" s="72" t="s">
        <v>131</v>
      </c>
      <c r="AY309" s="70" t="s">
        <v>7202</v>
      </c>
      <c r="AZ309" s="67" t="s">
        <v>67</v>
      </c>
      <c r="BA309" s="67" t="s">
        <v>67</v>
      </c>
    </row>
    <row r="310" spans="2:53" x14ac:dyDescent="0.25">
      <c r="B310" s="67">
        <v>2024</v>
      </c>
      <c r="C310" s="67">
        <v>891780111</v>
      </c>
      <c r="D310" s="69" t="s">
        <v>64</v>
      </c>
      <c r="E310" s="72" t="s">
        <v>7201</v>
      </c>
      <c r="F310" s="136" t="s">
        <v>7200</v>
      </c>
      <c r="G310" s="418">
        <v>0</v>
      </c>
      <c r="H310" s="72" t="s">
        <v>73</v>
      </c>
      <c r="I310" s="69" t="s">
        <v>65</v>
      </c>
      <c r="J310" s="70" t="s">
        <v>7199</v>
      </c>
      <c r="K310" s="70">
        <v>13400000</v>
      </c>
      <c r="L310" s="67" t="s">
        <v>68</v>
      </c>
      <c r="M310" s="70" t="s">
        <v>7198</v>
      </c>
      <c r="N310" s="70">
        <v>1083016500</v>
      </c>
      <c r="O310" s="154">
        <v>13</v>
      </c>
      <c r="P310" s="294">
        <v>45302</v>
      </c>
      <c r="Q310" s="70">
        <v>4518689382</v>
      </c>
      <c r="R310" s="291">
        <v>45323</v>
      </c>
      <c r="S310" s="70">
        <v>13400000</v>
      </c>
      <c r="T310" s="72" t="s">
        <v>66</v>
      </c>
      <c r="U310" s="70">
        <v>1082964146</v>
      </c>
      <c r="V310" s="70" t="s">
        <v>5390</v>
      </c>
      <c r="W310" s="291">
        <v>45323</v>
      </c>
      <c r="X310" s="291">
        <v>45323</v>
      </c>
      <c r="Y310" s="81" t="s">
        <v>75</v>
      </c>
      <c r="Z310" s="291">
        <v>45457</v>
      </c>
      <c r="AA310" s="136">
        <f t="shared" si="20"/>
        <v>134</v>
      </c>
      <c r="AB310" s="136">
        <v>0</v>
      </c>
      <c r="AC310" s="506">
        <v>0</v>
      </c>
      <c r="AD310" s="136">
        <v>0</v>
      </c>
      <c r="AE310" s="294" t="s">
        <v>75</v>
      </c>
      <c r="AF310" s="136">
        <f t="shared" si="21"/>
        <v>0</v>
      </c>
      <c r="AG310" s="70">
        <v>0</v>
      </c>
      <c r="AH310" s="70">
        <v>0</v>
      </c>
      <c r="AI310" s="294" t="s">
        <v>75</v>
      </c>
      <c r="AJ310" s="72">
        <v>0</v>
      </c>
      <c r="AK310" s="79" t="s">
        <v>75</v>
      </c>
      <c r="AL310" s="79" t="s">
        <v>75</v>
      </c>
      <c r="AM310" s="136">
        <f t="shared" si="22"/>
        <v>0</v>
      </c>
      <c r="AN310" s="136">
        <f>+K310+AC310-AH310</f>
        <v>13400000</v>
      </c>
      <c r="AO310" s="72" t="s">
        <v>67</v>
      </c>
      <c r="AP310" s="70">
        <v>13400000</v>
      </c>
      <c r="AQ310" s="72" t="s">
        <v>85</v>
      </c>
      <c r="AR310" s="70">
        <v>0</v>
      </c>
      <c r="AS310" s="86" t="s">
        <v>75</v>
      </c>
      <c r="AT310" s="508">
        <v>13400000</v>
      </c>
      <c r="AU310" s="436">
        <f t="shared" si="23"/>
        <v>0</v>
      </c>
      <c r="AV310" s="140">
        <f t="shared" si="24"/>
        <v>1</v>
      </c>
      <c r="AW310" s="294" t="s">
        <v>75</v>
      </c>
      <c r="AX310" s="72" t="s">
        <v>131</v>
      </c>
      <c r="AY310" s="70" t="s">
        <v>7197</v>
      </c>
      <c r="AZ310" s="67" t="s">
        <v>67</v>
      </c>
      <c r="BA310" s="67" t="s">
        <v>67</v>
      </c>
    </row>
    <row r="311" spans="2:53" x14ac:dyDescent="0.25">
      <c r="B311" s="67">
        <v>2024</v>
      </c>
      <c r="C311" s="67">
        <v>891780111</v>
      </c>
      <c r="D311" s="69" t="s">
        <v>64</v>
      </c>
      <c r="E311" s="72" t="s">
        <v>7196</v>
      </c>
      <c r="F311" s="136" t="s">
        <v>7195</v>
      </c>
      <c r="G311" s="418">
        <v>0</v>
      </c>
      <c r="H311" s="72" t="s">
        <v>73</v>
      </c>
      <c r="I311" s="69" t="s">
        <v>65</v>
      </c>
      <c r="J311" s="70" t="s">
        <v>7194</v>
      </c>
      <c r="K311" s="70">
        <v>22333000</v>
      </c>
      <c r="L311" s="67" t="s">
        <v>68</v>
      </c>
      <c r="M311" s="70" t="s">
        <v>7193</v>
      </c>
      <c r="N311" s="70">
        <v>85154867</v>
      </c>
      <c r="O311" s="154">
        <v>13</v>
      </c>
      <c r="P311" s="294">
        <v>45302</v>
      </c>
      <c r="Q311" s="70">
        <v>4518689382</v>
      </c>
      <c r="R311" s="291">
        <v>45323</v>
      </c>
      <c r="S311" s="70">
        <v>22333000</v>
      </c>
      <c r="T311" s="72" t="s">
        <v>66</v>
      </c>
      <c r="U311" s="70">
        <v>12621405</v>
      </c>
      <c r="V311" s="70" t="s">
        <v>6807</v>
      </c>
      <c r="W311" s="291">
        <v>45323</v>
      </c>
      <c r="X311" s="291">
        <v>45323</v>
      </c>
      <c r="Y311" s="81" t="s">
        <v>75</v>
      </c>
      <c r="Z311" s="291">
        <v>45457</v>
      </c>
      <c r="AA311" s="136">
        <f t="shared" si="20"/>
        <v>134</v>
      </c>
      <c r="AB311" s="136">
        <v>2</v>
      </c>
      <c r="AC311" s="506">
        <v>2667000</v>
      </c>
      <c r="AD311" s="136">
        <v>1</v>
      </c>
      <c r="AE311" s="507">
        <v>45473</v>
      </c>
      <c r="AF311" s="136">
        <f t="shared" si="21"/>
        <v>16</v>
      </c>
      <c r="AG311" s="70">
        <v>0</v>
      </c>
      <c r="AH311" s="70">
        <v>0</v>
      </c>
      <c r="AI311" s="294" t="s">
        <v>75</v>
      </c>
      <c r="AJ311" s="72">
        <v>0</v>
      </c>
      <c r="AK311" s="79" t="s">
        <v>75</v>
      </c>
      <c r="AL311" s="79" t="s">
        <v>75</v>
      </c>
      <c r="AM311" s="136">
        <f t="shared" si="22"/>
        <v>0</v>
      </c>
      <c r="AN311" s="136">
        <f>+K311+AC311-AH311</f>
        <v>25000000</v>
      </c>
      <c r="AO311" s="72" t="s">
        <v>67</v>
      </c>
      <c r="AP311" s="70">
        <v>22333000</v>
      </c>
      <c r="AQ311" s="72" t="s">
        <v>85</v>
      </c>
      <c r="AR311" s="70">
        <v>0</v>
      </c>
      <c r="AS311" s="86" t="s">
        <v>75</v>
      </c>
      <c r="AT311" s="508">
        <v>25000000</v>
      </c>
      <c r="AU311" s="436">
        <f t="shared" si="23"/>
        <v>0</v>
      </c>
      <c r="AV311" s="140">
        <f t="shared" si="24"/>
        <v>1</v>
      </c>
      <c r="AW311" s="294" t="s">
        <v>75</v>
      </c>
      <c r="AX311" s="72" t="s">
        <v>131</v>
      </c>
      <c r="AY311" s="70" t="s">
        <v>7192</v>
      </c>
      <c r="AZ311" s="67" t="s">
        <v>67</v>
      </c>
      <c r="BA311" s="67" t="s">
        <v>67</v>
      </c>
    </row>
    <row r="312" spans="2:53" x14ac:dyDescent="0.25">
      <c r="B312" s="67">
        <v>2024</v>
      </c>
      <c r="C312" s="67">
        <v>891780111</v>
      </c>
      <c r="D312" s="69" t="s">
        <v>64</v>
      </c>
      <c r="E312" s="72" t="s">
        <v>7191</v>
      </c>
      <c r="F312" s="136" t="s">
        <v>7190</v>
      </c>
      <c r="G312" s="418">
        <v>0</v>
      </c>
      <c r="H312" s="72" t="s">
        <v>73</v>
      </c>
      <c r="I312" s="69" t="s">
        <v>65</v>
      </c>
      <c r="J312" s="70" t="s">
        <v>7189</v>
      </c>
      <c r="K312" s="70">
        <v>11167000</v>
      </c>
      <c r="L312" s="67" t="s">
        <v>68</v>
      </c>
      <c r="M312" s="70" t="s">
        <v>7188</v>
      </c>
      <c r="N312" s="70">
        <v>1082842812</v>
      </c>
      <c r="O312" s="154">
        <v>14</v>
      </c>
      <c r="P312" s="291">
        <v>45302</v>
      </c>
      <c r="Q312" s="70">
        <v>2126349000</v>
      </c>
      <c r="R312" s="291">
        <v>45323</v>
      </c>
      <c r="S312" s="70">
        <v>11167000</v>
      </c>
      <c r="T312" s="72" t="s">
        <v>66</v>
      </c>
      <c r="U312" s="70">
        <v>1082868728</v>
      </c>
      <c r="V312" s="70" t="s">
        <v>5251</v>
      </c>
      <c r="W312" s="291">
        <v>45323</v>
      </c>
      <c r="X312" s="291">
        <v>45323</v>
      </c>
      <c r="Y312" s="81" t="s">
        <v>75</v>
      </c>
      <c r="Z312" s="291">
        <v>45457</v>
      </c>
      <c r="AA312" s="136">
        <f t="shared" si="20"/>
        <v>134</v>
      </c>
      <c r="AB312" s="136">
        <v>0</v>
      </c>
      <c r="AC312" s="506">
        <v>0</v>
      </c>
      <c r="AD312" s="136">
        <v>0</v>
      </c>
      <c r="AE312" s="294" t="s">
        <v>75</v>
      </c>
      <c r="AF312" s="136">
        <f t="shared" si="21"/>
        <v>0</v>
      </c>
      <c r="AG312" s="70">
        <v>0</v>
      </c>
      <c r="AH312" s="70">
        <v>0</v>
      </c>
      <c r="AI312" s="294" t="s">
        <v>75</v>
      </c>
      <c r="AJ312" s="72">
        <v>0</v>
      </c>
      <c r="AK312" s="79" t="s">
        <v>75</v>
      </c>
      <c r="AL312" s="79" t="s">
        <v>75</v>
      </c>
      <c r="AM312" s="136">
        <f t="shared" si="22"/>
        <v>0</v>
      </c>
      <c r="AN312" s="136">
        <f>+K312+AC312-AH312</f>
        <v>11167000</v>
      </c>
      <c r="AO312" s="72" t="s">
        <v>67</v>
      </c>
      <c r="AP312" s="70">
        <v>11167000</v>
      </c>
      <c r="AQ312" s="72" t="s">
        <v>85</v>
      </c>
      <c r="AR312" s="70">
        <v>0</v>
      </c>
      <c r="AS312" s="86" t="s">
        <v>75</v>
      </c>
      <c r="AT312" s="508">
        <v>11167000</v>
      </c>
      <c r="AU312" s="436">
        <f t="shared" si="23"/>
        <v>0</v>
      </c>
      <c r="AV312" s="140">
        <f t="shared" si="24"/>
        <v>1</v>
      </c>
      <c r="AW312" s="294" t="s">
        <v>75</v>
      </c>
      <c r="AX312" s="72" t="s">
        <v>131</v>
      </c>
      <c r="AY312" s="70" t="s">
        <v>7187</v>
      </c>
      <c r="AZ312" s="67" t="s">
        <v>67</v>
      </c>
      <c r="BA312" s="67" t="s">
        <v>67</v>
      </c>
    </row>
    <row r="313" spans="2:53" x14ac:dyDescent="0.25">
      <c r="B313" s="67">
        <v>2024</v>
      </c>
      <c r="C313" s="67">
        <v>891780111</v>
      </c>
      <c r="D313" s="69" t="s">
        <v>64</v>
      </c>
      <c r="E313" s="72" t="s">
        <v>7186</v>
      </c>
      <c r="F313" s="136" t="s">
        <v>7185</v>
      </c>
      <c r="G313" s="418">
        <v>0</v>
      </c>
      <c r="H313" s="72" t="s">
        <v>73</v>
      </c>
      <c r="I313" s="69" t="s">
        <v>1745</v>
      </c>
      <c r="J313" s="70" t="s">
        <v>7184</v>
      </c>
      <c r="K313" s="70">
        <v>11900000</v>
      </c>
      <c r="L313" s="67" t="s">
        <v>68</v>
      </c>
      <c r="M313" s="70" t="s">
        <v>5303</v>
      </c>
      <c r="N313" s="70">
        <v>1004369351</v>
      </c>
      <c r="O313" s="154">
        <v>170</v>
      </c>
      <c r="P313" s="291">
        <v>45320</v>
      </c>
      <c r="Q313" s="70">
        <v>165200000</v>
      </c>
      <c r="R313" s="291">
        <v>45324</v>
      </c>
      <c r="S313" s="70">
        <v>11900000</v>
      </c>
      <c r="T313" s="72" t="s">
        <v>66</v>
      </c>
      <c r="U313" s="70">
        <v>36559959</v>
      </c>
      <c r="V313" s="70" t="s">
        <v>3499</v>
      </c>
      <c r="W313" s="291">
        <v>45324</v>
      </c>
      <c r="X313" s="291">
        <v>45324</v>
      </c>
      <c r="Y313" s="81" t="s">
        <v>75</v>
      </c>
      <c r="Z313" s="291">
        <v>45382</v>
      </c>
      <c r="AA313" s="136">
        <f t="shared" si="20"/>
        <v>58</v>
      </c>
      <c r="AB313" s="136">
        <v>0</v>
      </c>
      <c r="AC313" s="506">
        <v>0</v>
      </c>
      <c r="AD313" s="136">
        <v>0</v>
      </c>
      <c r="AE313" s="294" t="s">
        <v>75</v>
      </c>
      <c r="AF313" s="136">
        <f t="shared" si="21"/>
        <v>0</v>
      </c>
      <c r="AG313" s="70">
        <v>0</v>
      </c>
      <c r="AH313" s="70">
        <v>0</v>
      </c>
      <c r="AI313" s="294" t="s">
        <v>75</v>
      </c>
      <c r="AJ313" s="72">
        <v>0</v>
      </c>
      <c r="AK313" s="79" t="s">
        <v>75</v>
      </c>
      <c r="AL313" s="79" t="s">
        <v>75</v>
      </c>
      <c r="AM313" s="136">
        <f t="shared" si="22"/>
        <v>0</v>
      </c>
      <c r="AN313" s="136">
        <f>+K313+AC313-AH313</f>
        <v>11900000</v>
      </c>
      <c r="AO313" s="72" t="s">
        <v>85</v>
      </c>
      <c r="AP313" s="70">
        <v>0</v>
      </c>
      <c r="AQ313" s="72" t="s">
        <v>85</v>
      </c>
      <c r="AR313" s="70">
        <v>0</v>
      </c>
      <c r="AS313" s="86" t="s">
        <v>75</v>
      </c>
      <c r="AT313" s="508">
        <v>11900000</v>
      </c>
      <c r="AU313" s="436">
        <f t="shared" si="23"/>
        <v>0</v>
      </c>
      <c r="AV313" s="140">
        <f t="shared" si="24"/>
        <v>1</v>
      </c>
      <c r="AW313" s="294" t="s">
        <v>75</v>
      </c>
      <c r="AX313" s="72" t="s">
        <v>131</v>
      </c>
      <c r="AY313" s="70" t="s">
        <v>7183</v>
      </c>
      <c r="AZ313" s="67" t="s">
        <v>67</v>
      </c>
      <c r="BA313" s="67" t="s">
        <v>67</v>
      </c>
    </row>
    <row r="314" spans="2:53" x14ac:dyDescent="0.25">
      <c r="B314" s="67">
        <v>2024</v>
      </c>
      <c r="C314" s="67">
        <v>891780111</v>
      </c>
      <c r="D314" s="69" t="s">
        <v>64</v>
      </c>
      <c r="E314" s="72" t="s">
        <v>7182</v>
      </c>
      <c r="F314" s="136" t="s">
        <v>7181</v>
      </c>
      <c r="G314" s="418">
        <v>0</v>
      </c>
      <c r="H314" s="72" t="s">
        <v>73</v>
      </c>
      <c r="I314" s="69" t="s">
        <v>65</v>
      </c>
      <c r="J314" s="70" t="s">
        <v>7180</v>
      </c>
      <c r="K314" s="70">
        <v>14740000</v>
      </c>
      <c r="L314" s="67" t="s">
        <v>68</v>
      </c>
      <c r="M314" s="70" t="s">
        <v>7179</v>
      </c>
      <c r="N314" s="70">
        <v>1082985398</v>
      </c>
      <c r="O314" s="154">
        <v>13</v>
      </c>
      <c r="P314" s="294">
        <v>45302</v>
      </c>
      <c r="Q314" s="70">
        <v>4518689382</v>
      </c>
      <c r="R314" s="291">
        <v>45324</v>
      </c>
      <c r="S314" s="70">
        <v>14740000</v>
      </c>
      <c r="T314" s="72" t="s">
        <v>66</v>
      </c>
      <c r="U314" s="70">
        <v>72175281</v>
      </c>
      <c r="V314" s="70" t="s">
        <v>4494</v>
      </c>
      <c r="W314" s="291">
        <v>45324</v>
      </c>
      <c r="X314" s="291">
        <v>45324</v>
      </c>
      <c r="Y314" s="81" t="s">
        <v>75</v>
      </c>
      <c r="Z314" s="291">
        <v>45457</v>
      </c>
      <c r="AA314" s="136">
        <f t="shared" si="20"/>
        <v>133</v>
      </c>
      <c r="AB314" s="136">
        <v>2</v>
      </c>
      <c r="AC314" s="506">
        <v>1760000</v>
      </c>
      <c r="AD314" s="136">
        <v>1</v>
      </c>
      <c r="AE314" s="507">
        <v>45473</v>
      </c>
      <c r="AF314" s="136">
        <f t="shared" si="21"/>
        <v>16</v>
      </c>
      <c r="AG314" s="70">
        <v>0</v>
      </c>
      <c r="AH314" s="70">
        <v>0</v>
      </c>
      <c r="AI314" s="294" t="s">
        <v>75</v>
      </c>
      <c r="AJ314" s="72">
        <v>0</v>
      </c>
      <c r="AK314" s="79" t="s">
        <v>75</v>
      </c>
      <c r="AL314" s="79" t="s">
        <v>75</v>
      </c>
      <c r="AM314" s="136">
        <f t="shared" si="22"/>
        <v>0</v>
      </c>
      <c r="AN314" s="136">
        <f>+K314+AC314-AH314</f>
        <v>16500000</v>
      </c>
      <c r="AO314" s="72" t="s">
        <v>67</v>
      </c>
      <c r="AP314" s="70">
        <v>14740000</v>
      </c>
      <c r="AQ314" s="72" t="s">
        <v>85</v>
      </c>
      <c r="AR314" s="70">
        <v>0</v>
      </c>
      <c r="AS314" s="86" t="s">
        <v>75</v>
      </c>
      <c r="AT314" s="508">
        <v>16500000</v>
      </c>
      <c r="AU314" s="436">
        <f t="shared" si="23"/>
        <v>0</v>
      </c>
      <c r="AV314" s="140">
        <f t="shared" si="24"/>
        <v>1</v>
      </c>
      <c r="AW314" s="294" t="s">
        <v>75</v>
      </c>
      <c r="AX314" s="72" t="s">
        <v>131</v>
      </c>
      <c r="AY314" s="70" t="s">
        <v>7178</v>
      </c>
      <c r="AZ314" s="67" t="s">
        <v>67</v>
      </c>
      <c r="BA314" s="67" t="s">
        <v>67</v>
      </c>
    </row>
    <row r="315" spans="2:53" x14ac:dyDescent="0.25">
      <c r="B315" s="67">
        <v>2024</v>
      </c>
      <c r="C315" s="67">
        <v>891780111</v>
      </c>
      <c r="D315" s="69" t="s">
        <v>64</v>
      </c>
      <c r="E315" s="72" t="s">
        <v>7177</v>
      </c>
      <c r="F315" s="136" t="s">
        <v>7176</v>
      </c>
      <c r="G315" s="418">
        <v>0</v>
      </c>
      <c r="H315" s="72" t="s">
        <v>73</v>
      </c>
      <c r="I315" s="69" t="s">
        <v>65</v>
      </c>
      <c r="J315" s="70" t="s">
        <v>7175</v>
      </c>
      <c r="K315" s="70">
        <v>13400000</v>
      </c>
      <c r="L315" s="67" t="s">
        <v>68</v>
      </c>
      <c r="M315" s="70" t="s">
        <v>7174</v>
      </c>
      <c r="N315" s="70">
        <v>36551666</v>
      </c>
      <c r="O315" s="154">
        <v>13</v>
      </c>
      <c r="P315" s="294">
        <v>45302</v>
      </c>
      <c r="Q315" s="70">
        <v>4518689382</v>
      </c>
      <c r="R315" s="291">
        <v>45324</v>
      </c>
      <c r="S315" s="70">
        <v>13400000</v>
      </c>
      <c r="T315" s="72" t="s">
        <v>66</v>
      </c>
      <c r="U315" s="70">
        <v>85460625</v>
      </c>
      <c r="V315" s="70" t="s">
        <v>7173</v>
      </c>
      <c r="W315" s="291">
        <v>45324</v>
      </c>
      <c r="X315" s="291">
        <v>45324</v>
      </c>
      <c r="Y315" s="81" t="s">
        <v>75</v>
      </c>
      <c r="Z315" s="291">
        <v>45457</v>
      </c>
      <c r="AA315" s="136">
        <f t="shared" si="20"/>
        <v>133</v>
      </c>
      <c r="AB315" s="136">
        <v>0</v>
      </c>
      <c r="AC315" s="506">
        <v>0</v>
      </c>
      <c r="AD315" s="136">
        <v>0</v>
      </c>
      <c r="AE315" s="294" t="s">
        <v>75</v>
      </c>
      <c r="AF315" s="136">
        <f t="shared" si="21"/>
        <v>0</v>
      </c>
      <c r="AG315" s="70">
        <v>0</v>
      </c>
      <c r="AH315" s="70">
        <v>0</v>
      </c>
      <c r="AI315" s="294" t="s">
        <v>75</v>
      </c>
      <c r="AJ315" s="72">
        <v>0</v>
      </c>
      <c r="AK315" s="79" t="s">
        <v>75</v>
      </c>
      <c r="AL315" s="79" t="s">
        <v>75</v>
      </c>
      <c r="AM315" s="136">
        <f t="shared" si="22"/>
        <v>0</v>
      </c>
      <c r="AN315" s="136">
        <f>+K315+AC315-AH315</f>
        <v>13400000</v>
      </c>
      <c r="AO315" s="72" t="s">
        <v>67</v>
      </c>
      <c r="AP315" s="70">
        <v>13400000</v>
      </c>
      <c r="AQ315" s="72" t="s">
        <v>85</v>
      </c>
      <c r="AR315" s="70">
        <v>0</v>
      </c>
      <c r="AS315" s="86" t="s">
        <v>75</v>
      </c>
      <c r="AT315" s="508">
        <v>13400000</v>
      </c>
      <c r="AU315" s="436">
        <f t="shared" si="23"/>
        <v>0</v>
      </c>
      <c r="AV315" s="140">
        <f t="shared" si="24"/>
        <v>1</v>
      </c>
      <c r="AW315" s="294" t="s">
        <v>75</v>
      </c>
      <c r="AX315" s="72" t="s">
        <v>131</v>
      </c>
      <c r="AY315" s="70" t="s">
        <v>7172</v>
      </c>
      <c r="AZ315" s="67" t="s">
        <v>67</v>
      </c>
      <c r="BA315" s="67" t="s">
        <v>67</v>
      </c>
    </row>
    <row r="316" spans="2:53" x14ac:dyDescent="0.25">
      <c r="B316" s="67">
        <v>2024</v>
      </c>
      <c r="C316" s="67">
        <v>891780111</v>
      </c>
      <c r="D316" s="69" t="s">
        <v>64</v>
      </c>
      <c r="E316" s="72" t="s">
        <v>7171</v>
      </c>
      <c r="F316" s="136" t="s">
        <v>7170</v>
      </c>
      <c r="G316" s="418">
        <v>0</v>
      </c>
      <c r="H316" s="72" t="s">
        <v>73</v>
      </c>
      <c r="I316" s="69" t="s">
        <v>65</v>
      </c>
      <c r="J316" s="70" t="s">
        <v>5804</v>
      </c>
      <c r="K316" s="70">
        <v>9380000</v>
      </c>
      <c r="L316" s="67" t="s">
        <v>68</v>
      </c>
      <c r="M316" s="70" t="s">
        <v>7169</v>
      </c>
      <c r="N316" s="70">
        <v>1083028723</v>
      </c>
      <c r="O316" s="154">
        <v>14</v>
      </c>
      <c r="P316" s="291">
        <v>45302</v>
      </c>
      <c r="Q316" s="70">
        <v>2126349000</v>
      </c>
      <c r="R316" s="291">
        <v>45324</v>
      </c>
      <c r="S316" s="70">
        <v>9380000</v>
      </c>
      <c r="T316" s="72" t="s">
        <v>66</v>
      </c>
      <c r="U316" s="70">
        <v>57444673</v>
      </c>
      <c r="V316" s="70" t="s">
        <v>4729</v>
      </c>
      <c r="W316" s="291">
        <v>45324</v>
      </c>
      <c r="X316" s="291">
        <v>45324</v>
      </c>
      <c r="Y316" s="81" t="s">
        <v>75</v>
      </c>
      <c r="Z316" s="291">
        <v>45457</v>
      </c>
      <c r="AA316" s="136">
        <f t="shared" si="20"/>
        <v>133</v>
      </c>
      <c r="AB316" s="136">
        <v>1</v>
      </c>
      <c r="AC316" s="506">
        <v>630000</v>
      </c>
      <c r="AD316" s="136">
        <v>1</v>
      </c>
      <c r="AE316" s="294">
        <v>45473</v>
      </c>
      <c r="AF316" s="136">
        <f t="shared" si="21"/>
        <v>16</v>
      </c>
      <c r="AG316" s="70">
        <v>0</v>
      </c>
      <c r="AH316" s="70">
        <v>0</v>
      </c>
      <c r="AI316" s="294" t="s">
        <v>75</v>
      </c>
      <c r="AJ316" s="72">
        <v>1</v>
      </c>
      <c r="AK316" s="79">
        <v>45363</v>
      </c>
      <c r="AL316" s="79">
        <v>45370</v>
      </c>
      <c r="AM316" s="136">
        <f t="shared" si="22"/>
        <v>7</v>
      </c>
      <c r="AN316" s="136">
        <f>+K316+AC316-AH316</f>
        <v>10010000</v>
      </c>
      <c r="AO316" s="72" t="s">
        <v>67</v>
      </c>
      <c r="AP316" s="70">
        <v>9380000</v>
      </c>
      <c r="AQ316" s="72" t="s">
        <v>85</v>
      </c>
      <c r="AR316" s="70">
        <v>0</v>
      </c>
      <c r="AS316" s="86" t="s">
        <v>75</v>
      </c>
      <c r="AT316" s="508">
        <v>10010000</v>
      </c>
      <c r="AU316" s="436">
        <f t="shared" si="23"/>
        <v>0</v>
      </c>
      <c r="AV316" s="140">
        <f t="shared" si="24"/>
        <v>1</v>
      </c>
      <c r="AW316" s="294" t="s">
        <v>75</v>
      </c>
      <c r="AX316" s="72" t="s">
        <v>131</v>
      </c>
      <c r="AY316" s="70" t="s">
        <v>7168</v>
      </c>
      <c r="AZ316" s="67" t="s">
        <v>67</v>
      </c>
      <c r="BA316" s="67" t="s">
        <v>67</v>
      </c>
    </row>
    <row r="317" spans="2:53" x14ac:dyDescent="0.25">
      <c r="B317" s="67">
        <v>2024</v>
      </c>
      <c r="C317" s="67">
        <v>891780111</v>
      </c>
      <c r="D317" s="69" t="s">
        <v>64</v>
      </c>
      <c r="E317" s="72" t="s">
        <v>7167</v>
      </c>
      <c r="F317" s="136" t="s">
        <v>7166</v>
      </c>
      <c r="G317" s="418">
        <v>0</v>
      </c>
      <c r="H317" s="72" t="s">
        <v>73</v>
      </c>
      <c r="I317" s="69" t="s">
        <v>65</v>
      </c>
      <c r="J317" s="70" t="s">
        <v>7165</v>
      </c>
      <c r="K317" s="70">
        <v>22333000</v>
      </c>
      <c r="L317" s="67" t="s">
        <v>68</v>
      </c>
      <c r="M317" s="70" t="s">
        <v>7164</v>
      </c>
      <c r="N317" s="70">
        <v>7597867</v>
      </c>
      <c r="O317" s="154">
        <v>13</v>
      </c>
      <c r="P317" s="294">
        <v>45302</v>
      </c>
      <c r="Q317" s="70">
        <v>4518689382</v>
      </c>
      <c r="R317" s="291">
        <v>45324</v>
      </c>
      <c r="S317" s="70">
        <v>22333000</v>
      </c>
      <c r="T317" s="72" t="s">
        <v>66</v>
      </c>
      <c r="U317" s="70">
        <v>15443332</v>
      </c>
      <c r="V317" s="70" t="s">
        <v>4147</v>
      </c>
      <c r="W317" s="291">
        <v>45324</v>
      </c>
      <c r="X317" s="291">
        <v>45324</v>
      </c>
      <c r="Y317" s="81" t="s">
        <v>75</v>
      </c>
      <c r="Z317" s="291">
        <v>45457</v>
      </c>
      <c r="AA317" s="136">
        <f t="shared" si="20"/>
        <v>133</v>
      </c>
      <c r="AB317" s="136">
        <v>2</v>
      </c>
      <c r="AC317" s="506">
        <v>2667000</v>
      </c>
      <c r="AD317" s="136">
        <v>1</v>
      </c>
      <c r="AE317" s="507">
        <v>45473</v>
      </c>
      <c r="AF317" s="136">
        <f t="shared" si="21"/>
        <v>16</v>
      </c>
      <c r="AG317" s="70">
        <v>0</v>
      </c>
      <c r="AH317" s="70">
        <v>0</v>
      </c>
      <c r="AI317" s="294" t="s">
        <v>75</v>
      </c>
      <c r="AJ317" s="72">
        <v>0</v>
      </c>
      <c r="AK317" s="79" t="s">
        <v>75</v>
      </c>
      <c r="AL317" s="79" t="s">
        <v>75</v>
      </c>
      <c r="AM317" s="136">
        <f t="shared" si="22"/>
        <v>0</v>
      </c>
      <c r="AN317" s="136">
        <f>+K317+AC317-AH317</f>
        <v>25000000</v>
      </c>
      <c r="AO317" s="72" t="s">
        <v>67</v>
      </c>
      <c r="AP317" s="70">
        <v>22333000</v>
      </c>
      <c r="AQ317" s="72" t="s">
        <v>85</v>
      </c>
      <c r="AR317" s="70">
        <v>0</v>
      </c>
      <c r="AS317" s="86" t="s">
        <v>75</v>
      </c>
      <c r="AT317" s="508">
        <v>25000000</v>
      </c>
      <c r="AU317" s="436">
        <f t="shared" si="23"/>
        <v>0</v>
      </c>
      <c r="AV317" s="140">
        <f t="shared" si="24"/>
        <v>1</v>
      </c>
      <c r="AW317" s="294" t="s">
        <v>75</v>
      </c>
      <c r="AX317" s="72" t="s">
        <v>131</v>
      </c>
      <c r="AY317" s="70" t="s">
        <v>7163</v>
      </c>
      <c r="AZ317" s="67" t="s">
        <v>67</v>
      </c>
      <c r="BA317" s="67" t="s">
        <v>67</v>
      </c>
    </row>
    <row r="318" spans="2:53" x14ac:dyDescent="0.25">
      <c r="B318" s="67">
        <v>2024</v>
      </c>
      <c r="C318" s="67">
        <v>891780111</v>
      </c>
      <c r="D318" s="69" t="s">
        <v>64</v>
      </c>
      <c r="E318" s="72" t="s">
        <v>7162</v>
      </c>
      <c r="F318" s="136" t="s">
        <v>7161</v>
      </c>
      <c r="G318" s="418">
        <v>0</v>
      </c>
      <c r="H318" s="72" t="s">
        <v>73</v>
      </c>
      <c r="I318" s="69" t="s">
        <v>65</v>
      </c>
      <c r="J318" s="70" t="s">
        <v>5804</v>
      </c>
      <c r="K318" s="70">
        <v>9380000</v>
      </c>
      <c r="L318" s="67" t="s">
        <v>68</v>
      </c>
      <c r="M318" s="70" t="s">
        <v>7160</v>
      </c>
      <c r="N318" s="70">
        <v>57466963</v>
      </c>
      <c r="O318" s="154">
        <v>14</v>
      </c>
      <c r="P318" s="291">
        <v>45302</v>
      </c>
      <c r="Q318" s="70">
        <v>2126349000</v>
      </c>
      <c r="R318" s="291">
        <v>45324</v>
      </c>
      <c r="S318" s="70">
        <v>9380000</v>
      </c>
      <c r="T318" s="72" t="s">
        <v>66</v>
      </c>
      <c r="U318" s="70">
        <v>57444673</v>
      </c>
      <c r="V318" s="70" t="s">
        <v>4729</v>
      </c>
      <c r="W318" s="291">
        <v>45324</v>
      </c>
      <c r="X318" s="291">
        <v>45324</v>
      </c>
      <c r="Y318" s="81" t="s">
        <v>75</v>
      </c>
      <c r="Z318" s="291">
        <v>45457</v>
      </c>
      <c r="AA318" s="136">
        <f t="shared" si="20"/>
        <v>133</v>
      </c>
      <c r="AB318" s="136">
        <v>0</v>
      </c>
      <c r="AC318" s="506">
        <v>0</v>
      </c>
      <c r="AD318" s="136">
        <v>0</v>
      </c>
      <c r="AE318" s="294" t="s">
        <v>75</v>
      </c>
      <c r="AF318" s="136">
        <f t="shared" si="21"/>
        <v>0</v>
      </c>
      <c r="AG318" s="70">
        <v>0</v>
      </c>
      <c r="AH318" s="70">
        <v>0</v>
      </c>
      <c r="AI318" s="294" t="s">
        <v>75</v>
      </c>
      <c r="AJ318" s="72">
        <v>0</v>
      </c>
      <c r="AK318" s="79" t="s">
        <v>75</v>
      </c>
      <c r="AL318" s="79" t="s">
        <v>75</v>
      </c>
      <c r="AM318" s="136">
        <f t="shared" si="22"/>
        <v>0</v>
      </c>
      <c r="AN318" s="136">
        <f>+K318+AC318-AH318</f>
        <v>9380000</v>
      </c>
      <c r="AO318" s="72" t="s">
        <v>67</v>
      </c>
      <c r="AP318" s="70">
        <v>9380000</v>
      </c>
      <c r="AQ318" s="72" t="s">
        <v>85</v>
      </c>
      <c r="AR318" s="70">
        <v>0</v>
      </c>
      <c r="AS318" s="86" t="s">
        <v>75</v>
      </c>
      <c r="AT318" s="508">
        <v>9380000</v>
      </c>
      <c r="AU318" s="436">
        <f t="shared" si="23"/>
        <v>0</v>
      </c>
      <c r="AV318" s="140">
        <f t="shared" si="24"/>
        <v>1</v>
      </c>
      <c r="AW318" s="294" t="s">
        <v>75</v>
      </c>
      <c r="AX318" s="72" t="s">
        <v>131</v>
      </c>
      <c r="AY318" s="70" t="s">
        <v>7159</v>
      </c>
      <c r="AZ318" s="67" t="s">
        <v>67</v>
      </c>
      <c r="BA318" s="67" t="s">
        <v>67</v>
      </c>
    </row>
    <row r="319" spans="2:53" x14ac:dyDescent="0.25">
      <c r="B319" s="67">
        <v>2024</v>
      </c>
      <c r="C319" s="67">
        <v>891780111</v>
      </c>
      <c r="D319" s="69" t="s">
        <v>64</v>
      </c>
      <c r="E319" s="72" t="s">
        <v>7158</v>
      </c>
      <c r="F319" s="136" t="s">
        <v>7157</v>
      </c>
      <c r="G319" s="418">
        <v>0</v>
      </c>
      <c r="H319" s="72" t="s">
        <v>73</v>
      </c>
      <c r="I319" s="69" t="s">
        <v>65</v>
      </c>
      <c r="J319" s="70" t="s">
        <v>7156</v>
      </c>
      <c r="K319" s="70">
        <v>18760000</v>
      </c>
      <c r="L319" s="67" t="s">
        <v>68</v>
      </c>
      <c r="M319" s="70" t="s">
        <v>7155</v>
      </c>
      <c r="N319" s="70">
        <v>39057134</v>
      </c>
      <c r="O319" s="154">
        <v>13</v>
      </c>
      <c r="P319" s="294">
        <v>45302</v>
      </c>
      <c r="Q319" s="70">
        <v>4518689382</v>
      </c>
      <c r="R319" s="291">
        <v>45324</v>
      </c>
      <c r="S319" s="70">
        <v>18760000</v>
      </c>
      <c r="T319" s="72" t="s">
        <v>66</v>
      </c>
      <c r="U319" s="70">
        <v>12621405</v>
      </c>
      <c r="V319" s="70" t="s">
        <v>6807</v>
      </c>
      <c r="W319" s="291">
        <v>45324</v>
      </c>
      <c r="X319" s="291">
        <v>45324</v>
      </c>
      <c r="Y319" s="81" t="s">
        <v>75</v>
      </c>
      <c r="Z319" s="291">
        <v>45457</v>
      </c>
      <c r="AA319" s="136">
        <f t="shared" si="20"/>
        <v>133</v>
      </c>
      <c r="AB319" s="136">
        <v>2</v>
      </c>
      <c r="AC319" s="506">
        <v>2240000</v>
      </c>
      <c r="AD319" s="136">
        <v>1</v>
      </c>
      <c r="AE319" s="507">
        <v>45473</v>
      </c>
      <c r="AF319" s="136">
        <f t="shared" si="21"/>
        <v>16</v>
      </c>
      <c r="AG319" s="70">
        <v>0</v>
      </c>
      <c r="AH319" s="70">
        <v>0</v>
      </c>
      <c r="AI319" s="294" t="s">
        <v>75</v>
      </c>
      <c r="AJ319" s="72">
        <v>0</v>
      </c>
      <c r="AK319" s="79" t="s">
        <v>75</v>
      </c>
      <c r="AL319" s="79" t="s">
        <v>75</v>
      </c>
      <c r="AM319" s="136">
        <f t="shared" si="22"/>
        <v>0</v>
      </c>
      <c r="AN319" s="136">
        <f>+K319+AC319-AH319</f>
        <v>21000000</v>
      </c>
      <c r="AO319" s="72" t="s">
        <v>67</v>
      </c>
      <c r="AP319" s="70">
        <v>18760000</v>
      </c>
      <c r="AQ319" s="72" t="s">
        <v>85</v>
      </c>
      <c r="AR319" s="70">
        <v>0</v>
      </c>
      <c r="AS319" s="86" t="s">
        <v>75</v>
      </c>
      <c r="AT319" s="508">
        <v>21000000</v>
      </c>
      <c r="AU319" s="436">
        <f t="shared" si="23"/>
        <v>0</v>
      </c>
      <c r="AV319" s="140">
        <f t="shared" si="24"/>
        <v>1</v>
      </c>
      <c r="AW319" s="294" t="s">
        <v>75</v>
      </c>
      <c r="AX319" s="72" t="s">
        <v>131</v>
      </c>
      <c r="AY319" s="70" t="s">
        <v>7154</v>
      </c>
      <c r="AZ319" s="67" t="s">
        <v>67</v>
      </c>
      <c r="BA319" s="67" t="s">
        <v>67</v>
      </c>
    </row>
    <row r="320" spans="2:53" x14ac:dyDescent="0.25">
      <c r="B320" s="67">
        <v>2024</v>
      </c>
      <c r="C320" s="67">
        <v>891780111</v>
      </c>
      <c r="D320" s="69" t="s">
        <v>64</v>
      </c>
      <c r="E320" s="72" t="s">
        <v>7153</v>
      </c>
      <c r="F320" s="136" t="s">
        <v>7152</v>
      </c>
      <c r="G320" s="418">
        <v>0</v>
      </c>
      <c r="H320" s="72" t="s">
        <v>73</v>
      </c>
      <c r="I320" s="69" t="s">
        <v>65</v>
      </c>
      <c r="J320" s="70" t="s">
        <v>7151</v>
      </c>
      <c r="K320" s="70">
        <v>9380000</v>
      </c>
      <c r="L320" s="67" t="s">
        <v>68</v>
      </c>
      <c r="M320" s="70" t="s">
        <v>7150</v>
      </c>
      <c r="N320" s="70">
        <v>1083040617</v>
      </c>
      <c r="O320" s="154">
        <v>14</v>
      </c>
      <c r="P320" s="291">
        <v>45302</v>
      </c>
      <c r="Q320" s="70">
        <v>2126349000</v>
      </c>
      <c r="R320" s="291">
        <v>45324</v>
      </c>
      <c r="S320" s="70">
        <v>9380000</v>
      </c>
      <c r="T320" s="72" t="s">
        <v>66</v>
      </c>
      <c r="U320" s="70">
        <v>85473390</v>
      </c>
      <c r="V320" s="70" t="s">
        <v>5792</v>
      </c>
      <c r="W320" s="291">
        <v>45324</v>
      </c>
      <c r="X320" s="291">
        <v>45324</v>
      </c>
      <c r="Y320" s="81" t="s">
        <v>75</v>
      </c>
      <c r="Z320" s="291">
        <v>45457</v>
      </c>
      <c r="AA320" s="136">
        <f t="shared" si="20"/>
        <v>133</v>
      </c>
      <c r="AB320" s="136">
        <v>0</v>
      </c>
      <c r="AC320" s="506">
        <v>0</v>
      </c>
      <c r="AD320" s="136">
        <v>0</v>
      </c>
      <c r="AE320" s="294" t="s">
        <v>75</v>
      </c>
      <c r="AF320" s="136">
        <f t="shared" si="21"/>
        <v>0</v>
      </c>
      <c r="AG320" s="70">
        <v>0</v>
      </c>
      <c r="AH320" s="70">
        <v>0</v>
      </c>
      <c r="AI320" s="294" t="s">
        <v>75</v>
      </c>
      <c r="AJ320" s="72">
        <v>0</v>
      </c>
      <c r="AK320" s="79" t="s">
        <v>75</v>
      </c>
      <c r="AL320" s="79" t="s">
        <v>75</v>
      </c>
      <c r="AM320" s="136">
        <f t="shared" si="22"/>
        <v>0</v>
      </c>
      <c r="AN320" s="136">
        <f>+K320+AC320-AH320</f>
        <v>9380000</v>
      </c>
      <c r="AO320" s="72" t="s">
        <v>67</v>
      </c>
      <c r="AP320" s="70">
        <v>9380000</v>
      </c>
      <c r="AQ320" s="72" t="s">
        <v>85</v>
      </c>
      <c r="AR320" s="70">
        <v>0</v>
      </c>
      <c r="AS320" s="86" t="s">
        <v>75</v>
      </c>
      <c r="AT320" s="508">
        <v>9380000</v>
      </c>
      <c r="AU320" s="436">
        <f t="shared" si="23"/>
        <v>0</v>
      </c>
      <c r="AV320" s="140">
        <f t="shared" si="24"/>
        <v>1</v>
      </c>
      <c r="AW320" s="294" t="s">
        <v>75</v>
      </c>
      <c r="AX320" s="72" t="s">
        <v>131</v>
      </c>
      <c r="AY320" s="70" t="s">
        <v>7149</v>
      </c>
      <c r="AZ320" s="67" t="s">
        <v>67</v>
      </c>
      <c r="BA320" s="67" t="s">
        <v>67</v>
      </c>
    </row>
    <row r="321" spans="2:53" x14ac:dyDescent="0.25">
      <c r="B321" s="67">
        <v>2024</v>
      </c>
      <c r="C321" s="67">
        <v>891780111</v>
      </c>
      <c r="D321" s="69" t="s">
        <v>64</v>
      </c>
      <c r="E321" s="72" t="s">
        <v>7148</v>
      </c>
      <c r="F321" s="136" t="s">
        <v>7147</v>
      </c>
      <c r="G321" s="418">
        <v>0</v>
      </c>
      <c r="H321" s="72" t="s">
        <v>73</v>
      </c>
      <c r="I321" s="69" t="s">
        <v>65</v>
      </c>
      <c r="J321" s="70" t="s">
        <v>7146</v>
      </c>
      <c r="K321" s="70">
        <v>9380000</v>
      </c>
      <c r="L321" s="67" t="s">
        <v>68</v>
      </c>
      <c r="M321" s="70" t="s">
        <v>7145</v>
      </c>
      <c r="N321" s="70">
        <v>1082875088</v>
      </c>
      <c r="O321" s="154">
        <v>14</v>
      </c>
      <c r="P321" s="291">
        <v>45302</v>
      </c>
      <c r="Q321" s="70">
        <v>2126349000</v>
      </c>
      <c r="R321" s="291">
        <v>45324</v>
      </c>
      <c r="S321" s="70">
        <v>9380000</v>
      </c>
      <c r="T321" s="72" t="s">
        <v>66</v>
      </c>
      <c r="U321" s="70">
        <v>85473390</v>
      </c>
      <c r="V321" s="70" t="s">
        <v>5792</v>
      </c>
      <c r="W321" s="291">
        <v>45324</v>
      </c>
      <c r="X321" s="291">
        <v>45324</v>
      </c>
      <c r="Y321" s="81" t="s">
        <v>75</v>
      </c>
      <c r="Z321" s="291">
        <v>45457</v>
      </c>
      <c r="AA321" s="136">
        <f t="shared" si="20"/>
        <v>133</v>
      </c>
      <c r="AB321" s="136">
        <v>2</v>
      </c>
      <c r="AC321" s="506">
        <v>1120000</v>
      </c>
      <c r="AD321" s="136">
        <v>1</v>
      </c>
      <c r="AE321" s="507">
        <v>45473</v>
      </c>
      <c r="AF321" s="136">
        <f t="shared" si="21"/>
        <v>16</v>
      </c>
      <c r="AG321" s="70">
        <v>0</v>
      </c>
      <c r="AH321" s="70">
        <v>0</v>
      </c>
      <c r="AI321" s="294" t="s">
        <v>75</v>
      </c>
      <c r="AJ321" s="72">
        <v>0</v>
      </c>
      <c r="AK321" s="79" t="s">
        <v>75</v>
      </c>
      <c r="AL321" s="79" t="s">
        <v>75</v>
      </c>
      <c r="AM321" s="136">
        <f t="shared" si="22"/>
        <v>0</v>
      </c>
      <c r="AN321" s="136">
        <f>+K321+AC321-AH321</f>
        <v>10500000</v>
      </c>
      <c r="AO321" s="72" t="s">
        <v>67</v>
      </c>
      <c r="AP321" s="70">
        <v>9380000</v>
      </c>
      <c r="AQ321" s="72" t="s">
        <v>85</v>
      </c>
      <c r="AR321" s="70">
        <v>0</v>
      </c>
      <c r="AS321" s="86" t="s">
        <v>75</v>
      </c>
      <c r="AT321" s="508">
        <v>10500000</v>
      </c>
      <c r="AU321" s="436">
        <f t="shared" si="23"/>
        <v>0</v>
      </c>
      <c r="AV321" s="140">
        <f t="shared" si="24"/>
        <v>1</v>
      </c>
      <c r="AW321" s="294" t="s">
        <v>75</v>
      </c>
      <c r="AX321" s="72" t="s">
        <v>131</v>
      </c>
      <c r="AY321" s="70" t="s">
        <v>7144</v>
      </c>
      <c r="AZ321" s="67" t="s">
        <v>67</v>
      </c>
      <c r="BA321" s="67" t="s">
        <v>67</v>
      </c>
    </row>
    <row r="322" spans="2:53" x14ac:dyDescent="0.25">
      <c r="B322" s="67">
        <v>2024</v>
      </c>
      <c r="C322" s="67">
        <v>891780111</v>
      </c>
      <c r="D322" s="69" t="s">
        <v>64</v>
      </c>
      <c r="E322" s="72" t="s">
        <v>7143</v>
      </c>
      <c r="F322" s="136" t="s">
        <v>7142</v>
      </c>
      <c r="G322" s="418">
        <v>0</v>
      </c>
      <c r="H322" s="72" t="s">
        <v>73</v>
      </c>
      <c r="I322" s="69" t="s">
        <v>65</v>
      </c>
      <c r="J322" s="70" t="s">
        <v>6906</v>
      </c>
      <c r="K322" s="70">
        <v>11167000</v>
      </c>
      <c r="L322" s="67" t="s">
        <v>68</v>
      </c>
      <c r="M322" s="70" t="s">
        <v>7141</v>
      </c>
      <c r="N322" s="70">
        <v>1083016337</v>
      </c>
      <c r="O322" s="154">
        <v>14</v>
      </c>
      <c r="P322" s="291">
        <v>45302</v>
      </c>
      <c r="Q322" s="70">
        <v>2126349000</v>
      </c>
      <c r="R322" s="291">
        <v>45324</v>
      </c>
      <c r="S322" s="70">
        <v>11167000</v>
      </c>
      <c r="T322" s="72" t="s">
        <v>66</v>
      </c>
      <c r="U322" s="70">
        <v>1082868728</v>
      </c>
      <c r="V322" s="70" t="s">
        <v>5251</v>
      </c>
      <c r="W322" s="291">
        <v>45324</v>
      </c>
      <c r="X322" s="291">
        <v>45324</v>
      </c>
      <c r="Y322" s="81" t="s">
        <v>75</v>
      </c>
      <c r="Z322" s="291">
        <v>45457</v>
      </c>
      <c r="AA322" s="136">
        <f t="shared" si="20"/>
        <v>133</v>
      </c>
      <c r="AB322" s="136">
        <v>2</v>
      </c>
      <c r="AC322" s="506">
        <v>1250000</v>
      </c>
      <c r="AD322" s="136">
        <v>1</v>
      </c>
      <c r="AE322" s="507">
        <v>45473</v>
      </c>
      <c r="AF322" s="136">
        <f t="shared" si="21"/>
        <v>16</v>
      </c>
      <c r="AG322" s="70">
        <v>0</v>
      </c>
      <c r="AH322" s="70">
        <v>0</v>
      </c>
      <c r="AI322" s="294" t="s">
        <v>75</v>
      </c>
      <c r="AJ322" s="72">
        <v>0</v>
      </c>
      <c r="AK322" s="79" t="s">
        <v>75</v>
      </c>
      <c r="AL322" s="79" t="s">
        <v>75</v>
      </c>
      <c r="AM322" s="136">
        <f t="shared" si="22"/>
        <v>0</v>
      </c>
      <c r="AN322" s="136">
        <f>+K322+AC322-AH322</f>
        <v>12417000</v>
      </c>
      <c r="AO322" s="72" t="s">
        <v>67</v>
      </c>
      <c r="AP322" s="70">
        <v>11167000</v>
      </c>
      <c r="AQ322" s="72" t="s">
        <v>85</v>
      </c>
      <c r="AR322" s="70">
        <v>0</v>
      </c>
      <c r="AS322" s="86" t="s">
        <v>75</v>
      </c>
      <c r="AT322" s="508">
        <v>12417000</v>
      </c>
      <c r="AU322" s="436">
        <f t="shared" si="23"/>
        <v>0</v>
      </c>
      <c r="AV322" s="140">
        <f t="shared" si="24"/>
        <v>1</v>
      </c>
      <c r="AW322" s="294" t="s">
        <v>75</v>
      </c>
      <c r="AX322" s="72" t="s">
        <v>131</v>
      </c>
      <c r="AY322" s="70" t="s">
        <v>7140</v>
      </c>
      <c r="AZ322" s="67" t="s">
        <v>67</v>
      </c>
      <c r="BA322" s="67" t="s">
        <v>67</v>
      </c>
    </row>
    <row r="323" spans="2:53" x14ac:dyDescent="0.25">
      <c r="B323" s="67">
        <v>2024</v>
      </c>
      <c r="C323" s="67">
        <v>891780111</v>
      </c>
      <c r="D323" s="69" t="s">
        <v>64</v>
      </c>
      <c r="E323" s="72" t="s">
        <v>7139</v>
      </c>
      <c r="F323" s="136" t="s">
        <v>7138</v>
      </c>
      <c r="G323" s="418">
        <v>0</v>
      </c>
      <c r="H323" s="72" t="s">
        <v>73</v>
      </c>
      <c r="I323" s="69" t="s">
        <v>65</v>
      </c>
      <c r="J323" s="70" t="s">
        <v>7137</v>
      </c>
      <c r="K323" s="70">
        <v>13400000</v>
      </c>
      <c r="L323" s="67" t="s">
        <v>68</v>
      </c>
      <c r="M323" s="70" t="s">
        <v>7136</v>
      </c>
      <c r="N323" s="70">
        <v>1082905227</v>
      </c>
      <c r="O323" s="154">
        <v>13</v>
      </c>
      <c r="P323" s="294">
        <v>45302</v>
      </c>
      <c r="Q323" s="70">
        <v>4518689382</v>
      </c>
      <c r="R323" s="291">
        <v>45324</v>
      </c>
      <c r="S323" s="70">
        <v>13400000</v>
      </c>
      <c r="T323" s="72" t="s">
        <v>66</v>
      </c>
      <c r="U323" s="70">
        <v>72175281</v>
      </c>
      <c r="V323" s="70" t="s">
        <v>4494</v>
      </c>
      <c r="W323" s="291">
        <v>45324</v>
      </c>
      <c r="X323" s="291">
        <v>45324</v>
      </c>
      <c r="Y323" s="81" t="s">
        <v>75</v>
      </c>
      <c r="Z323" s="291">
        <v>45457</v>
      </c>
      <c r="AA323" s="136">
        <f t="shared" si="20"/>
        <v>133</v>
      </c>
      <c r="AB323" s="136">
        <v>0</v>
      </c>
      <c r="AC323" s="506">
        <v>0</v>
      </c>
      <c r="AD323" s="136">
        <v>0</v>
      </c>
      <c r="AE323" s="294" t="s">
        <v>75</v>
      </c>
      <c r="AF323" s="136">
        <f t="shared" si="21"/>
        <v>0</v>
      </c>
      <c r="AG323" s="70">
        <v>0</v>
      </c>
      <c r="AH323" s="70">
        <v>0</v>
      </c>
      <c r="AI323" s="294" t="s">
        <v>75</v>
      </c>
      <c r="AJ323" s="72">
        <v>0</v>
      </c>
      <c r="AK323" s="79" t="s">
        <v>75</v>
      </c>
      <c r="AL323" s="79" t="s">
        <v>75</v>
      </c>
      <c r="AM323" s="136">
        <f t="shared" si="22"/>
        <v>0</v>
      </c>
      <c r="AN323" s="136">
        <f>+K323+AC323-AH323</f>
        <v>13400000</v>
      </c>
      <c r="AO323" s="72" t="s">
        <v>67</v>
      </c>
      <c r="AP323" s="70">
        <v>13400000</v>
      </c>
      <c r="AQ323" s="72" t="s">
        <v>85</v>
      </c>
      <c r="AR323" s="70">
        <v>0</v>
      </c>
      <c r="AS323" s="86" t="s">
        <v>75</v>
      </c>
      <c r="AT323" s="508">
        <v>13400000</v>
      </c>
      <c r="AU323" s="436">
        <f t="shared" si="23"/>
        <v>0</v>
      </c>
      <c r="AV323" s="140">
        <f t="shared" si="24"/>
        <v>1</v>
      </c>
      <c r="AW323" s="294" t="s">
        <v>75</v>
      </c>
      <c r="AX323" s="72" t="s">
        <v>131</v>
      </c>
      <c r="AY323" s="70" t="s">
        <v>7135</v>
      </c>
      <c r="AZ323" s="67" t="s">
        <v>67</v>
      </c>
      <c r="BA323" s="67" t="s">
        <v>67</v>
      </c>
    </row>
    <row r="324" spans="2:53" x14ac:dyDescent="0.25">
      <c r="B324" s="67">
        <v>2024</v>
      </c>
      <c r="C324" s="67">
        <v>891780111</v>
      </c>
      <c r="D324" s="69" t="s">
        <v>64</v>
      </c>
      <c r="E324" s="72" t="s">
        <v>7134</v>
      </c>
      <c r="F324" s="136" t="s">
        <v>7133</v>
      </c>
      <c r="G324" s="418">
        <v>0</v>
      </c>
      <c r="H324" s="72" t="s">
        <v>73</v>
      </c>
      <c r="I324" s="69" t="s">
        <v>65</v>
      </c>
      <c r="J324" s="70" t="s">
        <v>7132</v>
      </c>
      <c r="K324" s="70">
        <v>13400000</v>
      </c>
      <c r="L324" s="67" t="s">
        <v>68</v>
      </c>
      <c r="M324" s="70" t="s">
        <v>7131</v>
      </c>
      <c r="N324" s="70">
        <v>1082479254</v>
      </c>
      <c r="O324" s="154">
        <v>13</v>
      </c>
      <c r="P324" s="294">
        <v>45302</v>
      </c>
      <c r="Q324" s="70">
        <v>4518689382</v>
      </c>
      <c r="R324" s="291">
        <v>45324</v>
      </c>
      <c r="S324" s="70">
        <v>13400000</v>
      </c>
      <c r="T324" s="72" t="s">
        <v>66</v>
      </c>
      <c r="U324" s="70">
        <v>72175281</v>
      </c>
      <c r="V324" s="70" t="s">
        <v>4494</v>
      </c>
      <c r="W324" s="291">
        <v>45324</v>
      </c>
      <c r="X324" s="291">
        <v>45324</v>
      </c>
      <c r="Y324" s="81" t="s">
        <v>75</v>
      </c>
      <c r="Z324" s="291">
        <v>45457</v>
      </c>
      <c r="AA324" s="136">
        <f t="shared" si="20"/>
        <v>133</v>
      </c>
      <c r="AB324" s="136">
        <v>2</v>
      </c>
      <c r="AC324" s="506">
        <v>1600000</v>
      </c>
      <c r="AD324" s="136">
        <v>1</v>
      </c>
      <c r="AE324" s="507">
        <v>45473</v>
      </c>
      <c r="AF324" s="136">
        <f t="shared" si="21"/>
        <v>16</v>
      </c>
      <c r="AG324" s="70">
        <v>0</v>
      </c>
      <c r="AH324" s="70">
        <v>0</v>
      </c>
      <c r="AI324" s="294" t="s">
        <v>75</v>
      </c>
      <c r="AJ324" s="72">
        <v>0</v>
      </c>
      <c r="AK324" s="79" t="s">
        <v>75</v>
      </c>
      <c r="AL324" s="79" t="s">
        <v>75</v>
      </c>
      <c r="AM324" s="136">
        <f t="shared" si="22"/>
        <v>0</v>
      </c>
      <c r="AN324" s="136">
        <f>+K324+AC324-AH324</f>
        <v>15000000</v>
      </c>
      <c r="AO324" s="72" t="s">
        <v>67</v>
      </c>
      <c r="AP324" s="70">
        <v>13400000</v>
      </c>
      <c r="AQ324" s="72" t="s">
        <v>85</v>
      </c>
      <c r="AR324" s="70">
        <v>0</v>
      </c>
      <c r="AS324" s="86" t="s">
        <v>75</v>
      </c>
      <c r="AT324" s="508">
        <v>15000000</v>
      </c>
      <c r="AU324" s="436">
        <f t="shared" si="23"/>
        <v>0</v>
      </c>
      <c r="AV324" s="140">
        <f t="shared" si="24"/>
        <v>1</v>
      </c>
      <c r="AW324" s="294" t="s">
        <v>75</v>
      </c>
      <c r="AX324" s="72" t="s">
        <v>131</v>
      </c>
      <c r="AY324" s="70" t="s">
        <v>7130</v>
      </c>
      <c r="AZ324" s="67" t="s">
        <v>67</v>
      </c>
      <c r="BA324" s="67" t="s">
        <v>67</v>
      </c>
    </row>
    <row r="325" spans="2:53" x14ac:dyDescent="0.25">
      <c r="B325" s="67">
        <v>2024</v>
      </c>
      <c r="C325" s="67">
        <v>891780111</v>
      </c>
      <c r="D325" s="69" t="s">
        <v>64</v>
      </c>
      <c r="E325" s="72" t="s">
        <v>7129</v>
      </c>
      <c r="F325" s="136" t="s">
        <v>7128</v>
      </c>
      <c r="G325" s="418">
        <v>0</v>
      </c>
      <c r="H325" s="72" t="s">
        <v>73</v>
      </c>
      <c r="I325" s="69" t="s">
        <v>65</v>
      </c>
      <c r="J325" s="70" t="s">
        <v>7127</v>
      </c>
      <c r="K325" s="70">
        <v>11167000</v>
      </c>
      <c r="L325" s="67" t="s">
        <v>68</v>
      </c>
      <c r="M325" s="70" t="s">
        <v>7126</v>
      </c>
      <c r="N325" s="70">
        <v>1083041500</v>
      </c>
      <c r="O325" s="154">
        <v>14</v>
      </c>
      <c r="P325" s="291">
        <v>45302</v>
      </c>
      <c r="Q325" s="70">
        <v>2126349000</v>
      </c>
      <c r="R325" s="291">
        <v>45324</v>
      </c>
      <c r="S325" s="70">
        <v>11167000</v>
      </c>
      <c r="T325" s="72" t="s">
        <v>66</v>
      </c>
      <c r="U325" s="70">
        <v>1082868728</v>
      </c>
      <c r="V325" s="70" t="s">
        <v>5251</v>
      </c>
      <c r="W325" s="291">
        <v>45324</v>
      </c>
      <c r="X325" s="291">
        <v>45324</v>
      </c>
      <c r="Y325" s="81" t="s">
        <v>75</v>
      </c>
      <c r="Z325" s="291">
        <v>45457</v>
      </c>
      <c r="AA325" s="136">
        <f t="shared" si="20"/>
        <v>133</v>
      </c>
      <c r="AB325" s="136">
        <v>2</v>
      </c>
      <c r="AC325" s="506">
        <v>1250000</v>
      </c>
      <c r="AD325" s="136">
        <v>1</v>
      </c>
      <c r="AE325" s="507">
        <v>45473</v>
      </c>
      <c r="AF325" s="136">
        <f t="shared" si="21"/>
        <v>16</v>
      </c>
      <c r="AG325" s="70">
        <v>0</v>
      </c>
      <c r="AH325" s="70">
        <v>0</v>
      </c>
      <c r="AI325" s="294" t="s">
        <v>75</v>
      </c>
      <c r="AJ325" s="72">
        <v>0</v>
      </c>
      <c r="AK325" s="79" t="s">
        <v>75</v>
      </c>
      <c r="AL325" s="79" t="s">
        <v>75</v>
      </c>
      <c r="AM325" s="136">
        <f t="shared" si="22"/>
        <v>0</v>
      </c>
      <c r="AN325" s="136">
        <f>+K325+AC325-AH325</f>
        <v>12417000</v>
      </c>
      <c r="AO325" s="72" t="s">
        <v>67</v>
      </c>
      <c r="AP325" s="70">
        <v>11167000</v>
      </c>
      <c r="AQ325" s="72" t="s">
        <v>85</v>
      </c>
      <c r="AR325" s="70">
        <v>0</v>
      </c>
      <c r="AS325" s="86" t="s">
        <v>75</v>
      </c>
      <c r="AT325" s="508">
        <v>12417000</v>
      </c>
      <c r="AU325" s="436">
        <f t="shared" si="23"/>
        <v>0</v>
      </c>
      <c r="AV325" s="140">
        <f t="shared" si="24"/>
        <v>1</v>
      </c>
      <c r="AW325" s="294" t="s">
        <v>75</v>
      </c>
      <c r="AX325" s="72" t="s">
        <v>131</v>
      </c>
      <c r="AY325" s="70" t="s">
        <v>7125</v>
      </c>
      <c r="AZ325" s="67" t="s">
        <v>67</v>
      </c>
      <c r="BA325" s="67" t="s">
        <v>67</v>
      </c>
    </row>
    <row r="326" spans="2:53" x14ac:dyDescent="0.25">
      <c r="B326" s="67">
        <v>2024</v>
      </c>
      <c r="C326" s="67">
        <v>891780111</v>
      </c>
      <c r="D326" s="69" t="s">
        <v>64</v>
      </c>
      <c r="E326" s="72" t="s">
        <v>7124</v>
      </c>
      <c r="F326" s="136" t="s">
        <v>7123</v>
      </c>
      <c r="G326" s="418">
        <v>0</v>
      </c>
      <c r="H326" s="72" t="s">
        <v>73</v>
      </c>
      <c r="I326" s="69" t="s">
        <v>65</v>
      </c>
      <c r="J326" s="70" t="s">
        <v>7122</v>
      </c>
      <c r="K326" s="70">
        <v>11167000</v>
      </c>
      <c r="L326" s="67" t="s">
        <v>68</v>
      </c>
      <c r="M326" s="70" t="s">
        <v>7121</v>
      </c>
      <c r="N326" s="70">
        <v>1085112129</v>
      </c>
      <c r="O326" s="154">
        <v>14</v>
      </c>
      <c r="P326" s="291">
        <v>45302</v>
      </c>
      <c r="Q326" s="70">
        <v>2126349000</v>
      </c>
      <c r="R326" s="291">
        <v>45324</v>
      </c>
      <c r="S326" s="70">
        <v>11167000</v>
      </c>
      <c r="T326" s="72" t="s">
        <v>66</v>
      </c>
      <c r="U326" s="70">
        <v>1082868728</v>
      </c>
      <c r="V326" s="70" t="s">
        <v>5251</v>
      </c>
      <c r="W326" s="291">
        <v>45324</v>
      </c>
      <c r="X326" s="291">
        <v>45324</v>
      </c>
      <c r="Y326" s="81" t="s">
        <v>75</v>
      </c>
      <c r="Z326" s="291">
        <v>45457</v>
      </c>
      <c r="AA326" s="136">
        <f t="shared" si="20"/>
        <v>133</v>
      </c>
      <c r="AB326" s="136">
        <v>0</v>
      </c>
      <c r="AC326" s="506">
        <v>0</v>
      </c>
      <c r="AD326" s="136">
        <v>0</v>
      </c>
      <c r="AE326" s="294" t="s">
        <v>75</v>
      </c>
      <c r="AF326" s="136">
        <f t="shared" si="21"/>
        <v>0</v>
      </c>
      <c r="AG326" s="70">
        <v>0</v>
      </c>
      <c r="AH326" s="70">
        <v>0</v>
      </c>
      <c r="AI326" s="294" t="s">
        <v>75</v>
      </c>
      <c r="AJ326" s="72">
        <v>0</v>
      </c>
      <c r="AK326" s="79" t="s">
        <v>75</v>
      </c>
      <c r="AL326" s="79" t="s">
        <v>75</v>
      </c>
      <c r="AM326" s="136">
        <f t="shared" si="22"/>
        <v>0</v>
      </c>
      <c r="AN326" s="136">
        <f>+K326+AC326-AH326</f>
        <v>11167000</v>
      </c>
      <c r="AO326" s="72" t="s">
        <v>67</v>
      </c>
      <c r="AP326" s="70">
        <v>11167000</v>
      </c>
      <c r="AQ326" s="72" t="s">
        <v>85</v>
      </c>
      <c r="AR326" s="70">
        <v>0</v>
      </c>
      <c r="AS326" s="86" t="s">
        <v>75</v>
      </c>
      <c r="AT326" s="508">
        <v>11167000</v>
      </c>
      <c r="AU326" s="436">
        <f t="shared" si="23"/>
        <v>0</v>
      </c>
      <c r="AV326" s="140">
        <f t="shared" si="24"/>
        <v>1</v>
      </c>
      <c r="AW326" s="294" t="s">
        <v>75</v>
      </c>
      <c r="AX326" s="72" t="s">
        <v>131</v>
      </c>
      <c r="AY326" s="70" t="s">
        <v>7120</v>
      </c>
      <c r="AZ326" s="67" t="s">
        <v>67</v>
      </c>
      <c r="BA326" s="67" t="s">
        <v>67</v>
      </c>
    </row>
    <row r="327" spans="2:53" x14ac:dyDescent="0.25">
      <c r="B327" s="67">
        <v>2024</v>
      </c>
      <c r="C327" s="67">
        <v>891780111</v>
      </c>
      <c r="D327" s="69" t="s">
        <v>64</v>
      </c>
      <c r="E327" s="72" t="s">
        <v>7119</v>
      </c>
      <c r="F327" s="136" t="s">
        <v>7118</v>
      </c>
      <c r="G327" s="418">
        <v>0</v>
      </c>
      <c r="H327" s="72" t="s">
        <v>73</v>
      </c>
      <c r="I327" s="69" t="s">
        <v>65</v>
      </c>
      <c r="J327" s="70" t="s">
        <v>7117</v>
      </c>
      <c r="K327" s="70">
        <v>16080000</v>
      </c>
      <c r="L327" s="67" t="s">
        <v>68</v>
      </c>
      <c r="M327" s="70" t="s">
        <v>7116</v>
      </c>
      <c r="N327" s="70">
        <v>1149451463</v>
      </c>
      <c r="O327" s="154">
        <v>13</v>
      </c>
      <c r="P327" s="294">
        <v>45302</v>
      </c>
      <c r="Q327" s="70">
        <v>4518689382</v>
      </c>
      <c r="R327" s="291">
        <v>45324</v>
      </c>
      <c r="S327" s="70">
        <v>16080000</v>
      </c>
      <c r="T327" s="72" t="s">
        <v>66</v>
      </c>
      <c r="U327" s="70">
        <v>57464638</v>
      </c>
      <c r="V327" s="70" t="s">
        <v>5421</v>
      </c>
      <c r="W327" s="291">
        <v>45324</v>
      </c>
      <c r="X327" s="291">
        <v>45324</v>
      </c>
      <c r="Y327" s="81" t="s">
        <v>75</v>
      </c>
      <c r="Z327" s="291">
        <v>45457</v>
      </c>
      <c r="AA327" s="136">
        <f t="shared" si="20"/>
        <v>133</v>
      </c>
      <c r="AB327" s="136">
        <v>2</v>
      </c>
      <c r="AC327" s="506">
        <v>1920000</v>
      </c>
      <c r="AD327" s="136">
        <v>1</v>
      </c>
      <c r="AE327" s="507">
        <v>45473</v>
      </c>
      <c r="AF327" s="136">
        <f t="shared" si="21"/>
        <v>16</v>
      </c>
      <c r="AG327" s="70">
        <v>0</v>
      </c>
      <c r="AH327" s="70">
        <v>0</v>
      </c>
      <c r="AI327" s="294" t="s">
        <v>75</v>
      </c>
      <c r="AJ327" s="72">
        <v>0</v>
      </c>
      <c r="AK327" s="79" t="s">
        <v>75</v>
      </c>
      <c r="AL327" s="79" t="s">
        <v>75</v>
      </c>
      <c r="AM327" s="136">
        <f t="shared" si="22"/>
        <v>0</v>
      </c>
      <c r="AN327" s="136">
        <f>+K327+AC327-AH327</f>
        <v>18000000</v>
      </c>
      <c r="AO327" s="72" t="s">
        <v>67</v>
      </c>
      <c r="AP327" s="70">
        <v>16080000</v>
      </c>
      <c r="AQ327" s="72" t="s">
        <v>85</v>
      </c>
      <c r="AR327" s="70">
        <v>0</v>
      </c>
      <c r="AS327" s="86" t="s">
        <v>75</v>
      </c>
      <c r="AT327" s="508">
        <v>18000000</v>
      </c>
      <c r="AU327" s="436">
        <f t="shared" si="23"/>
        <v>0</v>
      </c>
      <c r="AV327" s="140">
        <f t="shared" si="24"/>
        <v>1</v>
      </c>
      <c r="AW327" s="294" t="s">
        <v>75</v>
      </c>
      <c r="AX327" s="72" t="s">
        <v>131</v>
      </c>
      <c r="AY327" s="70" t="s">
        <v>7115</v>
      </c>
      <c r="AZ327" s="67" t="s">
        <v>67</v>
      </c>
      <c r="BA327" s="67" t="s">
        <v>67</v>
      </c>
    </row>
    <row r="328" spans="2:53" x14ac:dyDescent="0.25">
      <c r="B328" s="67">
        <v>2024</v>
      </c>
      <c r="C328" s="67">
        <v>891780111</v>
      </c>
      <c r="D328" s="69" t="s">
        <v>64</v>
      </c>
      <c r="E328" s="72" t="s">
        <v>7114</v>
      </c>
      <c r="F328" s="136" t="s">
        <v>7113</v>
      </c>
      <c r="G328" s="418">
        <v>0</v>
      </c>
      <c r="H328" s="72" t="s">
        <v>73</v>
      </c>
      <c r="I328" s="69" t="s">
        <v>65</v>
      </c>
      <c r="J328" s="70" t="s">
        <v>7112</v>
      </c>
      <c r="K328" s="70">
        <v>18760000</v>
      </c>
      <c r="L328" s="67" t="s">
        <v>68</v>
      </c>
      <c r="M328" s="70" t="s">
        <v>7111</v>
      </c>
      <c r="N328" s="70">
        <v>36535996</v>
      </c>
      <c r="O328" s="154">
        <v>13</v>
      </c>
      <c r="P328" s="294">
        <v>45302</v>
      </c>
      <c r="Q328" s="70">
        <v>4518689382</v>
      </c>
      <c r="R328" s="291">
        <v>45324</v>
      </c>
      <c r="S328" s="70">
        <v>18760000</v>
      </c>
      <c r="T328" s="72" t="s">
        <v>66</v>
      </c>
      <c r="U328" s="70">
        <v>1082964146</v>
      </c>
      <c r="V328" s="70" t="s">
        <v>5390</v>
      </c>
      <c r="W328" s="291">
        <v>45324</v>
      </c>
      <c r="X328" s="291">
        <v>45324</v>
      </c>
      <c r="Y328" s="81" t="s">
        <v>75</v>
      </c>
      <c r="Z328" s="291">
        <v>45457</v>
      </c>
      <c r="AA328" s="136">
        <f t="shared" ref="AA328:AA391" si="25">+IF(Y328="1800-01-01",Z328-X328,Z328-Y328)</f>
        <v>133</v>
      </c>
      <c r="AB328" s="136">
        <v>2</v>
      </c>
      <c r="AC328" s="506">
        <v>2240000</v>
      </c>
      <c r="AD328" s="136">
        <v>1</v>
      </c>
      <c r="AE328" s="507">
        <v>45473</v>
      </c>
      <c r="AF328" s="136">
        <f t="shared" ref="AF328:AF391" si="26">+IF(AE328="1800-01-01",0,AE328-Z328)</f>
        <v>16</v>
      </c>
      <c r="AG328" s="70">
        <v>0</v>
      </c>
      <c r="AH328" s="70">
        <v>0</v>
      </c>
      <c r="AI328" s="294" t="s">
        <v>75</v>
      </c>
      <c r="AJ328" s="72">
        <v>0</v>
      </c>
      <c r="AK328" s="79" t="s">
        <v>75</v>
      </c>
      <c r="AL328" s="79" t="s">
        <v>75</v>
      </c>
      <c r="AM328" s="136">
        <f t="shared" ref="AM328:AM391" si="27">+IF(AK328="1800-01-01",0,AL328-AK328)</f>
        <v>0</v>
      </c>
      <c r="AN328" s="136">
        <f>+K328+AC328-AH328</f>
        <v>21000000</v>
      </c>
      <c r="AO328" s="72" t="s">
        <v>67</v>
      </c>
      <c r="AP328" s="70">
        <v>18760000</v>
      </c>
      <c r="AQ328" s="72" t="s">
        <v>85</v>
      </c>
      <c r="AR328" s="70">
        <v>0</v>
      </c>
      <c r="AS328" s="86" t="s">
        <v>75</v>
      </c>
      <c r="AT328" s="508">
        <v>21000000</v>
      </c>
      <c r="AU328" s="436">
        <f t="shared" ref="AU328:AU391" si="28">AN328-AT328</f>
        <v>0</v>
      </c>
      <c r="AV328" s="140">
        <f t="shared" ref="AV328:AV391" si="29">+IFERROR(AT328/AN328,"_")</f>
        <v>1</v>
      </c>
      <c r="AW328" s="294" t="s">
        <v>75</v>
      </c>
      <c r="AX328" s="72" t="s">
        <v>131</v>
      </c>
      <c r="AY328" s="70" t="s">
        <v>7110</v>
      </c>
      <c r="AZ328" s="67" t="s">
        <v>67</v>
      </c>
      <c r="BA328" s="67" t="s">
        <v>67</v>
      </c>
    </row>
    <row r="329" spans="2:53" x14ac:dyDescent="0.25">
      <c r="B329" s="67">
        <v>2024</v>
      </c>
      <c r="C329" s="67">
        <v>891780111</v>
      </c>
      <c r="D329" s="69" t="s">
        <v>64</v>
      </c>
      <c r="E329" s="72" t="s">
        <v>7109</v>
      </c>
      <c r="F329" s="136" t="s">
        <v>7108</v>
      </c>
      <c r="G329" s="418">
        <v>0</v>
      </c>
      <c r="H329" s="72" t="s">
        <v>73</v>
      </c>
      <c r="I329" s="69" t="s">
        <v>65</v>
      </c>
      <c r="J329" s="70" t="s">
        <v>7107</v>
      </c>
      <c r="K329" s="70">
        <v>14740000</v>
      </c>
      <c r="L329" s="67" t="s">
        <v>68</v>
      </c>
      <c r="M329" s="70" t="s">
        <v>7106</v>
      </c>
      <c r="N329" s="70">
        <v>1083007469</v>
      </c>
      <c r="O329" s="154">
        <v>13</v>
      </c>
      <c r="P329" s="294">
        <v>45302</v>
      </c>
      <c r="Q329" s="70">
        <v>4518689382</v>
      </c>
      <c r="R329" s="291">
        <v>45327</v>
      </c>
      <c r="S329" s="70">
        <v>14740000</v>
      </c>
      <c r="T329" s="72" t="s">
        <v>66</v>
      </c>
      <c r="U329" s="70">
        <v>39058006</v>
      </c>
      <c r="V329" s="70" t="s">
        <v>6400</v>
      </c>
      <c r="W329" s="291">
        <v>45327</v>
      </c>
      <c r="X329" s="291">
        <v>45327</v>
      </c>
      <c r="Y329" s="81" t="s">
        <v>75</v>
      </c>
      <c r="Z329" s="291">
        <v>45457</v>
      </c>
      <c r="AA329" s="136">
        <f t="shared" si="25"/>
        <v>130</v>
      </c>
      <c r="AB329" s="136">
        <v>0</v>
      </c>
      <c r="AC329" s="506">
        <v>0</v>
      </c>
      <c r="AD329" s="136">
        <v>0</v>
      </c>
      <c r="AE329" s="294" t="s">
        <v>75</v>
      </c>
      <c r="AF329" s="136">
        <f t="shared" si="26"/>
        <v>0</v>
      </c>
      <c r="AG329" s="70">
        <v>0</v>
      </c>
      <c r="AH329" s="70">
        <v>0</v>
      </c>
      <c r="AI329" s="294" t="s">
        <v>75</v>
      </c>
      <c r="AJ329" s="72">
        <v>0</v>
      </c>
      <c r="AK329" s="79" t="s">
        <v>75</v>
      </c>
      <c r="AL329" s="79" t="s">
        <v>75</v>
      </c>
      <c r="AM329" s="136">
        <f t="shared" si="27"/>
        <v>0</v>
      </c>
      <c r="AN329" s="136">
        <f>+K329+AC329-AH329</f>
        <v>14740000</v>
      </c>
      <c r="AO329" s="72" t="s">
        <v>67</v>
      </c>
      <c r="AP329" s="70">
        <v>14740000</v>
      </c>
      <c r="AQ329" s="72" t="s">
        <v>85</v>
      </c>
      <c r="AR329" s="70">
        <v>0</v>
      </c>
      <c r="AS329" s="86" t="s">
        <v>75</v>
      </c>
      <c r="AT329" s="508">
        <v>14740000</v>
      </c>
      <c r="AU329" s="436">
        <f t="shared" si="28"/>
        <v>0</v>
      </c>
      <c r="AV329" s="140">
        <f t="shared" si="29"/>
        <v>1</v>
      </c>
      <c r="AW329" s="294" t="s">
        <v>75</v>
      </c>
      <c r="AX329" s="72" t="s">
        <v>131</v>
      </c>
      <c r="AY329" s="70" t="s">
        <v>7105</v>
      </c>
      <c r="AZ329" s="67" t="s">
        <v>67</v>
      </c>
      <c r="BA329" s="67" t="s">
        <v>67</v>
      </c>
    </row>
    <row r="330" spans="2:53" x14ac:dyDescent="0.25">
      <c r="B330" s="67">
        <v>2024</v>
      </c>
      <c r="C330" s="67">
        <v>891780111</v>
      </c>
      <c r="D330" s="69" t="s">
        <v>64</v>
      </c>
      <c r="E330" s="72" t="s">
        <v>7104</v>
      </c>
      <c r="F330" s="136" t="s">
        <v>7103</v>
      </c>
      <c r="G330" s="418">
        <v>0</v>
      </c>
      <c r="H330" s="72" t="s">
        <v>73</v>
      </c>
      <c r="I330" s="69" t="s">
        <v>65</v>
      </c>
      <c r="J330" s="70" t="s">
        <v>7102</v>
      </c>
      <c r="K330" s="70">
        <v>13400000</v>
      </c>
      <c r="L330" s="67" t="s">
        <v>68</v>
      </c>
      <c r="M330" s="70" t="s">
        <v>7101</v>
      </c>
      <c r="N330" s="70">
        <v>1083007505</v>
      </c>
      <c r="O330" s="154">
        <v>13</v>
      </c>
      <c r="P330" s="294">
        <v>45302</v>
      </c>
      <c r="Q330" s="70">
        <v>4518689382</v>
      </c>
      <c r="R330" s="291">
        <v>45327</v>
      </c>
      <c r="S330" s="70">
        <v>13400000</v>
      </c>
      <c r="T330" s="72" t="s">
        <v>66</v>
      </c>
      <c r="U330" s="70">
        <v>85449357</v>
      </c>
      <c r="V330" s="70" t="s">
        <v>6456</v>
      </c>
      <c r="W330" s="291">
        <v>45327</v>
      </c>
      <c r="X330" s="291">
        <v>45327</v>
      </c>
      <c r="Y330" s="81" t="s">
        <v>75</v>
      </c>
      <c r="Z330" s="291">
        <v>45457</v>
      </c>
      <c r="AA330" s="136">
        <f t="shared" si="25"/>
        <v>130</v>
      </c>
      <c r="AB330" s="136">
        <v>2</v>
      </c>
      <c r="AC330" s="506">
        <v>1600000</v>
      </c>
      <c r="AD330" s="136">
        <v>1</v>
      </c>
      <c r="AE330" s="507">
        <v>45473</v>
      </c>
      <c r="AF330" s="136">
        <f t="shared" si="26"/>
        <v>16</v>
      </c>
      <c r="AG330" s="70">
        <v>0</v>
      </c>
      <c r="AH330" s="70">
        <v>0</v>
      </c>
      <c r="AI330" s="294" t="s">
        <v>75</v>
      </c>
      <c r="AJ330" s="72">
        <v>0</v>
      </c>
      <c r="AK330" s="79" t="s">
        <v>75</v>
      </c>
      <c r="AL330" s="79" t="s">
        <v>75</v>
      </c>
      <c r="AM330" s="136">
        <f t="shared" si="27"/>
        <v>0</v>
      </c>
      <c r="AN330" s="136">
        <f>+K330+AC330-AH330</f>
        <v>15000000</v>
      </c>
      <c r="AO330" s="72" t="s">
        <v>67</v>
      </c>
      <c r="AP330" s="70">
        <v>13400000</v>
      </c>
      <c r="AQ330" s="72" t="s">
        <v>85</v>
      </c>
      <c r="AR330" s="70">
        <v>0</v>
      </c>
      <c r="AS330" s="86" t="s">
        <v>75</v>
      </c>
      <c r="AT330" s="508">
        <v>15000000</v>
      </c>
      <c r="AU330" s="436">
        <f t="shared" si="28"/>
        <v>0</v>
      </c>
      <c r="AV330" s="140">
        <f t="shared" si="29"/>
        <v>1</v>
      </c>
      <c r="AW330" s="294" t="s">
        <v>75</v>
      </c>
      <c r="AX330" s="72" t="s">
        <v>131</v>
      </c>
      <c r="AY330" s="70" t="s">
        <v>7100</v>
      </c>
      <c r="AZ330" s="67" t="s">
        <v>67</v>
      </c>
      <c r="BA330" s="67" t="s">
        <v>67</v>
      </c>
    </row>
    <row r="331" spans="2:53" x14ac:dyDescent="0.25">
      <c r="B331" s="67">
        <v>2024</v>
      </c>
      <c r="C331" s="67">
        <v>891780111</v>
      </c>
      <c r="D331" s="69" t="s">
        <v>64</v>
      </c>
      <c r="E331" s="72" t="s">
        <v>7099</v>
      </c>
      <c r="F331" s="136" t="s">
        <v>7098</v>
      </c>
      <c r="G331" s="418">
        <v>0</v>
      </c>
      <c r="H331" s="72" t="s">
        <v>73</v>
      </c>
      <c r="I331" s="69" t="s">
        <v>1745</v>
      </c>
      <c r="J331" s="70" t="s">
        <v>7097</v>
      </c>
      <c r="K331" s="70">
        <v>8500000</v>
      </c>
      <c r="L331" s="67" t="s">
        <v>68</v>
      </c>
      <c r="M331" s="70" t="s">
        <v>7096</v>
      </c>
      <c r="N331" s="70">
        <v>64574293</v>
      </c>
      <c r="O331" s="154">
        <v>170</v>
      </c>
      <c r="P331" s="291">
        <v>45320</v>
      </c>
      <c r="Q331" s="70">
        <v>165200000</v>
      </c>
      <c r="R331" s="291">
        <v>45327</v>
      </c>
      <c r="S331" s="70">
        <v>8500000</v>
      </c>
      <c r="T331" s="72" t="s">
        <v>66</v>
      </c>
      <c r="U331" s="70">
        <v>36559959</v>
      </c>
      <c r="V331" s="70" t="s">
        <v>3499</v>
      </c>
      <c r="W331" s="291">
        <v>45327</v>
      </c>
      <c r="X331" s="291">
        <v>45327</v>
      </c>
      <c r="Y331" s="81" t="s">
        <v>75</v>
      </c>
      <c r="Z331" s="291">
        <v>45382</v>
      </c>
      <c r="AA331" s="136">
        <f t="shared" si="25"/>
        <v>55</v>
      </c>
      <c r="AB331" s="136">
        <v>0</v>
      </c>
      <c r="AC331" s="506">
        <v>0</v>
      </c>
      <c r="AD331" s="136">
        <v>0</v>
      </c>
      <c r="AE331" s="294" t="s">
        <v>75</v>
      </c>
      <c r="AF331" s="136">
        <f t="shared" si="26"/>
        <v>0</v>
      </c>
      <c r="AG331" s="70">
        <v>0</v>
      </c>
      <c r="AH331" s="70">
        <v>0</v>
      </c>
      <c r="AI331" s="294" t="s">
        <v>75</v>
      </c>
      <c r="AJ331" s="72">
        <v>0</v>
      </c>
      <c r="AK331" s="79" t="s">
        <v>75</v>
      </c>
      <c r="AL331" s="79" t="s">
        <v>75</v>
      </c>
      <c r="AM331" s="136">
        <f t="shared" si="27"/>
        <v>0</v>
      </c>
      <c r="AN331" s="136">
        <f>+K331+AC331-AH331</f>
        <v>8500000</v>
      </c>
      <c r="AO331" s="72" t="s">
        <v>85</v>
      </c>
      <c r="AP331" s="70">
        <v>0</v>
      </c>
      <c r="AQ331" s="72" t="s">
        <v>85</v>
      </c>
      <c r="AR331" s="70">
        <v>0</v>
      </c>
      <c r="AS331" s="86" t="s">
        <v>75</v>
      </c>
      <c r="AT331" s="508">
        <v>8500000</v>
      </c>
      <c r="AU331" s="436">
        <f t="shared" si="28"/>
        <v>0</v>
      </c>
      <c r="AV331" s="140">
        <f t="shared" si="29"/>
        <v>1</v>
      </c>
      <c r="AW331" s="294" t="s">
        <v>75</v>
      </c>
      <c r="AX331" s="72" t="s">
        <v>131</v>
      </c>
      <c r="AY331" s="70" t="s">
        <v>7095</v>
      </c>
      <c r="AZ331" s="67" t="s">
        <v>67</v>
      </c>
      <c r="BA331" s="67" t="s">
        <v>67</v>
      </c>
    </row>
    <row r="332" spans="2:53" x14ac:dyDescent="0.25">
      <c r="B332" s="67">
        <v>2024</v>
      </c>
      <c r="C332" s="67">
        <v>891780111</v>
      </c>
      <c r="D332" s="69" t="s">
        <v>64</v>
      </c>
      <c r="E332" s="72" t="s">
        <v>7094</v>
      </c>
      <c r="F332" s="136" t="s">
        <v>7093</v>
      </c>
      <c r="G332" s="418">
        <v>0</v>
      </c>
      <c r="H332" s="72" t="s">
        <v>73</v>
      </c>
      <c r="I332" s="69" t="s">
        <v>1745</v>
      </c>
      <c r="J332" s="70" t="s">
        <v>7092</v>
      </c>
      <c r="K332" s="70">
        <v>8500000</v>
      </c>
      <c r="L332" s="67" t="s">
        <v>68</v>
      </c>
      <c r="M332" s="70" t="s">
        <v>5322</v>
      </c>
      <c r="N332" s="70">
        <v>1082955260</v>
      </c>
      <c r="O332" s="154">
        <v>170</v>
      </c>
      <c r="P332" s="291">
        <v>45320</v>
      </c>
      <c r="Q332" s="70">
        <v>165200000</v>
      </c>
      <c r="R332" s="291">
        <v>45327</v>
      </c>
      <c r="S332" s="70">
        <v>8500000</v>
      </c>
      <c r="T332" s="72" t="s">
        <v>66</v>
      </c>
      <c r="U332" s="70">
        <v>36559959</v>
      </c>
      <c r="V332" s="70" t="s">
        <v>3499</v>
      </c>
      <c r="W332" s="291">
        <v>45327</v>
      </c>
      <c r="X332" s="291">
        <v>45327</v>
      </c>
      <c r="Y332" s="81" t="s">
        <v>75</v>
      </c>
      <c r="Z332" s="291">
        <v>45382</v>
      </c>
      <c r="AA332" s="136">
        <f t="shared" si="25"/>
        <v>55</v>
      </c>
      <c r="AB332" s="136">
        <v>0</v>
      </c>
      <c r="AC332" s="506">
        <v>0</v>
      </c>
      <c r="AD332" s="136">
        <v>0</v>
      </c>
      <c r="AE332" s="294" t="s">
        <v>75</v>
      </c>
      <c r="AF332" s="136">
        <f t="shared" si="26"/>
        <v>0</v>
      </c>
      <c r="AG332" s="70">
        <v>0</v>
      </c>
      <c r="AH332" s="70">
        <v>0</v>
      </c>
      <c r="AI332" s="294" t="s">
        <v>75</v>
      </c>
      <c r="AJ332" s="72">
        <v>0</v>
      </c>
      <c r="AK332" s="79" t="s">
        <v>75</v>
      </c>
      <c r="AL332" s="79" t="s">
        <v>75</v>
      </c>
      <c r="AM332" s="136">
        <f t="shared" si="27"/>
        <v>0</v>
      </c>
      <c r="AN332" s="136">
        <f>+K332+AC332-AH332</f>
        <v>8500000</v>
      </c>
      <c r="AO332" s="72" t="s">
        <v>85</v>
      </c>
      <c r="AP332" s="70">
        <v>0</v>
      </c>
      <c r="AQ332" s="72" t="s">
        <v>85</v>
      </c>
      <c r="AR332" s="70">
        <v>0</v>
      </c>
      <c r="AS332" s="86" t="s">
        <v>75</v>
      </c>
      <c r="AT332" s="508">
        <v>8500000</v>
      </c>
      <c r="AU332" s="436">
        <f t="shared" si="28"/>
        <v>0</v>
      </c>
      <c r="AV332" s="140">
        <f t="shared" si="29"/>
        <v>1</v>
      </c>
      <c r="AW332" s="294" t="s">
        <v>75</v>
      </c>
      <c r="AX332" s="72" t="s">
        <v>131</v>
      </c>
      <c r="AY332" s="70" t="s">
        <v>7091</v>
      </c>
      <c r="AZ332" s="67" t="s">
        <v>67</v>
      </c>
      <c r="BA332" s="67" t="s">
        <v>67</v>
      </c>
    </row>
    <row r="333" spans="2:53" x14ac:dyDescent="0.25">
      <c r="B333" s="67">
        <v>2024</v>
      </c>
      <c r="C333" s="67">
        <v>891780111</v>
      </c>
      <c r="D333" s="69" t="s">
        <v>64</v>
      </c>
      <c r="E333" s="72" t="s">
        <v>7090</v>
      </c>
      <c r="F333" s="136" t="s">
        <v>7089</v>
      </c>
      <c r="G333" s="418">
        <v>0</v>
      </c>
      <c r="H333" s="72" t="s">
        <v>73</v>
      </c>
      <c r="I333" s="69" t="s">
        <v>1745</v>
      </c>
      <c r="J333" s="70" t="s">
        <v>7088</v>
      </c>
      <c r="K333" s="70">
        <v>8500000</v>
      </c>
      <c r="L333" s="67" t="s">
        <v>68</v>
      </c>
      <c r="M333" s="70" t="s">
        <v>5317</v>
      </c>
      <c r="N333" s="70">
        <v>1082940809</v>
      </c>
      <c r="O333" s="154">
        <v>170</v>
      </c>
      <c r="P333" s="291">
        <v>45320</v>
      </c>
      <c r="Q333" s="70">
        <v>165200000</v>
      </c>
      <c r="R333" s="291">
        <v>45327</v>
      </c>
      <c r="S333" s="70">
        <v>8500000</v>
      </c>
      <c r="T333" s="72" t="s">
        <v>66</v>
      </c>
      <c r="U333" s="70">
        <v>36559959</v>
      </c>
      <c r="V333" s="70" t="s">
        <v>3499</v>
      </c>
      <c r="W333" s="291">
        <v>45327</v>
      </c>
      <c r="X333" s="291">
        <v>45327</v>
      </c>
      <c r="Y333" s="81" t="s">
        <v>75</v>
      </c>
      <c r="Z333" s="291">
        <v>45382</v>
      </c>
      <c r="AA333" s="136">
        <f t="shared" si="25"/>
        <v>55</v>
      </c>
      <c r="AB333" s="136">
        <v>0</v>
      </c>
      <c r="AC333" s="506">
        <v>0</v>
      </c>
      <c r="AD333" s="136">
        <v>0</v>
      </c>
      <c r="AE333" s="294" t="s">
        <v>75</v>
      </c>
      <c r="AF333" s="136">
        <f t="shared" si="26"/>
        <v>0</v>
      </c>
      <c r="AG333" s="70">
        <v>0</v>
      </c>
      <c r="AH333" s="70">
        <v>0</v>
      </c>
      <c r="AI333" s="294" t="s">
        <v>75</v>
      </c>
      <c r="AJ333" s="72">
        <v>0</v>
      </c>
      <c r="AK333" s="79" t="s">
        <v>75</v>
      </c>
      <c r="AL333" s="79" t="s">
        <v>75</v>
      </c>
      <c r="AM333" s="136">
        <f t="shared" si="27"/>
        <v>0</v>
      </c>
      <c r="AN333" s="136">
        <f>+K333+AC333-AH333</f>
        <v>8500000</v>
      </c>
      <c r="AO333" s="72" t="s">
        <v>85</v>
      </c>
      <c r="AP333" s="70">
        <v>0</v>
      </c>
      <c r="AQ333" s="72" t="s">
        <v>85</v>
      </c>
      <c r="AR333" s="70">
        <v>0</v>
      </c>
      <c r="AS333" s="86" t="s">
        <v>75</v>
      </c>
      <c r="AT333" s="508">
        <v>8500000</v>
      </c>
      <c r="AU333" s="436">
        <f t="shared" si="28"/>
        <v>0</v>
      </c>
      <c r="AV333" s="140">
        <f t="shared" si="29"/>
        <v>1</v>
      </c>
      <c r="AW333" s="294" t="s">
        <v>75</v>
      </c>
      <c r="AX333" s="72" t="s">
        <v>131</v>
      </c>
      <c r="AY333" s="70" t="s">
        <v>7087</v>
      </c>
      <c r="AZ333" s="67" t="s">
        <v>67</v>
      </c>
      <c r="BA333" s="67" t="s">
        <v>67</v>
      </c>
    </row>
    <row r="334" spans="2:53" x14ac:dyDescent="0.25">
      <c r="B334" s="67">
        <v>2024</v>
      </c>
      <c r="C334" s="67">
        <v>891780111</v>
      </c>
      <c r="D334" s="69" t="s">
        <v>64</v>
      </c>
      <c r="E334" s="72" t="s">
        <v>7086</v>
      </c>
      <c r="F334" s="136" t="s">
        <v>7085</v>
      </c>
      <c r="G334" s="418">
        <v>0</v>
      </c>
      <c r="H334" s="72" t="s">
        <v>73</v>
      </c>
      <c r="I334" s="69" t="s">
        <v>65</v>
      </c>
      <c r="J334" s="70" t="s">
        <v>7084</v>
      </c>
      <c r="K334" s="70">
        <v>13400000</v>
      </c>
      <c r="L334" s="67" t="s">
        <v>68</v>
      </c>
      <c r="M334" s="70" t="s">
        <v>7083</v>
      </c>
      <c r="N334" s="70">
        <v>1064802492</v>
      </c>
      <c r="O334" s="154">
        <v>13</v>
      </c>
      <c r="P334" s="294">
        <v>45302</v>
      </c>
      <c r="Q334" s="70">
        <v>4518689382</v>
      </c>
      <c r="R334" s="291">
        <v>45327</v>
      </c>
      <c r="S334" s="70">
        <v>13400000</v>
      </c>
      <c r="T334" s="72" t="s">
        <v>66</v>
      </c>
      <c r="U334" s="70">
        <v>57464638</v>
      </c>
      <c r="V334" s="70" t="s">
        <v>5421</v>
      </c>
      <c r="W334" s="291">
        <v>45327</v>
      </c>
      <c r="X334" s="291">
        <v>45327</v>
      </c>
      <c r="Y334" s="81" t="s">
        <v>75</v>
      </c>
      <c r="Z334" s="291">
        <v>45457</v>
      </c>
      <c r="AA334" s="136">
        <f t="shared" si="25"/>
        <v>130</v>
      </c>
      <c r="AB334" s="136">
        <v>2</v>
      </c>
      <c r="AC334" s="506">
        <v>1600000</v>
      </c>
      <c r="AD334" s="136">
        <v>1</v>
      </c>
      <c r="AE334" s="507">
        <v>45473</v>
      </c>
      <c r="AF334" s="136">
        <f t="shared" si="26"/>
        <v>16</v>
      </c>
      <c r="AG334" s="70">
        <v>0</v>
      </c>
      <c r="AH334" s="70">
        <v>0</v>
      </c>
      <c r="AI334" s="294" t="s">
        <v>75</v>
      </c>
      <c r="AJ334" s="72">
        <v>0</v>
      </c>
      <c r="AK334" s="79" t="s">
        <v>75</v>
      </c>
      <c r="AL334" s="79" t="s">
        <v>75</v>
      </c>
      <c r="AM334" s="136">
        <f t="shared" si="27"/>
        <v>0</v>
      </c>
      <c r="AN334" s="136">
        <f>+K334+AC334-AH334</f>
        <v>15000000</v>
      </c>
      <c r="AO334" s="72" t="s">
        <v>67</v>
      </c>
      <c r="AP334" s="70">
        <v>13400000</v>
      </c>
      <c r="AQ334" s="72" t="s">
        <v>85</v>
      </c>
      <c r="AR334" s="70">
        <v>0</v>
      </c>
      <c r="AS334" s="86" t="s">
        <v>75</v>
      </c>
      <c r="AT334" s="508">
        <v>15000000</v>
      </c>
      <c r="AU334" s="436">
        <f t="shared" si="28"/>
        <v>0</v>
      </c>
      <c r="AV334" s="140">
        <f t="shared" si="29"/>
        <v>1</v>
      </c>
      <c r="AW334" s="294" t="s">
        <v>75</v>
      </c>
      <c r="AX334" s="72" t="s">
        <v>131</v>
      </c>
      <c r="AY334" s="70" t="s">
        <v>7082</v>
      </c>
      <c r="AZ334" s="67" t="s">
        <v>67</v>
      </c>
      <c r="BA334" s="67" t="s">
        <v>67</v>
      </c>
    </row>
    <row r="335" spans="2:53" x14ac:dyDescent="0.25">
      <c r="B335" s="67">
        <v>2024</v>
      </c>
      <c r="C335" s="67">
        <v>891780111</v>
      </c>
      <c r="D335" s="69" t="s">
        <v>64</v>
      </c>
      <c r="E335" s="72" t="s">
        <v>7081</v>
      </c>
      <c r="F335" s="136" t="s">
        <v>7080</v>
      </c>
      <c r="G335" s="418">
        <v>0</v>
      </c>
      <c r="H335" s="72" t="s">
        <v>73</v>
      </c>
      <c r="I335" s="69" t="s">
        <v>65</v>
      </c>
      <c r="J335" s="70" t="s">
        <v>7079</v>
      </c>
      <c r="K335" s="70">
        <v>13400000</v>
      </c>
      <c r="L335" s="67" t="s">
        <v>68</v>
      </c>
      <c r="M335" s="70" t="s">
        <v>7078</v>
      </c>
      <c r="N335" s="70">
        <v>85373098</v>
      </c>
      <c r="O335" s="154">
        <v>13</v>
      </c>
      <c r="P335" s="294">
        <v>45302</v>
      </c>
      <c r="Q335" s="70">
        <v>4518689382</v>
      </c>
      <c r="R335" s="291">
        <v>45327</v>
      </c>
      <c r="S335" s="70">
        <v>13400000</v>
      </c>
      <c r="T335" s="72" t="s">
        <v>66</v>
      </c>
      <c r="U335" s="70">
        <v>72175281</v>
      </c>
      <c r="V335" s="70" t="s">
        <v>4494</v>
      </c>
      <c r="W335" s="291">
        <v>45327</v>
      </c>
      <c r="X335" s="291">
        <v>45327</v>
      </c>
      <c r="Y335" s="81" t="s">
        <v>75</v>
      </c>
      <c r="Z335" s="291">
        <v>45457</v>
      </c>
      <c r="AA335" s="136">
        <f t="shared" si="25"/>
        <v>130</v>
      </c>
      <c r="AB335" s="136">
        <v>2</v>
      </c>
      <c r="AC335" s="506">
        <v>1600000</v>
      </c>
      <c r="AD335" s="136">
        <v>1</v>
      </c>
      <c r="AE335" s="507">
        <v>45473</v>
      </c>
      <c r="AF335" s="136">
        <f t="shared" si="26"/>
        <v>16</v>
      </c>
      <c r="AG335" s="70">
        <v>0</v>
      </c>
      <c r="AH335" s="70">
        <v>0</v>
      </c>
      <c r="AI335" s="294" t="s">
        <v>75</v>
      </c>
      <c r="AJ335" s="72">
        <v>0</v>
      </c>
      <c r="AK335" s="79" t="s">
        <v>75</v>
      </c>
      <c r="AL335" s="79" t="s">
        <v>75</v>
      </c>
      <c r="AM335" s="136">
        <f t="shared" si="27"/>
        <v>0</v>
      </c>
      <c r="AN335" s="136">
        <f>+K335+AC335-AH335</f>
        <v>15000000</v>
      </c>
      <c r="AO335" s="72" t="s">
        <v>67</v>
      </c>
      <c r="AP335" s="70">
        <v>13400000</v>
      </c>
      <c r="AQ335" s="72" t="s">
        <v>85</v>
      </c>
      <c r="AR335" s="70">
        <v>0</v>
      </c>
      <c r="AS335" s="86" t="s">
        <v>75</v>
      </c>
      <c r="AT335" s="508">
        <v>15000000</v>
      </c>
      <c r="AU335" s="436">
        <f t="shared" si="28"/>
        <v>0</v>
      </c>
      <c r="AV335" s="140">
        <f t="shared" si="29"/>
        <v>1</v>
      </c>
      <c r="AW335" s="294" t="s">
        <v>75</v>
      </c>
      <c r="AX335" s="72" t="s">
        <v>131</v>
      </c>
      <c r="AY335" s="70" t="s">
        <v>7077</v>
      </c>
      <c r="AZ335" s="67" t="s">
        <v>67</v>
      </c>
      <c r="BA335" s="67" t="s">
        <v>67</v>
      </c>
    </row>
    <row r="336" spans="2:53" x14ac:dyDescent="0.25">
      <c r="B336" s="67">
        <v>2024</v>
      </c>
      <c r="C336" s="67">
        <v>891780111</v>
      </c>
      <c r="D336" s="69" t="s">
        <v>64</v>
      </c>
      <c r="E336" s="72" t="s">
        <v>7076</v>
      </c>
      <c r="F336" s="136" t="s">
        <v>7075</v>
      </c>
      <c r="G336" s="418">
        <v>0</v>
      </c>
      <c r="H336" s="72" t="s">
        <v>73</v>
      </c>
      <c r="I336" s="69" t="s">
        <v>65</v>
      </c>
      <c r="J336" s="70" t="s">
        <v>5804</v>
      </c>
      <c r="K336" s="70">
        <v>9380000</v>
      </c>
      <c r="L336" s="67" t="s">
        <v>68</v>
      </c>
      <c r="M336" s="70" t="s">
        <v>7074</v>
      </c>
      <c r="N336" s="70">
        <v>39055352</v>
      </c>
      <c r="O336" s="154">
        <v>14</v>
      </c>
      <c r="P336" s="291">
        <v>45302</v>
      </c>
      <c r="Q336" s="70">
        <v>2126349000</v>
      </c>
      <c r="R336" s="291">
        <v>45327</v>
      </c>
      <c r="S336" s="70">
        <v>9380000</v>
      </c>
      <c r="T336" s="72" t="s">
        <v>66</v>
      </c>
      <c r="U336" s="70">
        <v>57444673</v>
      </c>
      <c r="V336" s="70" t="s">
        <v>4729</v>
      </c>
      <c r="W336" s="291">
        <v>45327</v>
      </c>
      <c r="X336" s="291">
        <v>45327</v>
      </c>
      <c r="Y336" s="81" t="s">
        <v>75</v>
      </c>
      <c r="Z336" s="291">
        <v>45457</v>
      </c>
      <c r="AA336" s="136">
        <f t="shared" si="25"/>
        <v>130</v>
      </c>
      <c r="AB336" s="136">
        <v>3</v>
      </c>
      <c r="AC336" s="506">
        <v>1120000</v>
      </c>
      <c r="AD336" s="136">
        <v>2</v>
      </c>
      <c r="AE336" s="507">
        <v>45475</v>
      </c>
      <c r="AF336" s="136">
        <f t="shared" si="26"/>
        <v>18</v>
      </c>
      <c r="AG336" s="70">
        <v>0</v>
      </c>
      <c r="AH336" s="70">
        <v>0</v>
      </c>
      <c r="AI336" s="294" t="s">
        <v>75</v>
      </c>
      <c r="AJ336" s="72">
        <v>0</v>
      </c>
      <c r="AK336" s="79" t="s">
        <v>75</v>
      </c>
      <c r="AL336" s="79" t="s">
        <v>75</v>
      </c>
      <c r="AM336" s="136">
        <f t="shared" si="27"/>
        <v>0</v>
      </c>
      <c r="AN336" s="136">
        <f>+K336+AC336-AH336</f>
        <v>10500000</v>
      </c>
      <c r="AO336" s="72" t="s">
        <v>67</v>
      </c>
      <c r="AP336" s="70">
        <v>9380000</v>
      </c>
      <c r="AQ336" s="72" t="s">
        <v>85</v>
      </c>
      <c r="AR336" s="70">
        <v>0</v>
      </c>
      <c r="AS336" s="86" t="s">
        <v>75</v>
      </c>
      <c r="AT336" s="508">
        <v>10500000</v>
      </c>
      <c r="AU336" s="436">
        <f t="shared" si="28"/>
        <v>0</v>
      </c>
      <c r="AV336" s="140">
        <f t="shared" si="29"/>
        <v>1</v>
      </c>
      <c r="AW336" s="294" t="s">
        <v>75</v>
      </c>
      <c r="AX336" s="72" t="s">
        <v>131</v>
      </c>
      <c r="AY336" s="70" t="s">
        <v>7073</v>
      </c>
      <c r="AZ336" s="67" t="s">
        <v>67</v>
      </c>
      <c r="BA336" s="67" t="s">
        <v>67</v>
      </c>
    </row>
    <row r="337" spans="2:53" x14ac:dyDescent="0.25">
      <c r="B337" s="67">
        <v>2024</v>
      </c>
      <c r="C337" s="67">
        <v>891780111</v>
      </c>
      <c r="D337" s="69" t="s">
        <v>64</v>
      </c>
      <c r="E337" s="72" t="s">
        <v>7072</v>
      </c>
      <c r="F337" s="136" t="s">
        <v>7071</v>
      </c>
      <c r="G337" s="418">
        <v>0</v>
      </c>
      <c r="H337" s="72" t="s">
        <v>73</v>
      </c>
      <c r="I337" s="69" t="s">
        <v>65</v>
      </c>
      <c r="J337" s="70" t="s">
        <v>7070</v>
      </c>
      <c r="K337" s="70">
        <v>16080000</v>
      </c>
      <c r="L337" s="67" t="s">
        <v>68</v>
      </c>
      <c r="M337" s="70" t="s">
        <v>2056</v>
      </c>
      <c r="N337" s="70">
        <v>1083017290</v>
      </c>
      <c r="O337" s="154">
        <v>13</v>
      </c>
      <c r="P337" s="294">
        <v>45302</v>
      </c>
      <c r="Q337" s="70">
        <v>4518689382</v>
      </c>
      <c r="R337" s="291">
        <v>45327</v>
      </c>
      <c r="S337" s="70">
        <v>16080000</v>
      </c>
      <c r="T337" s="72" t="s">
        <v>66</v>
      </c>
      <c r="U337" s="70">
        <v>57464638</v>
      </c>
      <c r="V337" s="70" t="s">
        <v>5421</v>
      </c>
      <c r="W337" s="291">
        <v>45327</v>
      </c>
      <c r="X337" s="291">
        <v>45327</v>
      </c>
      <c r="Y337" s="81" t="s">
        <v>75</v>
      </c>
      <c r="Z337" s="291">
        <v>45457</v>
      </c>
      <c r="AA337" s="136">
        <f t="shared" si="25"/>
        <v>130</v>
      </c>
      <c r="AB337" s="136">
        <v>0</v>
      </c>
      <c r="AC337" s="506">
        <v>0</v>
      </c>
      <c r="AD337" s="136">
        <v>0</v>
      </c>
      <c r="AE337" s="294" t="s">
        <v>75</v>
      </c>
      <c r="AF337" s="136">
        <f t="shared" si="26"/>
        <v>0</v>
      </c>
      <c r="AG337" s="70">
        <v>0</v>
      </c>
      <c r="AH337" s="70">
        <v>0</v>
      </c>
      <c r="AI337" s="294" t="s">
        <v>75</v>
      </c>
      <c r="AJ337" s="72">
        <v>0</v>
      </c>
      <c r="AK337" s="79" t="s">
        <v>75</v>
      </c>
      <c r="AL337" s="79" t="s">
        <v>75</v>
      </c>
      <c r="AM337" s="136">
        <f t="shared" si="27"/>
        <v>0</v>
      </c>
      <c r="AN337" s="136">
        <f>+K337+AC337-AH337</f>
        <v>16080000</v>
      </c>
      <c r="AO337" s="72" t="s">
        <v>67</v>
      </c>
      <c r="AP337" s="70">
        <v>16080000</v>
      </c>
      <c r="AQ337" s="72" t="s">
        <v>85</v>
      </c>
      <c r="AR337" s="70">
        <v>0</v>
      </c>
      <c r="AS337" s="86" t="s">
        <v>75</v>
      </c>
      <c r="AT337" s="508">
        <v>16080000</v>
      </c>
      <c r="AU337" s="436">
        <f t="shared" si="28"/>
        <v>0</v>
      </c>
      <c r="AV337" s="140">
        <f t="shared" si="29"/>
        <v>1</v>
      </c>
      <c r="AW337" s="294" t="s">
        <v>75</v>
      </c>
      <c r="AX337" s="72" t="s">
        <v>131</v>
      </c>
      <c r="AY337" s="70" t="s">
        <v>7069</v>
      </c>
      <c r="AZ337" s="67" t="s">
        <v>67</v>
      </c>
      <c r="BA337" s="67" t="s">
        <v>67</v>
      </c>
    </row>
    <row r="338" spans="2:53" x14ac:dyDescent="0.25">
      <c r="B338" s="67">
        <v>2024</v>
      </c>
      <c r="C338" s="67">
        <v>891780111</v>
      </c>
      <c r="D338" s="69" t="s">
        <v>64</v>
      </c>
      <c r="E338" s="72" t="s">
        <v>7068</v>
      </c>
      <c r="F338" s="136" t="s">
        <v>7067</v>
      </c>
      <c r="G338" s="418">
        <v>0</v>
      </c>
      <c r="H338" s="72" t="s">
        <v>73</v>
      </c>
      <c r="I338" s="69" t="s">
        <v>65</v>
      </c>
      <c r="J338" s="70" t="s">
        <v>7066</v>
      </c>
      <c r="K338" s="70">
        <v>9380000</v>
      </c>
      <c r="L338" s="67" t="s">
        <v>68</v>
      </c>
      <c r="M338" s="70" t="s">
        <v>7065</v>
      </c>
      <c r="N338" s="70">
        <v>84092041</v>
      </c>
      <c r="O338" s="154">
        <v>14</v>
      </c>
      <c r="P338" s="291">
        <v>45302</v>
      </c>
      <c r="Q338" s="70">
        <v>2126349000</v>
      </c>
      <c r="R338" s="291">
        <v>45327</v>
      </c>
      <c r="S338" s="70">
        <v>9380000</v>
      </c>
      <c r="T338" s="72" t="s">
        <v>66</v>
      </c>
      <c r="U338" s="70">
        <v>85459497</v>
      </c>
      <c r="V338" s="70" t="s">
        <v>3149</v>
      </c>
      <c r="W338" s="291">
        <v>45327</v>
      </c>
      <c r="X338" s="291">
        <v>45327</v>
      </c>
      <c r="Y338" s="81" t="s">
        <v>75</v>
      </c>
      <c r="Z338" s="291">
        <v>45457</v>
      </c>
      <c r="AA338" s="136">
        <f t="shared" si="25"/>
        <v>130</v>
      </c>
      <c r="AB338" s="136">
        <v>2</v>
      </c>
      <c r="AC338" s="506">
        <v>1120000</v>
      </c>
      <c r="AD338" s="136">
        <v>1</v>
      </c>
      <c r="AE338" s="507">
        <v>45473</v>
      </c>
      <c r="AF338" s="136">
        <f t="shared" si="26"/>
        <v>16</v>
      </c>
      <c r="AG338" s="70">
        <v>0</v>
      </c>
      <c r="AH338" s="70">
        <v>0</v>
      </c>
      <c r="AI338" s="294" t="s">
        <v>75</v>
      </c>
      <c r="AJ338" s="72">
        <v>0</v>
      </c>
      <c r="AK338" s="79" t="s">
        <v>75</v>
      </c>
      <c r="AL338" s="79" t="s">
        <v>75</v>
      </c>
      <c r="AM338" s="136">
        <f t="shared" si="27"/>
        <v>0</v>
      </c>
      <c r="AN338" s="136">
        <f>+K338+AC338-AH338</f>
        <v>10500000</v>
      </c>
      <c r="AO338" s="72" t="s">
        <v>67</v>
      </c>
      <c r="AP338" s="70">
        <v>9380000</v>
      </c>
      <c r="AQ338" s="72" t="s">
        <v>85</v>
      </c>
      <c r="AR338" s="70">
        <v>0</v>
      </c>
      <c r="AS338" s="86" t="s">
        <v>75</v>
      </c>
      <c r="AT338" s="508">
        <v>10500000</v>
      </c>
      <c r="AU338" s="436">
        <f t="shared" si="28"/>
        <v>0</v>
      </c>
      <c r="AV338" s="140">
        <f t="shared" si="29"/>
        <v>1</v>
      </c>
      <c r="AW338" s="294" t="s">
        <v>75</v>
      </c>
      <c r="AX338" s="72" t="s">
        <v>131</v>
      </c>
      <c r="AY338" s="70" t="s">
        <v>7064</v>
      </c>
      <c r="AZ338" s="67" t="s">
        <v>67</v>
      </c>
      <c r="BA338" s="67" t="s">
        <v>67</v>
      </c>
    </row>
    <row r="339" spans="2:53" x14ac:dyDescent="0.25">
      <c r="B339" s="67">
        <v>2024</v>
      </c>
      <c r="C339" s="67">
        <v>891780111</v>
      </c>
      <c r="D339" s="69" t="s">
        <v>64</v>
      </c>
      <c r="E339" s="72" t="s">
        <v>7063</v>
      </c>
      <c r="F339" s="136" t="s">
        <v>7062</v>
      </c>
      <c r="G339" s="418">
        <v>0</v>
      </c>
      <c r="H339" s="72" t="s">
        <v>73</v>
      </c>
      <c r="I339" s="69" t="s">
        <v>65</v>
      </c>
      <c r="J339" s="70" t="s">
        <v>7061</v>
      </c>
      <c r="K339" s="70">
        <v>9380000</v>
      </c>
      <c r="L339" s="67" t="s">
        <v>68</v>
      </c>
      <c r="M339" s="70" t="s">
        <v>7060</v>
      </c>
      <c r="N339" s="70">
        <v>1084731269</v>
      </c>
      <c r="O339" s="154">
        <v>14</v>
      </c>
      <c r="P339" s="291">
        <v>45302</v>
      </c>
      <c r="Q339" s="70">
        <v>2126349000</v>
      </c>
      <c r="R339" s="291">
        <v>45327</v>
      </c>
      <c r="S339" s="70">
        <v>9380000</v>
      </c>
      <c r="T339" s="72" t="s">
        <v>66</v>
      </c>
      <c r="U339" s="70">
        <v>85473390</v>
      </c>
      <c r="V339" s="70" t="s">
        <v>5792</v>
      </c>
      <c r="W339" s="291">
        <v>45327</v>
      </c>
      <c r="X339" s="291">
        <v>45327</v>
      </c>
      <c r="Y339" s="81" t="s">
        <v>75</v>
      </c>
      <c r="Z339" s="291">
        <v>45457</v>
      </c>
      <c r="AA339" s="136">
        <f t="shared" si="25"/>
        <v>130</v>
      </c>
      <c r="AB339" s="136">
        <v>0</v>
      </c>
      <c r="AC339" s="506">
        <v>0</v>
      </c>
      <c r="AD339" s="136">
        <v>0</v>
      </c>
      <c r="AE339" s="294" t="s">
        <v>75</v>
      </c>
      <c r="AF339" s="136">
        <f t="shared" si="26"/>
        <v>0</v>
      </c>
      <c r="AG339" s="70">
        <v>0</v>
      </c>
      <c r="AH339" s="70">
        <v>0</v>
      </c>
      <c r="AI339" s="294" t="s">
        <v>75</v>
      </c>
      <c r="AJ339" s="72">
        <v>0</v>
      </c>
      <c r="AK339" s="79" t="s">
        <v>75</v>
      </c>
      <c r="AL339" s="79" t="s">
        <v>75</v>
      </c>
      <c r="AM339" s="136">
        <f t="shared" si="27"/>
        <v>0</v>
      </c>
      <c r="AN339" s="136">
        <f>+K339+AC339-AH339</f>
        <v>9380000</v>
      </c>
      <c r="AO339" s="72" t="s">
        <v>67</v>
      </c>
      <c r="AP339" s="70">
        <v>9380000</v>
      </c>
      <c r="AQ339" s="72" t="s">
        <v>85</v>
      </c>
      <c r="AR339" s="70">
        <v>0</v>
      </c>
      <c r="AS339" s="86" t="s">
        <v>75</v>
      </c>
      <c r="AT339" s="508">
        <v>9380000</v>
      </c>
      <c r="AU339" s="436">
        <f t="shared" si="28"/>
        <v>0</v>
      </c>
      <c r="AV339" s="140">
        <f t="shared" si="29"/>
        <v>1</v>
      </c>
      <c r="AW339" s="294" t="s">
        <v>75</v>
      </c>
      <c r="AX339" s="72" t="s">
        <v>131</v>
      </c>
      <c r="AY339" s="70" t="s">
        <v>7059</v>
      </c>
      <c r="AZ339" s="67" t="s">
        <v>67</v>
      </c>
      <c r="BA339" s="67" t="s">
        <v>67</v>
      </c>
    </row>
    <row r="340" spans="2:53" x14ac:dyDescent="0.25">
      <c r="B340" s="67">
        <v>2024</v>
      </c>
      <c r="C340" s="67">
        <v>891780111</v>
      </c>
      <c r="D340" s="69" t="s">
        <v>64</v>
      </c>
      <c r="E340" s="72" t="s">
        <v>7058</v>
      </c>
      <c r="F340" s="136" t="s">
        <v>7057</v>
      </c>
      <c r="G340" s="418">
        <v>0</v>
      </c>
      <c r="H340" s="72" t="s">
        <v>73</v>
      </c>
      <c r="I340" s="69" t="s">
        <v>65</v>
      </c>
      <c r="J340" s="70" t="s">
        <v>7056</v>
      </c>
      <c r="K340" s="70">
        <v>13400000</v>
      </c>
      <c r="L340" s="67" t="s">
        <v>68</v>
      </c>
      <c r="M340" s="70" t="s">
        <v>7055</v>
      </c>
      <c r="N340" s="70">
        <v>1082881528</v>
      </c>
      <c r="O340" s="154">
        <v>13</v>
      </c>
      <c r="P340" s="294">
        <v>45302</v>
      </c>
      <c r="Q340" s="70">
        <v>4518689382</v>
      </c>
      <c r="R340" s="291">
        <v>45327</v>
      </c>
      <c r="S340" s="70">
        <v>13400000</v>
      </c>
      <c r="T340" s="72" t="s">
        <v>66</v>
      </c>
      <c r="U340" s="70">
        <v>72175281</v>
      </c>
      <c r="V340" s="70" t="s">
        <v>4494</v>
      </c>
      <c r="W340" s="291">
        <v>45327</v>
      </c>
      <c r="X340" s="291">
        <v>45327</v>
      </c>
      <c r="Y340" s="81" t="s">
        <v>75</v>
      </c>
      <c r="Z340" s="291">
        <v>45457</v>
      </c>
      <c r="AA340" s="136">
        <f t="shared" si="25"/>
        <v>130</v>
      </c>
      <c r="AB340" s="136">
        <v>0</v>
      </c>
      <c r="AC340" s="506">
        <v>0</v>
      </c>
      <c r="AD340" s="136">
        <v>0</v>
      </c>
      <c r="AE340" s="294" t="s">
        <v>75</v>
      </c>
      <c r="AF340" s="136">
        <f t="shared" si="26"/>
        <v>0</v>
      </c>
      <c r="AG340" s="70">
        <v>0</v>
      </c>
      <c r="AH340" s="70">
        <v>0</v>
      </c>
      <c r="AI340" s="294" t="s">
        <v>75</v>
      </c>
      <c r="AJ340" s="72">
        <v>0</v>
      </c>
      <c r="AK340" s="79" t="s">
        <v>75</v>
      </c>
      <c r="AL340" s="79" t="s">
        <v>75</v>
      </c>
      <c r="AM340" s="136">
        <f t="shared" si="27"/>
        <v>0</v>
      </c>
      <c r="AN340" s="136">
        <f>+K340+AC340-AH340</f>
        <v>13400000</v>
      </c>
      <c r="AO340" s="72" t="s">
        <v>67</v>
      </c>
      <c r="AP340" s="70">
        <v>13400000</v>
      </c>
      <c r="AQ340" s="72" t="s">
        <v>85</v>
      </c>
      <c r="AR340" s="70">
        <v>0</v>
      </c>
      <c r="AS340" s="86" t="s">
        <v>75</v>
      </c>
      <c r="AT340" s="508">
        <v>13400000</v>
      </c>
      <c r="AU340" s="436">
        <f t="shared" si="28"/>
        <v>0</v>
      </c>
      <c r="AV340" s="140">
        <f t="shared" si="29"/>
        <v>1</v>
      </c>
      <c r="AW340" s="294" t="s">
        <v>75</v>
      </c>
      <c r="AX340" s="72" t="s">
        <v>131</v>
      </c>
      <c r="AY340" s="70" t="s">
        <v>7054</v>
      </c>
      <c r="AZ340" s="67" t="s">
        <v>67</v>
      </c>
      <c r="BA340" s="67" t="s">
        <v>67</v>
      </c>
    </row>
    <row r="341" spans="2:53" x14ac:dyDescent="0.25">
      <c r="B341" s="67">
        <v>2024</v>
      </c>
      <c r="C341" s="67">
        <v>891780111</v>
      </c>
      <c r="D341" s="69" t="s">
        <v>64</v>
      </c>
      <c r="E341" s="72" t="s">
        <v>7053</v>
      </c>
      <c r="F341" s="136" t="s">
        <v>7052</v>
      </c>
      <c r="G341" s="418">
        <v>0</v>
      </c>
      <c r="H341" s="72" t="s">
        <v>73</v>
      </c>
      <c r="I341" s="69" t="s">
        <v>65</v>
      </c>
      <c r="J341" s="70" t="s">
        <v>6896</v>
      </c>
      <c r="K341" s="70">
        <v>13400000</v>
      </c>
      <c r="L341" s="67" t="s">
        <v>68</v>
      </c>
      <c r="M341" s="70" t="s">
        <v>7051</v>
      </c>
      <c r="N341" s="70">
        <v>12541041</v>
      </c>
      <c r="O341" s="154">
        <v>14</v>
      </c>
      <c r="P341" s="291">
        <v>45302</v>
      </c>
      <c r="Q341" s="70">
        <v>2126349000</v>
      </c>
      <c r="R341" s="291">
        <v>45327</v>
      </c>
      <c r="S341" s="70">
        <v>13400000</v>
      </c>
      <c r="T341" s="72" t="s">
        <v>66</v>
      </c>
      <c r="U341" s="70">
        <v>85468846</v>
      </c>
      <c r="V341" s="70" t="s">
        <v>5245</v>
      </c>
      <c r="W341" s="291">
        <v>45327</v>
      </c>
      <c r="X341" s="291">
        <v>45327</v>
      </c>
      <c r="Y341" s="81" t="s">
        <v>75</v>
      </c>
      <c r="Z341" s="291">
        <v>45457</v>
      </c>
      <c r="AA341" s="136">
        <f t="shared" si="25"/>
        <v>130</v>
      </c>
      <c r="AB341" s="136">
        <v>1</v>
      </c>
      <c r="AC341" s="506">
        <v>1600000</v>
      </c>
      <c r="AD341" s="136">
        <v>1</v>
      </c>
      <c r="AE341" s="507">
        <v>45473</v>
      </c>
      <c r="AF341" s="136">
        <f t="shared" si="26"/>
        <v>16</v>
      </c>
      <c r="AG341" s="70">
        <v>0</v>
      </c>
      <c r="AH341" s="70">
        <v>0</v>
      </c>
      <c r="AI341" s="294" t="s">
        <v>75</v>
      </c>
      <c r="AJ341" s="72">
        <v>0</v>
      </c>
      <c r="AK341" s="79" t="s">
        <v>75</v>
      </c>
      <c r="AL341" s="79" t="s">
        <v>75</v>
      </c>
      <c r="AM341" s="136">
        <f t="shared" si="27"/>
        <v>0</v>
      </c>
      <c r="AN341" s="136">
        <f>+K341+AC341-AH341</f>
        <v>15000000</v>
      </c>
      <c r="AO341" s="72" t="s">
        <v>67</v>
      </c>
      <c r="AP341" s="70">
        <v>13400000</v>
      </c>
      <c r="AQ341" s="72" t="s">
        <v>85</v>
      </c>
      <c r="AR341" s="70">
        <v>0</v>
      </c>
      <c r="AS341" s="86" t="s">
        <v>75</v>
      </c>
      <c r="AT341" s="508">
        <v>15000000</v>
      </c>
      <c r="AU341" s="436">
        <f t="shared" si="28"/>
        <v>0</v>
      </c>
      <c r="AV341" s="140">
        <f t="shared" si="29"/>
        <v>1</v>
      </c>
      <c r="AW341" s="294" t="s">
        <v>75</v>
      </c>
      <c r="AX341" s="72" t="s">
        <v>131</v>
      </c>
      <c r="AY341" s="70" t="s">
        <v>7050</v>
      </c>
      <c r="AZ341" s="67" t="s">
        <v>67</v>
      </c>
      <c r="BA341" s="67" t="s">
        <v>67</v>
      </c>
    </row>
    <row r="342" spans="2:53" x14ac:dyDescent="0.25">
      <c r="B342" s="67">
        <v>2024</v>
      </c>
      <c r="C342" s="67">
        <v>891780111</v>
      </c>
      <c r="D342" s="69" t="s">
        <v>64</v>
      </c>
      <c r="E342" s="72" t="s">
        <v>7049</v>
      </c>
      <c r="F342" s="136" t="s">
        <v>7048</v>
      </c>
      <c r="G342" s="418">
        <v>0</v>
      </c>
      <c r="H342" s="72" t="s">
        <v>73</v>
      </c>
      <c r="I342" s="69" t="s">
        <v>65</v>
      </c>
      <c r="J342" s="70" t="s">
        <v>7047</v>
      </c>
      <c r="K342" s="70">
        <v>11167000</v>
      </c>
      <c r="L342" s="67" t="s">
        <v>68</v>
      </c>
      <c r="M342" s="70" t="s">
        <v>7046</v>
      </c>
      <c r="N342" s="70">
        <v>84459987</v>
      </c>
      <c r="O342" s="154">
        <v>14</v>
      </c>
      <c r="P342" s="291">
        <v>45302</v>
      </c>
      <c r="Q342" s="70">
        <v>2126349000</v>
      </c>
      <c r="R342" s="291">
        <v>45327</v>
      </c>
      <c r="S342" s="70">
        <v>11167000</v>
      </c>
      <c r="T342" s="72" t="s">
        <v>66</v>
      </c>
      <c r="U342" s="70">
        <v>1082868728</v>
      </c>
      <c r="V342" s="70" t="s">
        <v>5251</v>
      </c>
      <c r="W342" s="291">
        <v>45327</v>
      </c>
      <c r="X342" s="291">
        <v>45327</v>
      </c>
      <c r="Y342" s="81" t="s">
        <v>75</v>
      </c>
      <c r="Z342" s="291">
        <v>45457</v>
      </c>
      <c r="AA342" s="136">
        <f t="shared" si="25"/>
        <v>130</v>
      </c>
      <c r="AB342" s="136">
        <v>1</v>
      </c>
      <c r="AC342" s="506">
        <v>1333000</v>
      </c>
      <c r="AD342" s="136">
        <v>1</v>
      </c>
      <c r="AE342" s="507">
        <v>45473</v>
      </c>
      <c r="AF342" s="136">
        <f t="shared" si="26"/>
        <v>16</v>
      </c>
      <c r="AG342" s="70">
        <v>0</v>
      </c>
      <c r="AH342" s="70">
        <v>0</v>
      </c>
      <c r="AI342" s="294" t="s">
        <v>75</v>
      </c>
      <c r="AJ342" s="72">
        <v>0</v>
      </c>
      <c r="AK342" s="79" t="s">
        <v>75</v>
      </c>
      <c r="AL342" s="79" t="s">
        <v>75</v>
      </c>
      <c r="AM342" s="136">
        <f t="shared" si="27"/>
        <v>0</v>
      </c>
      <c r="AN342" s="136">
        <f>+K342+AC342-AH342</f>
        <v>12500000</v>
      </c>
      <c r="AO342" s="72" t="s">
        <v>67</v>
      </c>
      <c r="AP342" s="70">
        <v>11167000</v>
      </c>
      <c r="AQ342" s="72" t="s">
        <v>85</v>
      </c>
      <c r="AR342" s="70">
        <v>0</v>
      </c>
      <c r="AS342" s="86" t="s">
        <v>75</v>
      </c>
      <c r="AT342" s="508">
        <v>12500000</v>
      </c>
      <c r="AU342" s="436">
        <f t="shared" si="28"/>
        <v>0</v>
      </c>
      <c r="AV342" s="140">
        <f t="shared" si="29"/>
        <v>1</v>
      </c>
      <c r="AW342" s="294" t="s">
        <v>75</v>
      </c>
      <c r="AX342" s="72" t="s">
        <v>131</v>
      </c>
      <c r="AY342" s="70" t="s">
        <v>7045</v>
      </c>
      <c r="AZ342" s="67" t="s">
        <v>67</v>
      </c>
      <c r="BA342" s="67" t="s">
        <v>67</v>
      </c>
    </row>
    <row r="343" spans="2:53" x14ac:dyDescent="0.25">
      <c r="B343" s="67">
        <v>2024</v>
      </c>
      <c r="C343" s="67">
        <v>891780111</v>
      </c>
      <c r="D343" s="69" t="s">
        <v>64</v>
      </c>
      <c r="E343" s="72" t="s">
        <v>7044</v>
      </c>
      <c r="F343" s="136" t="s">
        <v>7043</v>
      </c>
      <c r="G343" s="418">
        <v>0</v>
      </c>
      <c r="H343" s="72" t="s">
        <v>73</v>
      </c>
      <c r="I343" s="69" t="s">
        <v>65</v>
      </c>
      <c r="J343" s="70" t="s">
        <v>6896</v>
      </c>
      <c r="K343" s="70">
        <v>11167000</v>
      </c>
      <c r="L343" s="67" t="s">
        <v>68</v>
      </c>
      <c r="M343" s="70" t="s">
        <v>5246</v>
      </c>
      <c r="N343" s="70">
        <v>1082930536</v>
      </c>
      <c r="O343" s="154">
        <v>14</v>
      </c>
      <c r="P343" s="291">
        <v>45302</v>
      </c>
      <c r="Q343" s="70">
        <v>2126349000</v>
      </c>
      <c r="R343" s="291">
        <v>45327</v>
      </c>
      <c r="S343" s="70">
        <v>11167000</v>
      </c>
      <c r="T343" s="72" t="s">
        <v>66</v>
      </c>
      <c r="U343" s="70">
        <v>85468846</v>
      </c>
      <c r="V343" s="70" t="s">
        <v>5245</v>
      </c>
      <c r="W343" s="291">
        <v>45327</v>
      </c>
      <c r="X343" s="291">
        <v>45327</v>
      </c>
      <c r="Y343" s="81" t="s">
        <v>75</v>
      </c>
      <c r="Z343" s="291">
        <v>45457</v>
      </c>
      <c r="AA343" s="136">
        <f t="shared" si="25"/>
        <v>130</v>
      </c>
      <c r="AB343" s="136">
        <v>0</v>
      </c>
      <c r="AC343" s="506">
        <v>0</v>
      </c>
      <c r="AD343" s="136">
        <v>0</v>
      </c>
      <c r="AE343" s="294" t="s">
        <v>75</v>
      </c>
      <c r="AF343" s="136">
        <f t="shared" si="26"/>
        <v>0</v>
      </c>
      <c r="AG343" s="70">
        <v>0</v>
      </c>
      <c r="AH343" s="70">
        <v>0</v>
      </c>
      <c r="AI343" s="294" t="s">
        <v>75</v>
      </c>
      <c r="AJ343" s="72">
        <v>0</v>
      </c>
      <c r="AK343" s="79" t="s">
        <v>75</v>
      </c>
      <c r="AL343" s="79" t="s">
        <v>75</v>
      </c>
      <c r="AM343" s="136">
        <f t="shared" si="27"/>
        <v>0</v>
      </c>
      <c r="AN343" s="136">
        <f>+K343+AC343-AH343</f>
        <v>11167000</v>
      </c>
      <c r="AO343" s="72" t="s">
        <v>67</v>
      </c>
      <c r="AP343" s="70">
        <v>11167000</v>
      </c>
      <c r="AQ343" s="72" t="s">
        <v>85</v>
      </c>
      <c r="AR343" s="70">
        <v>0</v>
      </c>
      <c r="AS343" s="86" t="s">
        <v>75</v>
      </c>
      <c r="AT343" s="508">
        <v>8667000</v>
      </c>
      <c r="AU343" s="436">
        <f t="shared" si="28"/>
        <v>2500000</v>
      </c>
      <c r="AV343" s="140">
        <f t="shared" si="29"/>
        <v>0.77612608578848397</v>
      </c>
      <c r="AW343" s="294" t="s">
        <v>75</v>
      </c>
      <c r="AX343" s="72" t="s">
        <v>86</v>
      </c>
      <c r="AY343" s="70" t="s">
        <v>7042</v>
      </c>
      <c r="AZ343" s="67" t="s">
        <v>67</v>
      </c>
      <c r="BA343" s="67" t="s">
        <v>67</v>
      </c>
    </row>
    <row r="344" spans="2:53" x14ac:dyDescent="0.25">
      <c r="B344" s="67">
        <v>2024</v>
      </c>
      <c r="C344" s="67">
        <v>891780111</v>
      </c>
      <c r="D344" s="69" t="s">
        <v>64</v>
      </c>
      <c r="E344" s="72" t="s">
        <v>7041</v>
      </c>
      <c r="F344" s="136" t="s">
        <v>7040</v>
      </c>
      <c r="G344" s="418">
        <v>0</v>
      </c>
      <c r="H344" s="72" t="s">
        <v>73</v>
      </c>
      <c r="I344" s="69" t="s">
        <v>65</v>
      </c>
      <c r="J344" s="70" t="s">
        <v>7039</v>
      </c>
      <c r="K344" s="70">
        <v>13400000</v>
      </c>
      <c r="L344" s="67" t="s">
        <v>68</v>
      </c>
      <c r="M344" s="70" t="s">
        <v>7038</v>
      </c>
      <c r="N344" s="70">
        <v>57290378</v>
      </c>
      <c r="O344" s="154">
        <v>13</v>
      </c>
      <c r="P344" s="294">
        <v>45302</v>
      </c>
      <c r="Q344" s="70">
        <v>4518689382</v>
      </c>
      <c r="R344" s="291">
        <v>45327</v>
      </c>
      <c r="S344" s="70">
        <v>13400000</v>
      </c>
      <c r="T344" s="72" t="s">
        <v>66</v>
      </c>
      <c r="U344" s="70">
        <v>85449357</v>
      </c>
      <c r="V344" s="70" t="s">
        <v>6456</v>
      </c>
      <c r="W344" s="291">
        <v>45327</v>
      </c>
      <c r="X344" s="291">
        <v>45327</v>
      </c>
      <c r="Y344" s="81" t="s">
        <v>75</v>
      </c>
      <c r="Z344" s="291">
        <v>45457</v>
      </c>
      <c r="AA344" s="136">
        <f t="shared" si="25"/>
        <v>130</v>
      </c>
      <c r="AB344" s="136">
        <v>2</v>
      </c>
      <c r="AC344" s="506">
        <v>1600000</v>
      </c>
      <c r="AD344" s="136">
        <v>1</v>
      </c>
      <c r="AE344" s="507">
        <v>45473</v>
      </c>
      <c r="AF344" s="136">
        <f t="shared" si="26"/>
        <v>16</v>
      </c>
      <c r="AG344" s="70">
        <v>0</v>
      </c>
      <c r="AH344" s="70">
        <v>0</v>
      </c>
      <c r="AI344" s="294" t="s">
        <v>75</v>
      </c>
      <c r="AJ344" s="72">
        <v>0</v>
      </c>
      <c r="AK344" s="79" t="s">
        <v>75</v>
      </c>
      <c r="AL344" s="79" t="s">
        <v>75</v>
      </c>
      <c r="AM344" s="136">
        <f t="shared" si="27"/>
        <v>0</v>
      </c>
      <c r="AN344" s="136">
        <f>+K344+AC344-AH344</f>
        <v>15000000</v>
      </c>
      <c r="AO344" s="72" t="s">
        <v>67</v>
      </c>
      <c r="AP344" s="70">
        <v>13400000</v>
      </c>
      <c r="AQ344" s="72" t="s">
        <v>85</v>
      </c>
      <c r="AR344" s="70">
        <v>0</v>
      </c>
      <c r="AS344" s="86" t="s">
        <v>75</v>
      </c>
      <c r="AT344" s="508">
        <v>15000000</v>
      </c>
      <c r="AU344" s="436">
        <f t="shared" si="28"/>
        <v>0</v>
      </c>
      <c r="AV344" s="140">
        <f t="shared" si="29"/>
        <v>1</v>
      </c>
      <c r="AW344" s="294" t="s">
        <v>75</v>
      </c>
      <c r="AX344" s="72" t="s">
        <v>131</v>
      </c>
      <c r="AY344" s="70" t="s">
        <v>7037</v>
      </c>
      <c r="AZ344" s="67" t="s">
        <v>67</v>
      </c>
      <c r="BA344" s="67" t="s">
        <v>67</v>
      </c>
    </row>
    <row r="345" spans="2:53" x14ac:dyDescent="0.25">
      <c r="B345" s="67">
        <v>2024</v>
      </c>
      <c r="C345" s="67">
        <v>891780111</v>
      </c>
      <c r="D345" s="69" t="s">
        <v>64</v>
      </c>
      <c r="E345" s="72" t="s">
        <v>7036</v>
      </c>
      <c r="F345" s="136" t="s">
        <v>7035</v>
      </c>
      <c r="G345" s="418">
        <v>0</v>
      </c>
      <c r="H345" s="72" t="s">
        <v>73</v>
      </c>
      <c r="I345" s="69" t="s">
        <v>65</v>
      </c>
      <c r="J345" s="70" t="s">
        <v>7034</v>
      </c>
      <c r="K345" s="70">
        <v>12060000</v>
      </c>
      <c r="L345" s="67" t="s">
        <v>68</v>
      </c>
      <c r="M345" s="70" t="s">
        <v>7033</v>
      </c>
      <c r="N345" s="70">
        <v>85151290</v>
      </c>
      <c r="O345" s="154">
        <v>13</v>
      </c>
      <c r="P345" s="294">
        <v>45302</v>
      </c>
      <c r="Q345" s="70">
        <v>4518689382</v>
      </c>
      <c r="R345" s="291">
        <v>45327</v>
      </c>
      <c r="S345" s="70">
        <v>12060000</v>
      </c>
      <c r="T345" s="72" t="s">
        <v>66</v>
      </c>
      <c r="U345" s="70">
        <v>85468846</v>
      </c>
      <c r="V345" s="70" t="s">
        <v>5245</v>
      </c>
      <c r="W345" s="291">
        <v>45327</v>
      </c>
      <c r="X345" s="291">
        <v>45327</v>
      </c>
      <c r="Y345" s="81" t="s">
        <v>75</v>
      </c>
      <c r="Z345" s="291">
        <v>45457</v>
      </c>
      <c r="AA345" s="136">
        <f t="shared" si="25"/>
        <v>130</v>
      </c>
      <c r="AB345" s="136">
        <v>2</v>
      </c>
      <c r="AC345" s="506">
        <v>1440000</v>
      </c>
      <c r="AD345" s="136">
        <v>1</v>
      </c>
      <c r="AE345" s="507">
        <v>45473</v>
      </c>
      <c r="AF345" s="136">
        <f t="shared" si="26"/>
        <v>16</v>
      </c>
      <c r="AG345" s="70">
        <v>0</v>
      </c>
      <c r="AH345" s="70">
        <v>0</v>
      </c>
      <c r="AI345" s="294" t="s">
        <v>75</v>
      </c>
      <c r="AJ345" s="72">
        <v>0</v>
      </c>
      <c r="AK345" s="79" t="s">
        <v>75</v>
      </c>
      <c r="AL345" s="79" t="s">
        <v>75</v>
      </c>
      <c r="AM345" s="136">
        <f t="shared" si="27"/>
        <v>0</v>
      </c>
      <c r="AN345" s="136">
        <f>+K345+AC345-AH345</f>
        <v>13500000</v>
      </c>
      <c r="AO345" s="72" t="s">
        <v>67</v>
      </c>
      <c r="AP345" s="70">
        <v>12060000</v>
      </c>
      <c r="AQ345" s="72" t="s">
        <v>85</v>
      </c>
      <c r="AR345" s="70">
        <v>0</v>
      </c>
      <c r="AS345" s="86" t="s">
        <v>75</v>
      </c>
      <c r="AT345" s="508">
        <v>13500000</v>
      </c>
      <c r="AU345" s="436">
        <f t="shared" si="28"/>
        <v>0</v>
      </c>
      <c r="AV345" s="140">
        <f t="shared" si="29"/>
        <v>1</v>
      </c>
      <c r="AW345" s="294" t="s">
        <v>75</v>
      </c>
      <c r="AX345" s="72" t="s">
        <v>131</v>
      </c>
      <c r="AY345" s="70" t="s">
        <v>7032</v>
      </c>
      <c r="AZ345" s="67" t="s">
        <v>67</v>
      </c>
      <c r="BA345" s="67" t="s">
        <v>67</v>
      </c>
    </row>
    <row r="346" spans="2:53" x14ac:dyDescent="0.25">
      <c r="B346" s="67">
        <v>2024</v>
      </c>
      <c r="C346" s="67">
        <v>891780111</v>
      </c>
      <c r="D346" s="69" t="s">
        <v>64</v>
      </c>
      <c r="E346" s="72" t="s">
        <v>7031</v>
      </c>
      <c r="F346" s="136" t="s">
        <v>7030</v>
      </c>
      <c r="G346" s="418">
        <v>0</v>
      </c>
      <c r="H346" s="72" t="s">
        <v>73</v>
      </c>
      <c r="I346" s="69" t="s">
        <v>1745</v>
      </c>
      <c r="J346" s="70" t="s">
        <v>7029</v>
      </c>
      <c r="K346" s="70">
        <v>6800000</v>
      </c>
      <c r="L346" s="67" t="s">
        <v>68</v>
      </c>
      <c r="M346" s="70" t="s">
        <v>7028</v>
      </c>
      <c r="N346" s="70">
        <v>1004351560</v>
      </c>
      <c r="O346" s="154">
        <v>170</v>
      </c>
      <c r="P346" s="291">
        <v>45320</v>
      </c>
      <c r="Q346" s="70">
        <v>165200000</v>
      </c>
      <c r="R346" s="291">
        <v>45327</v>
      </c>
      <c r="S346" s="70">
        <v>6800000</v>
      </c>
      <c r="T346" s="72" t="s">
        <v>66</v>
      </c>
      <c r="U346" s="70">
        <v>36559959</v>
      </c>
      <c r="V346" s="70" t="s">
        <v>3499</v>
      </c>
      <c r="W346" s="291">
        <v>45327</v>
      </c>
      <c r="X346" s="291">
        <v>45327</v>
      </c>
      <c r="Y346" s="81" t="s">
        <v>75</v>
      </c>
      <c r="Z346" s="291">
        <v>45382</v>
      </c>
      <c r="AA346" s="136">
        <f t="shared" si="25"/>
        <v>55</v>
      </c>
      <c r="AB346" s="136">
        <v>0</v>
      </c>
      <c r="AC346" s="506">
        <v>0</v>
      </c>
      <c r="AD346" s="136">
        <v>0</v>
      </c>
      <c r="AE346" s="294" t="s">
        <v>75</v>
      </c>
      <c r="AF346" s="136">
        <f t="shared" si="26"/>
        <v>0</v>
      </c>
      <c r="AG346" s="70">
        <v>0</v>
      </c>
      <c r="AH346" s="70">
        <v>0</v>
      </c>
      <c r="AI346" s="294" t="s">
        <v>75</v>
      </c>
      <c r="AJ346" s="72">
        <v>0</v>
      </c>
      <c r="AK346" s="79" t="s">
        <v>75</v>
      </c>
      <c r="AL346" s="79" t="s">
        <v>75</v>
      </c>
      <c r="AM346" s="136">
        <f t="shared" si="27"/>
        <v>0</v>
      </c>
      <c r="AN346" s="136">
        <f>+K346+AC346-AH346</f>
        <v>6800000</v>
      </c>
      <c r="AO346" s="72" t="s">
        <v>85</v>
      </c>
      <c r="AP346" s="70">
        <v>0</v>
      </c>
      <c r="AQ346" s="72" t="s">
        <v>85</v>
      </c>
      <c r="AR346" s="70">
        <v>0</v>
      </c>
      <c r="AS346" s="86" t="s">
        <v>75</v>
      </c>
      <c r="AT346" s="508">
        <v>0</v>
      </c>
      <c r="AU346" s="436">
        <f t="shared" si="28"/>
        <v>6800000</v>
      </c>
      <c r="AV346" s="140">
        <f t="shared" si="29"/>
        <v>0</v>
      </c>
      <c r="AW346" s="294" t="s">
        <v>75</v>
      </c>
      <c r="AX346" s="72" t="s">
        <v>86</v>
      </c>
      <c r="AY346" s="70" t="s">
        <v>7027</v>
      </c>
      <c r="AZ346" s="67" t="s">
        <v>67</v>
      </c>
      <c r="BA346" s="67" t="s">
        <v>67</v>
      </c>
    </row>
    <row r="347" spans="2:53" x14ac:dyDescent="0.25">
      <c r="B347" s="67">
        <v>2024</v>
      </c>
      <c r="C347" s="67">
        <v>891780111</v>
      </c>
      <c r="D347" s="69" t="s">
        <v>64</v>
      </c>
      <c r="E347" s="72" t="s">
        <v>7026</v>
      </c>
      <c r="F347" s="136" t="s">
        <v>7025</v>
      </c>
      <c r="G347" s="418">
        <v>0</v>
      </c>
      <c r="H347" s="72" t="s">
        <v>73</v>
      </c>
      <c r="I347" s="69" t="s">
        <v>65</v>
      </c>
      <c r="J347" s="70" t="s">
        <v>7024</v>
      </c>
      <c r="K347" s="70">
        <v>14740000</v>
      </c>
      <c r="L347" s="67" t="s">
        <v>68</v>
      </c>
      <c r="M347" s="70" t="s">
        <v>7023</v>
      </c>
      <c r="N347" s="70">
        <v>36667151</v>
      </c>
      <c r="O347" s="154">
        <v>13</v>
      </c>
      <c r="P347" s="294">
        <v>45302</v>
      </c>
      <c r="Q347" s="70">
        <v>4518689382</v>
      </c>
      <c r="R347" s="291">
        <v>45328</v>
      </c>
      <c r="S347" s="70">
        <v>14740000</v>
      </c>
      <c r="T347" s="72" t="s">
        <v>66</v>
      </c>
      <c r="U347" s="70">
        <v>12621405</v>
      </c>
      <c r="V347" s="70" t="s">
        <v>6807</v>
      </c>
      <c r="W347" s="291">
        <v>45328</v>
      </c>
      <c r="X347" s="291">
        <v>45328</v>
      </c>
      <c r="Y347" s="81" t="s">
        <v>75</v>
      </c>
      <c r="Z347" s="291">
        <v>45457</v>
      </c>
      <c r="AA347" s="136">
        <f t="shared" si="25"/>
        <v>129</v>
      </c>
      <c r="AB347" s="136">
        <v>0</v>
      </c>
      <c r="AC347" s="506">
        <v>0</v>
      </c>
      <c r="AD347" s="136">
        <v>0</v>
      </c>
      <c r="AE347" s="294" t="s">
        <v>75</v>
      </c>
      <c r="AF347" s="136">
        <f t="shared" si="26"/>
        <v>0</v>
      </c>
      <c r="AG347" s="70">
        <v>0</v>
      </c>
      <c r="AH347" s="70">
        <v>0</v>
      </c>
      <c r="AI347" s="294" t="s">
        <v>75</v>
      </c>
      <c r="AJ347" s="72">
        <v>0</v>
      </c>
      <c r="AK347" s="79" t="s">
        <v>75</v>
      </c>
      <c r="AL347" s="79" t="s">
        <v>75</v>
      </c>
      <c r="AM347" s="136">
        <f t="shared" si="27"/>
        <v>0</v>
      </c>
      <c r="AN347" s="136">
        <f>+K347+AC347-AH347</f>
        <v>14740000</v>
      </c>
      <c r="AO347" s="72" t="s">
        <v>67</v>
      </c>
      <c r="AP347" s="70">
        <v>14740000</v>
      </c>
      <c r="AQ347" s="72" t="s">
        <v>85</v>
      </c>
      <c r="AR347" s="70">
        <v>0</v>
      </c>
      <c r="AS347" s="86" t="s">
        <v>75</v>
      </c>
      <c r="AT347" s="508">
        <v>11440000</v>
      </c>
      <c r="AU347" s="436">
        <f t="shared" si="28"/>
        <v>3300000</v>
      </c>
      <c r="AV347" s="140">
        <f t="shared" si="29"/>
        <v>0.77611940298507465</v>
      </c>
      <c r="AW347" s="294" t="s">
        <v>75</v>
      </c>
      <c r="AX347" s="72" t="s">
        <v>86</v>
      </c>
      <c r="AY347" s="70" t="s">
        <v>7022</v>
      </c>
      <c r="AZ347" s="67" t="s">
        <v>67</v>
      </c>
      <c r="BA347" s="67" t="s">
        <v>67</v>
      </c>
    </row>
    <row r="348" spans="2:53" x14ac:dyDescent="0.25">
      <c r="B348" s="67">
        <v>2024</v>
      </c>
      <c r="C348" s="67">
        <v>891780111</v>
      </c>
      <c r="D348" s="69" t="s">
        <v>64</v>
      </c>
      <c r="E348" s="72" t="s">
        <v>7021</v>
      </c>
      <c r="F348" s="136" t="s">
        <v>7020</v>
      </c>
      <c r="G348" s="418">
        <v>0</v>
      </c>
      <c r="H348" s="72" t="s">
        <v>73</v>
      </c>
      <c r="I348" s="69" t="s">
        <v>65</v>
      </c>
      <c r="J348" s="70" t="s">
        <v>6896</v>
      </c>
      <c r="K348" s="70">
        <v>11167000</v>
      </c>
      <c r="L348" s="67" t="s">
        <v>68</v>
      </c>
      <c r="M348" s="70" t="s">
        <v>7019</v>
      </c>
      <c r="N348" s="70">
        <v>1081795063</v>
      </c>
      <c r="O348" s="154">
        <v>14</v>
      </c>
      <c r="P348" s="291">
        <v>45302</v>
      </c>
      <c r="Q348" s="70">
        <v>2126349000</v>
      </c>
      <c r="R348" s="291">
        <v>45328</v>
      </c>
      <c r="S348" s="70">
        <v>11167000</v>
      </c>
      <c r="T348" s="72" t="s">
        <v>66</v>
      </c>
      <c r="U348" s="70">
        <v>85468846</v>
      </c>
      <c r="V348" s="70" t="s">
        <v>5245</v>
      </c>
      <c r="W348" s="291">
        <v>45328</v>
      </c>
      <c r="X348" s="291">
        <v>45328</v>
      </c>
      <c r="Y348" s="81" t="s">
        <v>75</v>
      </c>
      <c r="Z348" s="291">
        <v>45457</v>
      </c>
      <c r="AA348" s="136">
        <f t="shared" si="25"/>
        <v>129</v>
      </c>
      <c r="AB348" s="136">
        <v>0</v>
      </c>
      <c r="AC348" s="506">
        <v>0</v>
      </c>
      <c r="AD348" s="136">
        <v>0</v>
      </c>
      <c r="AE348" s="294" t="s">
        <v>75</v>
      </c>
      <c r="AF348" s="136">
        <f t="shared" si="26"/>
        <v>0</v>
      </c>
      <c r="AG348" s="70">
        <v>0</v>
      </c>
      <c r="AH348" s="70">
        <v>0</v>
      </c>
      <c r="AI348" s="294" t="s">
        <v>75</v>
      </c>
      <c r="AJ348" s="72">
        <v>0</v>
      </c>
      <c r="AK348" s="79" t="s">
        <v>75</v>
      </c>
      <c r="AL348" s="79" t="s">
        <v>75</v>
      </c>
      <c r="AM348" s="136">
        <f t="shared" si="27"/>
        <v>0</v>
      </c>
      <c r="AN348" s="136">
        <f>+K348+AC348-AH348</f>
        <v>11167000</v>
      </c>
      <c r="AO348" s="72" t="s">
        <v>67</v>
      </c>
      <c r="AP348" s="70">
        <v>11167000</v>
      </c>
      <c r="AQ348" s="72" t="s">
        <v>85</v>
      </c>
      <c r="AR348" s="70">
        <v>0</v>
      </c>
      <c r="AS348" s="86" t="s">
        <v>75</v>
      </c>
      <c r="AT348" s="508">
        <v>11167000</v>
      </c>
      <c r="AU348" s="436">
        <f t="shared" si="28"/>
        <v>0</v>
      </c>
      <c r="AV348" s="140">
        <f t="shared" si="29"/>
        <v>1</v>
      </c>
      <c r="AW348" s="294" t="s">
        <v>75</v>
      </c>
      <c r="AX348" s="72" t="s">
        <v>131</v>
      </c>
      <c r="AY348" s="70" t="s">
        <v>7018</v>
      </c>
      <c r="AZ348" s="67" t="s">
        <v>67</v>
      </c>
      <c r="BA348" s="67" t="s">
        <v>67</v>
      </c>
    </row>
    <row r="349" spans="2:53" x14ac:dyDescent="0.25">
      <c r="B349" s="67">
        <v>2024</v>
      </c>
      <c r="C349" s="67">
        <v>891780111</v>
      </c>
      <c r="D349" s="69" t="s">
        <v>64</v>
      </c>
      <c r="E349" s="72" t="s">
        <v>7017</v>
      </c>
      <c r="F349" s="136" t="s">
        <v>7016</v>
      </c>
      <c r="G349" s="418">
        <v>0</v>
      </c>
      <c r="H349" s="72" t="s">
        <v>73</v>
      </c>
      <c r="I349" s="69" t="s">
        <v>65</v>
      </c>
      <c r="J349" s="70" t="s">
        <v>7015</v>
      </c>
      <c r="K349" s="70">
        <v>16080000</v>
      </c>
      <c r="L349" s="67" t="s">
        <v>68</v>
      </c>
      <c r="M349" s="70" t="s">
        <v>7014</v>
      </c>
      <c r="N349" s="70">
        <v>57297861</v>
      </c>
      <c r="O349" s="154">
        <v>13</v>
      </c>
      <c r="P349" s="294">
        <v>45302</v>
      </c>
      <c r="Q349" s="70">
        <v>4518689382</v>
      </c>
      <c r="R349" s="291">
        <v>45328</v>
      </c>
      <c r="S349" s="70">
        <v>16080000</v>
      </c>
      <c r="T349" s="72" t="s">
        <v>66</v>
      </c>
      <c r="U349" s="70">
        <v>85449357</v>
      </c>
      <c r="V349" s="70" t="s">
        <v>6456</v>
      </c>
      <c r="W349" s="291">
        <v>45328</v>
      </c>
      <c r="X349" s="291">
        <v>45328</v>
      </c>
      <c r="Y349" s="81" t="s">
        <v>75</v>
      </c>
      <c r="Z349" s="291">
        <v>45457</v>
      </c>
      <c r="AA349" s="136">
        <f t="shared" si="25"/>
        <v>129</v>
      </c>
      <c r="AB349" s="136">
        <v>2</v>
      </c>
      <c r="AC349" s="506">
        <v>1920000</v>
      </c>
      <c r="AD349" s="136">
        <v>1</v>
      </c>
      <c r="AE349" s="507">
        <v>45473</v>
      </c>
      <c r="AF349" s="136">
        <f t="shared" si="26"/>
        <v>16</v>
      </c>
      <c r="AG349" s="70">
        <v>0</v>
      </c>
      <c r="AH349" s="70">
        <v>0</v>
      </c>
      <c r="AI349" s="294" t="s">
        <v>75</v>
      </c>
      <c r="AJ349" s="72">
        <v>0</v>
      </c>
      <c r="AK349" s="79" t="s">
        <v>75</v>
      </c>
      <c r="AL349" s="79" t="s">
        <v>75</v>
      </c>
      <c r="AM349" s="136">
        <f t="shared" si="27"/>
        <v>0</v>
      </c>
      <c r="AN349" s="136">
        <f>+K349+AC349-AH349</f>
        <v>18000000</v>
      </c>
      <c r="AO349" s="72" t="s">
        <v>67</v>
      </c>
      <c r="AP349" s="70">
        <v>16080000</v>
      </c>
      <c r="AQ349" s="72" t="s">
        <v>85</v>
      </c>
      <c r="AR349" s="70">
        <v>0</v>
      </c>
      <c r="AS349" s="86" t="s">
        <v>75</v>
      </c>
      <c r="AT349" s="508">
        <v>18000000</v>
      </c>
      <c r="AU349" s="436">
        <f t="shared" si="28"/>
        <v>0</v>
      </c>
      <c r="AV349" s="140">
        <f t="shared" si="29"/>
        <v>1</v>
      </c>
      <c r="AW349" s="294" t="s">
        <v>75</v>
      </c>
      <c r="AX349" s="72" t="s">
        <v>131</v>
      </c>
      <c r="AY349" s="70" t="s">
        <v>7013</v>
      </c>
      <c r="AZ349" s="67" t="s">
        <v>67</v>
      </c>
      <c r="BA349" s="67" t="s">
        <v>67</v>
      </c>
    </row>
    <row r="350" spans="2:53" x14ac:dyDescent="0.25">
      <c r="B350" s="67">
        <v>2024</v>
      </c>
      <c r="C350" s="67">
        <v>891780111</v>
      </c>
      <c r="D350" s="69" t="s">
        <v>64</v>
      </c>
      <c r="E350" s="72" t="s">
        <v>7012</v>
      </c>
      <c r="F350" s="136" t="s">
        <v>7011</v>
      </c>
      <c r="G350" s="418">
        <v>0</v>
      </c>
      <c r="H350" s="72" t="s">
        <v>73</v>
      </c>
      <c r="I350" s="69" t="s">
        <v>65</v>
      </c>
      <c r="J350" s="70" t="s">
        <v>7010</v>
      </c>
      <c r="K350" s="70">
        <v>21440000</v>
      </c>
      <c r="L350" s="67" t="s">
        <v>68</v>
      </c>
      <c r="M350" s="70" t="s">
        <v>7009</v>
      </c>
      <c r="N350" s="70">
        <v>65742222</v>
      </c>
      <c r="O350" s="154">
        <v>13</v>
      </c>
      <c r="P350" s="294">
        <v>45302</v>
      </c>
      <c r="Q350" s="70">
        <v>4518689382</v>
      </c>
      <c r="R350" s="291">
        <v>45328</v>
      </c>
      <c r="S350" s="70">
        <v>21440000</v>
      </c>
      <c r="T350" s="72" t="s">
        <v>66</v>
      </c>
      <c r="U350" s="70">
        <v>85460949</v>
      </c>
      <c r="V350" s="70" t="s">
        <v>5384</v>
      </c>
      <c r="W350" s="291">
        <v>45328</v>
      </c>
      <c r="X350" s="291">
        <v>45328</v>
      </c>
      <c r="Y350" s="81" t="s">
        <v>75</v>
      </c>
      <c r="Z350" s="291">
        <v>45457</v>
      </c>
      <c r="AA350" s="136">
        <f t="shared" si="25"/>
        <v>129</v>
      </c>
      <c r="AB350" s="136">
        <v>2</v>
      </c>
      <c r="AC350" s="506">
        <v>2560000</v>
      </c>
      <c r="AD350" s="136">
        <v>1</v>
      </c>
      <c r="AE350" s="507">
        <v>45473</v>
      </c>
      <c r="AF350" s="136">
        <f t="shared" si="26"/>
        <v>16</v>
      </c>
      <c r="AG350" s="70">
        <v>0</v>
      </c>
      <c r="AH350" s="70">
        <v>0</v>
      </c>
      <c r="AI350" s="294" t="s">
        <v>75</v>
      </c>
      <c r="AJ350" s="72">
        <v>0</v>
      </c>
      <c r="AK350" s="79" t="s">
        <v>75</v>
      </c>
      <c r="AL350" s="79" t="s">
        <v>75</v>
      </c>
      <c r="AM350" s="136">
        <f t="shared" si="27"/>
        <v>0</v>
      </c>
      <c r="AN350" s="136">
        <f>+K350+AC350-AH350</f>
        <v>24000000</v>
      </c>
      <c r="AO350" s="72" t="s">
        <v>67</v>
      </c>
      <c r="AP350" s="70">
        <v>21440000</v>
      </c>
      <c r="AQ350" s="72" t="s">
        <v>85</v>
      </c>
      <c r="AR350" s="70">
        <v>0</v>
      </c>
      <c r="AS350" s="86" t="s">
        <v>75</v>
      </c>
      <c r="AT350" s="508">
        <v>24000000</v>
      </c>
      <c r="AU350" s="436">
        <f t="shared" si="28"/>
        <v>0</v>
      </c>
      <c r="AV350" s="140">
        <f t="shared" si="29"/>
        <v>1</v>
      </c>
      <c r="AW350" s="294" t="s">
        <v>75</v>
      </c>
      <c r="AX350" s="72" t="s">
        <v>131</v>
      </c>
      <c r="AY350" s="70" t="s">
        <v>7008</v>
      </c>
      <c r="AZ350" s="67" t="s">
        <v>67</v>
      </c>
      <c r="BA350" s="67" t="s">
        <v>67</v>
      </c>
    </row>
    <row r="351" spans="2:53" x14ac:dyDescent="0.25">
      <c r="B351" s="67">
        <v>2024</v>
      </c>
      <c r="C351" s="67">
        <v>891780111</v>
      </c>
      <c r="D351" s="69" t="s">
        <v>64</v>
      </c>
      <c r="E351" s="72" t="s">
        <v>7007</v>
      </c>
      <c r="F351" s="136" t="s">
        <v>7006</v>
      </c>
      <c r="G351" s="418">
        <v>0</v>
      </c>
      <c r="H351" s="72" t="s">
        <v>73</v>
      </c>
      <c r="I351" s="69" t="s">
        <v>65</v>
      </c>
      <c r="J351" s="70" t="s">
        <v>7005</v>
      </c>
      <c r="K351" s="70">
        <v>13400000</v>
      </c>
      <c r="L351" s="67" t="s">
        <v>68</v>
      </c>
      <c r="M351" s="70" t="s">
        <v>7004</v>
      </c>
      <c r="N351" s="70">
        <v>1065657067</v>
      </c>
      <c r="O351" s="154">
        <v>13</v>
      </c>
      <c r="P351" s="294">
        <v>45302</v>
      </c>
      <c r="Q351" s="70">
        <v>4518689382</v>
      </c>
      <c r="R351" s="291">
        <v>45328</v>
      </c>
      <c r="S351" s="70">
        <v>13400000</v>
      </c>
      <c r="T351" s="72" t="s">
        <v>66</v>
      </c>
      <c r="U351" s="70">
        <v>1082863147</v>
      </c>
      <c r="V351" s="70" t="s">
        <v>5988</v>
      </c>
      <c r="W351" s="291">
        <v>45328</v>
      </c>
      <c r="X351" s="291">
        <v>45328</v>
      </c>
      <c r="Y351" s="81" t="s">
        <v>75</v>
      </c>
      <c r="Z351" s="291">
        <v>45457</v>
      </c>
      <c r="AA351" s="136">
        <f t="shared" si="25"/>
        <v>129</v>
      </c>
      <c r="AB351" s="136">
        <v>2</v>
      </c>
      <c r="AC351" s="506">
        <v>1600000</v>
      </c>
      <c r="AD351" s="136">
        <v>1</v>
      </c>
      <c r="AE351" s="507">
        <v>45473</v>
      </c>
      <c r="AF351" s="136">
        <f t="shared" si="26"/>
        <v>16</v>
      </c>
      <c r="AG351" s="70">
        <v>0</v>
      </c>
      <c r="AH351" s="70">
        <v>0</v>
      </c>
      <c r="AI351" s="294" t="s">
        <v>75</v>
      </c>
      <c r="AJ351" s="72">
        <v>0</v>
      </c>
      <c r="AK351" s="79" t="s">
        <v>75</v>
      </c>
      <c r="AL351" s="79" t="s">
        <v>75</v>
      </c>
      <c r="AM351" s="136">
        <f t="shared" si="27"/>
        <v>0</v>
      </c>
      <c r="AN351" s="136">
        <f>+K351+AC351-AH351</f>
        <v>15000000</v>
      </c>
      <c r="AO351" s="72" t="s">
        <v>67</v>
      </c>
      <c r="AP351" s="70">
        <v>13400000</v>
      </c>
      <c r="AQ351" s="72" t="s">
        <v>85</v>
      </c>
      <c r="AR351" s="70">
        <v>0</v>
      </c>
      <c r="AS351" s="86" t="s">
        <v>75</v>
      </c>
      <c r="AT351" s="508">
        <v>15000000</v>
      </c>
      <c r="AU351" s="436">
        <f t="shared" si="28"/>
        <v>0</v>
      </c>
      <c r="AV351" s="140">
        <f t="shared" si="29"/>
        <v>1</v>
      </c>
      <c r="AW351" s="294" t="s">
        <v>75</v>
      </c>
      <c r="AX351" s="72" t="s">
        <v>131</v>
      </c>
      <c r="AY351" s="70" t="s">
        <v>7003</v>
      </c>
      <c r="AZ351" s="67" t="s">
        <v>67</v>
      </c>
      <c r="BA351" s="67" t="s">
        <v>67</v>
      </c>
    </row>
    <row r="352" spans="2:53" x14ac:dyDescent="0.25">
      <c r="B352" s="67">
        <v>2024</v>
      </c>
      <c r="C352" s="67">
        <v>891780111</v>
      </c>
      <c r="D352" s="69" t="s">
        <v>64</v>
      </c>
      <c r="E352" s="72" t="s">
        <v>7002</v>
      </c>
      <c r="F352" s="136" t="s">
        <v>7001</v>
      </c>
      <c r="G352" s="418">
        <v>0</v>
      </c>
      <c r="H352" s="72" t="s">
        <v>73</v>
      </c>
      <c r="I352" s="69" t="s">
        <v>65</v>
      </c>
      <c r="J352" s="70" t="s">
        <v>7000</v>
      </c>
      <c r="K352" s="70">
        <v>13400000</v>
      </c>
      <c r="L352" s="67" t="s">
        <v>68</v>
      </c>
      <c r="M352" s="70" t="s">
        <v>6999</v>
      </c>
      <c r="N352" s="70">
        <v>1118843119</v>
      </c>
      <c r="O352" s="154">
        <v>13</v>
      </c>
      <c r="P352" s="294">
        <v>45302</v>
      </c>
      <c r="Q352" s="70">
        <v>4518689382</v>
      </c>
      <c r="R352" s="291">
        <v>45328</v>
      </c>
      <c r="S352" s="70">
        <v>13400000</v>
      </c>
      <c r="T352" s="72" t="s">
        <v>66</v>
      </c>
      <c r="U352" s="70">
        <v>1082863147</v>
      </c>
      <c r="V352" s="70" t="s">
        <v>5988</v>
      </c>
      <c r="W352" s="291">
        <v>45328</v>
      </c>
      <c r="X352" s="291">
        <v>45328</v>
      </c>
      <c r="Y352" s="81" t="s">
        <v>75</v>
      </c>
      <c r="Z352" s="291">
        <v>45457</v>
      </c>
      <c r="AA352" s="136">
        <f t="shared" si="25"/>
        <v>129</v>
      </c>
      <c r="AB352" s="136">
        <v>2</v>
      </c>
      <c r="AC352" s="506">
        <v>1600000</v>
      </c>
      <c r="AD352" s="136">
        <v>1</v>
      </c>
      <c r="AE352" s="507">
        <v>45473</v>
      </c>
      <c r="AF352" s="136">
        <f t="shared" si="26"/>
        <v>16</v>
      </c>
      <c r="AG352" s="70">
        <v>0</v>
      </c>
      <c r="AH352" s="70">
        <v>0</v>
      </c>
      <c r="AI352" s="294" t="s">
        <v>75</v>
      </c>
      <c r="AJ352" s="72">
        <v>0</v>
      </c>
      <c r="AK352" s="79" t="s">
        <v>75</v>
      </c>
      <c r="AL352" s="79" t="s">
        <v>75</v>
      </c>
      <c r="AM352" s="136">
        <f t="shared" si="27"/>
        <v>0</v>
      </c>
      <c r="AN352" s="136">
        <f>+K352+AC352-AH352</f>
        <v>15000000</v>
      </c>
      <c r="AO352" s="72" t="s">
        <v>67</v>
      </c>
      <c r="AP352" s="70">
        <v>13400000</v>
      </c>
      <c r="AQ352" s="72" t="s">
        <v>85</v>
      </c>
      <c r="AR352" s="70">
        <v>0</v>
      </c>
      <c r="AS352" s="86" t="s">
        <v>75</v>
      </c>
      <c r="AT352" s="508">
        <v>15000000</v>
      </c>
      <c r="AU352" s="436">
        <f t="shared" si="28"/>
        <v>0</v>
      </c>
      <c r="AV352" s="140">
        <f t="shared" si="29"/>
        <v>1</v>
      </c>
      <c r="AW352" s="294" t="s">
        <v>75</v>
      </c>
      <c r="AX352" s="72" t="s">
        <v>131</v>
      </c>
      <c r="AY352" s="70" t="s">
        <v>6998</v>
      </c>
      <c r="AZ352" s="67" t="s">
        <v>67</v>
      </c>
      <c r="BA352" s="67" t="s">
        <v>67</v>
      </c>
    </row>
    <row r="353" spans="2:53" x14ac:dyDescent="0.25">
      <c r="B353" s="67">
        <v>2024</v>
      </c>
      <c r="C353" s="67">
        <v>891780111</v>
      </c>
      <c r="D353" s="69" t="s">
        <v>64</v>
      </c>
      <c r="E353" s="72" t="s">
        <v>6997</v>
      </c>
      <c r="F353" s="136" t="s">
        <v>6996</v>
      </c>
      <c r="G353" s="418">
        <v>0</v>
      </c>
      <c r="H353" s="72" t="s">
        <v>73</v>
      </c>
      <c r="I353" s="69" t="s">
        <v>65</v>
      </c>
      <c r="J353" s="70" t="s">
        <v>6995</v>
      </c>
      <c r="K353" s="70">
        <v>12060000</v>
      </c>
      <c r="L353" s="67" t="s">
        <v>68</v>
      </c>
      <c r="M353" s="70" t="s">
        <v>6994</v>
      </c>
      <c r="N353" s="70">
        <v>1082997554</v>
      </c>
      <c r="O353" s="154">
        <v>13</v>
      </c>
      <c r="P353" s="294">
        <v>45302</v>
      </c>
      <c r="Q353" s="70">
        <v>4518689382</v>
      </c>
      <c r="R353" s="291">
        <v>45328</v>
      </c>
      <c r="S353" s="70">
        <v>12060000</v>
      </c>
      <c r="T353" s="72" t="s">
        <v>66</v>
      </c>
      <c r="U353" s="70">
        <v>1098669877</v>
      </c>
      <c r="V353" s="70" t="s">
        <v>6993</v>
      </c>
      <c r="W353" s="291">
        <v>45328</v>
      </c>
      <c r="X353" s="291">
        <v>45328</v>
      </c>
      <c r="Y353" s="81" t="s">
        <v>75</v>
      </c>
      <c r="Z353" s="291">
        <v>45457</v>
      </c>
      <c r="AA353" s="136">
        <f t="shared" si="25"/>
        <v>129</v>
      </c>
      <c r="AB353" s="136">
        <v>3</v>
      </c>
      <c r="AC353" s="506">
        <v>1440000</v>
      </c>
      <c r="AD353" s="136">
        <v>2</v>
      </c>
      <c r="AE353" s="507">
        <v>45475</v>
      </c>
      <c r="AF353" s="136">
        <f t="shared" si="26"/>
        <v>18</v>
      </c>
      <c r="AG353" s="70">
        <v>0</v>
      </c>
      <c r="AH353" s="70">
        <v>0</v>
      </c>
      <c r="AI353" s="294" t="s">
        <v>75</v>
      </c>
      <c r="AJ353" s="72">
        <v>0</v>
      </c>
      <c r="AK353" s="79" t="s">
        <v>75</v>
      </c>
      <c r="AL353" s="79" t="s">
        <v>75</v>
      </c>
      <c r="AM353" s="136">
        <f t="shared" si="27"/>
        <v>0</v>
      </c>
      <c r="AN353" s="136">
        <f>+K353+AC353-AH353</f>
        <v>13500000</v>
      </c>
      <c r="AO353" s="72" t="s">
        <v>67</v>
      </c>
      <c r="AP353" s="70">
        <v>12060000</v>
      </c>
      <c r="AQ353" s="72" t="s">
        <v>85</v>
      </c>
      <c r="AR353" s="70">
        <v>0</v>
      </c>
      <c r="AS353" s="86" t="s">
        <v>75</v>
      </c>
      <c r="AT353" s="508">
        <v>13500000</v>
      </c>
      <c r="AU353" s="436">
        <f t="shared" si="28"/>
        <v>0</v>
      </c>
      <c r="AV353" s="140">
        <f t="shared" si="29"/>
        <v>1</v>
      </c>
      <c r="AW353" s="294" t="s">
        <v>75</v>
      </c>
      <c r="AX353" s="72" t="s">
        <v>131</v>
      </c>
      <c r="AY353" s="70" t="s">
        <v>6992</v>
      </c>
      <c r="AZ353" s="67" t="s">
        <v>67</v>
      </c>
      <c r="BA353" s="67" t="s">
        <v>67</v>
      </c>
    </row>
    <row r="354" spans="2:53" x14ac:dyDescent="0.25">
      <c r="B354" s="67">
        <v>2024</v>
      </c>
      <c r="C354" s="67">
        <v>891780111</v>
      </c>
      <c r="D354" s="69" t="s">
        <v>64</v>
      </c>
      <c r="E354" s="72" t="s">
        <v>6991</v>
      </c>
      <c r="F354" s="136" t="s">
        <v>6990</v>
      </c>
      <c r="G354" s="418">
        <v>0</v>
      </c>
      <c r="H354" s="72" t="s">
        <v>73</v>
      </c>
      <c r="I354" s="69" t="s">
        <v>65</v>
      </c>
      <c r="J354" s="70" t="s">
        <v>6989</v>
      </c>
      <c r="K354" s="70">
        <v>9380000</v>
      </c>
      <c r="L354" s="67" t="s">
        <v>68</v>
      </c>
      <c r="M354" s="70" t="s">
        <v>6988</v>
      </c>
      <c r="N354" s="70">
        <v>1083037398</v>
      </c>
      <c r="O354" s="154">
        <v>14</v>
      </c>
      <c r="P354" s="291">
        <v>45302</v>
      </c>
      <c r="Q354" s="70">
        <v>2126349000</v>
      </c>
      <c r="R354" s="291">
        <v>45328</v>
      </c>
      <c r="S354" s="70">
        <v>9380000</v>
      </c>
      <c r="T354" s="72" t="s">
        <v>66</v>
      </c>
      <c r="U354" s="70">
        <v>85473390</v>
      </c>
      <c r="V354" s="70" t="s">
        <v>5792</v>
      </c>
      <c r="W354" s="291">
        <v>45328</v>
      </c>
      <c r="X354" s="291">
        <v>45328</v>
      </c>
      <c r="Y354" s="81" t="s">
        <v>75</v>
      </c>
      <c r="Z354" s="291">
        <v>45457</v>
      </c>
      <c r="AA354" s="136">
        <f t="shared" si="25"/>
        <v>129</v>
      </c>
      <c r="AB354" s="136">
        <v>0</v>
      </c>
      <c r="AC354" s="506">
        <v>0</v>
      </c>
      <c r="AD354" s="136">
        <v>0</v>
      </c>
      <c r="AE354" s="294" t="s">
        <v>75</v>
      </c>
      <c r="AF354" s="136">
        <f t="shared" si="26"/>
        <v>0</v>
      </c>
      <c r="AG354" s="70">
        <v>0</v>
      </c>
      <c r="AH354" s="70">
        <v>0</v>
      </c>
      <c r="AI354" s="294" t="s">
        <v>75</v>
      </c>
      <c r="AJ354" s="72">
        <v>0</v>
      </c>
      <c r="AK354" s="79" t="s">
        <v>75</v>
      </c>
      <c r="AL354" s="79" t="s">
        <v>75</v>
      </c>
      <c r="AM354" s="136">
        <f t="shared" si="27"/>
        <v>0</v>
      </c>
      <c r="AN354" s="136">
        <f>+K354+AC354-AH354</f>
        <v>9380000</v>
      </c>
      <c r="AO354" s="72" t="s">
        <v>67</v>
      </c>
      <c r="AP354" s="70">
        <v>9380000</v>
      </c>
      <c r="AQ354" s="72" t="s">
        <v>85</v>
      </c>
      <c r="AR354" s="70">
        <v>0</v>
      </c>
      <c r="AS354" s="86" t="s">
        <v>75</v>
      </c>
      <c r="AT354" s="508">
        <v>9380000</v>
      </c>
      <c r="AU354" s="436">
        <f t="shared" si="28"/>
        <v>0</v>
      </c>
      <c r="AV354" s="140">
        <f t="shared" si="29"/>
        <v>1</v>
      </c>
      <c r="AW354" s="294" t="s">
        <v>75</v>
      </c>
      <c r="AX354" s="72" t="s">
        <v>131</v>
      </c>
      <c r="AY354" s="70" t="s">
        <v>6987</v>
      </c>
      <c r="AZ354" s="67" t="s">
        <v>67</v>
      </c>
      <c r="BA354" s="67" t="s">
        <v>67</v>
      </c>
    </row>
    <row r="355" spans="2:53" x14ac:dyDescent="0.25">
      <c r="B355" s="67">
        <v>2024</v>
      </c>
      <c r="C355" s="67">
        <v>891780111</v>
      </c>
      <c r="D355" s="69" t="s">
        <v>64</v>
      </c>
      <c r="E355" s="72" t="s">
        <v>6986</v>
      </c>
      <c r="F355" s="136" t="s">
        <v>6985</v>
      </c>
      <c r="G355" s="418">
        <v>0</v>
      </c>
      <c r="H355" s="72" t="s">
        <v>73</v>
      </c>
      <c r="I355" s="69" t="s">
        <v>65</v>
      </c>
      <c r="J355" s="70" t="s">
        <v>5328</v>
      </c>
      <c r="K355" s="70">
        <v>9380000</v>
      </c>
      <c r="L355" s="67" t="s">
        <v>68</v>
      </c>
      <c r="M355" s="70" t="s">
        <v>6984</v>
      </c>
      <c r="N355" s="70">
        <v>85465984</v>
      </c>
      <c r="O355" s="154">
        <v>14</v>
      </c>
      <c r="P355" s="291">
        <v>45302</v>
      </c>
      <c r="Q355" s="70">
        <v>2126349000</v>
      </c>
      <c r="R355" s="291">
        <v>45328</v>
      </c>
      <c r="S355" s="70">
        <v>9380000</v>
      </c>
      <c r="T355" s="72" t="s">
        <v>66</v>
      </c>
      <c r="U355" s="70">
        <v>85459497</v>
      </c>
      <c r="V355" s="70" t="s">
        <v>3149</v>
      </c>
      <c r="W355" s="291">
        <v>45328</v>
      </c>
      <c r="X355" s="291">
        <v>45328</v>
      </c>
      <c r="Y355" s="81" t="s">
        <v>75</v>
      </c>
      <c r="Z355" s="291">
        <v>45457</v>
      </c>
      <c r="AA355" s="136">
        <f t="shared" si="25"/>
        <v>129</v>
      </c>
      <c r="AB355" s="136">
        <v>2</v>
      </c>
      <c r="AC355" s="506">
        <v>1120000</v>
      </c>
      <c r="AD355" s="136">
        <v>1</v>
      </c>
      <c r="AE355" s="507">
        <v>45473</v>
      </c>
      <c r="AF355" s="136">
        <f t="shared" si="26"/>
        <v>16</v>
      </c>
      <c r="AG355" s="70">
        <v>0</v>
      </c>
      <c r="AH355" s="70">
        <v>0</v>
      </c>
      <c r="AI355" s="294" t="s">
        <v>75</v>
      </c>
      <c r="AJ355" s="72">
        <v>0</v>
      </c>
      <c r="AK355" s="79" t="s">
        <v>75</v>
      </c>
      <c r="AL355" s="79" t="s">
        <v>75</v>
      </c>
      <c r="AM355" s="136">
        <f t="shared" si="27"/>
        <v>0</v>
      </c>
      <c r="AN355" s="136">
        <f>+K355+AC355-AH355</f>
        <v>10500000</v>
      </c>
      <c r="AO355" s="72" t="s">
        <v>67</v>
      </c>
      <c r="AP355" s="70">
        <v>9380000</v>
      </c>
      <c r="AQ355" s="72" t="s">
        <v>85</v>
      </c>
      <c r="AR355" s="70">
        <v>0</v>
      </c>
      <c r="AS355" s="86" t="s">
        <v>75</v>
      </c>
      <c r="AT355" s="508">
        <v>8400000</v>
      </c>
      <c r="AU355" s="436">
        <f t="shared" si="28"/>
        <v>2100000</v>
      </c>
      <c r="AV355" s="140">
        <f t="shared" si="29"/>
        <v>0.8</v>
      </c>
      <c r="AW355" s="294" t="s">
        <v>75</v>
      </c>
      <c r="AX355" s="72" t="s">
        <v>86</v>
      </c>
      <c r="AY355" s="70" t="s">
        <v>6983</v>
      </c>
      <c r="AZ355" s="67" t="s">
        <v>67</v>
      </c>
      <c r="BA355" s="67" t="s">
        <v>67</v>
      </c>
    </row>
    <row r="356" spans="2:53" x14ac:dyDescent="0.25">
      <c r="B356" s="67">
        <v>2024</v>
      </c>
      <c r="C356" s="67">
        <v>891780111</v>
      </c>
      <c r="D356" s="69" t="s">
        <v>64</v>
      </c>
      <c r="E356" s="72" t="s">
        <v>6982</v>
      </c>
      <c r="F356" s="136" t="s">
        <v>6981</v>
      </c>
      <c r="G356" s="418">
        <v>0</v>
      </c>
      <c r="H356" s="72" t="s">
        <v>73</v>
      </c>
      <c r="I356" s="69" t="s">
        <v>65</v>
      </c>
      <c r="J356" s="70" t="s">
        <v>6980</v>
      </c>
      <c r="K356" s="70">
        <v>11167000</v>
      </c>
      <c r="L356" s="67" t="s">
        <v>68</v>
      </c>
      <c r="M356" s="70" t="s">
        <v>6979</v>
      </c>
      <c r="N356" s="70">
        <v>1083554638</v>
      </c>
      <c r="O356" s="154">
        <v>14</v>
      </c>
      <c r="P356" s="291">
        <v>45302</v>
      </c>
      <c r="Q356" s="70">
        <v>2126349000</v>
      </c>
      <c r="R356" s="291">
        <v>45328</v>
      </c>
      <c r="S356" s="70">
        <v>11167000</v>
      </c>
      <c r="T356" s="72" t="s">
        <v>66</v>
      </c>
      <c r="U356" s="70">
        <v>85468846</v>
      </c>
      <c r="V356" s="70" t="s">
        <v>5245</v>
      </c>
      <c r="W356" s="291">
        <v>45328</v>
      </c>
      <c r="X356" s="291">
        <v>45328</v>
      </c>
      <c r="Y356" s="81" t="s">
        <v>75</v>
      </c>
      <c r="Z356" s="291">
        <v>45457</v>
      </c>
      <c r="AA356" s="136">
        <f t="shared" si="25"/>
        <v>129</v>
      </c>
      <c r="AB356" s="136">
        <v>2</v>
      </c>
      <c r="AC356" s="506">
        <v>1333000</v>
      </c>
      <c r="AD356" s="136">
        <v>1</v>
      </c>
      <c r="AE356" s="507">
        <v>45473</v>
      </c>
      <c r="AF356" s="136">
        <f t="shared" si="26"/>
        <v>16</v>
      </c>
      <c r="AG356" s="70">
        <v>0</v>
      </c>
      <c r="AH356" s="70">
        <v>0</v>
      </c>
      <c r="AI356" s="294" t="s">
        <v>75</v>
      </c>
      <c r="AJ356" s="72">
        <v>0</v>
      </c>
      <c r="AK356" s="79" t="s">
        <v>75</v>
      </c>
      <c r="AL356" s="79" t="s">
        <v>75</v>
      </c>
      <c r="AM356" s="136">
        <f t="shared" si="27"/>
        <v>0</v>
      </c>
      <c r="AN356" s="136">
        <f>+K356+AC356-AH356</f>
        <v>12500000</v>
      </c>
      <c r="AO356" s="72" t="s">
        <v>67</v>
      </c>
      <c r="AP356" s="70">
        <v>11167000</v>
      </c>
      <c r="AQ356" s="72" t="s">
        <v>85</v>
      </c>
      <c r="AR356" s="70">
        <v>0</v>
      </c>
      <c r="AS356" s="86" t="s">
        <v>75</v>
      </c>
      <c r="AT356" s="508">
        <v>12500000</v>
      </c>
      <c r="AU356" s="436">
        <f t="shared" si="28"/>
        <v>0</v>
      </c>
      <c r="AV356" s="140">
        <f t="shared" si="29"/>
        <v>1</v>
      </c>
      <c r="AW356" s="294" t="s">
        <v>75</v>
      </c>
      <c r="AX356" s="72" t="s">
        <v>131</v>
      </c>
      <c r="AY356" s="70" t="s">
        <v>6978</v>
      </c>
      <c r="AZ356" s="67" t="s">
        <v>67</v>
      </c>
      <c r="BA356" s="67" t="s">
        <v>67</v>
      </c>
    </row>
    <row r="357" spans="2:53" x14ac:dyDescent="0.25">
      <c r="B357" s="67">
        <v>2024</v>
      </c>
      <c r="C357" s="67">
        <v>891780111</v>
      </c>
      <c r="D357" s="69" t="s">
        <v>64</v>
      </c>
      <c r="E357" s="72" t="s">
        <v>6977</v>
      </c>
      <c r="F357" s="136" t="s">
        <v>6976</v>
      </c>
      <c r="G357" s="418">
        <v>0</v>
      </c>
      <c r="H357" s="72" t="s">
        <v>73</v>
      </c>
      <c r="I357" s="69" t="s">
        <v>65</v>
      </c>
      <c r="J357" s="70" t="s">
        <v>6896</v>
      </c>
      <c r="K357" s="70">
        <v>11167000</v>
      </c>
      <c r="L357" s="67" t="s">
        <v>68</v>
      </c>
      <c r="M357" s="70" t="s">
        <v>6975</v>
      </c>
      <c r="N357" s="70">
        <v>1234097322</v>
      </c>
      <c r="O357" s="154">
        <v>14</v>
      </c>
      <c r="P357" s="291">
        <v>45302</v>
      </c>
      <c r="Q357" s="70">
        <v>2126349000</v>
      </c>
      <c r="R357" s="291">
        <v>45328</v>
      </c>
      <c r="S357" s="70">
        <v>11167000</v>
      </c>
      <c r="T357" s="72" t="s">
        <v>66</v>
      </c>
      <c r="U357" s="70">
        <v>85468846</v>
      </c>
      <c r="V357" s="70" t="s">
        <v>5245</v>
      </c>
      <c r="W357" s="291">
        <v>45328</v>
      </c>
      <c r="X357" s="291">
        <v>45328</v>
      </c>
      <c r="Y357" s="81" t="s">
        <v>75</v>
      </c>
      <c r="Z357" s="291">
        <v>45457</v>
      </c>
      <c r="AA357" s="136">
        <f t="shared" si="25"/>
        <v>129</v>
      </c>
      <c r="AB357" s="136">
        <v>2</v>
      </c>
      <c r="AC357" s="506">
        <v>1333000</v>
      </c>
      <c r="AD357" s="136">
        <v>1</v>
      </c>
      <c r="AE357" s="507">
        <v>45473</v>
      </c>
      <c r="AF357" s="136">
        <f t="shared" si="26"/>
        <v>16</v>
      </c>
      <c r="AG357" s="70">
        <v>0</v>
      </c>
      <c r="AH357" s="70">
        <v>0</v>
      </c>
      <c r="AI357" s="294" t="s">
        <v>75</v>
      </c>
      <c r="AJ357" s="72">
        <v>0</v>
      </c>
      <c r="AK357" s="79" t="s">
        <v>75</v>
      </c>
      <c r="AL357" s="79" t="s">
        <v>75</v>
      </c>
      <c r="AM357" s="136">
        <f t="shared" si="27"/>
        <v>0</v>
      </c>
      <c r="AN357" s="136">
        <f>+K357+AC357-AH357</f>
        <v>12500000</v>
      </c>
      <c r="AO357" s="72" t="s">
        <v>67</v>
      </c>
      <c r="AP357" s="70">
        <v>11167000</v>
      </c>
      <c r="AQ357" s="72" t="s">
        <v>85</v>
      </c>
      <c r="AR357" s="70">
        <v>0</v>
      </c>
      <c r="AS357" s="86" t="s">
        <v>75</v>
      </c>
      <c r="AT357" s="508">
        <v>7500000</v>
      </c>
      <c r="AU357" s="436">
        <f t="shared" si="28"/>
        <v>5000000</v>
      </c>
      <c r="AV357" s="140">
        <f t="shared" si="29"/>
        <v>0.6</v>
      </c>
      <c r="AW357" s="294" t="s">
        <v>75</v>
      </c>
      <c r="AX357" s="72" t="s">
        <v>86</v>
      </c>
      <c r="AY357" s="70" t="s">
        <v>6974</v>
      </c>
      <c r="AZ357" s="67" t="s">
        <v>67</v>
      </c>
      <c r="BA357" s="67" t="s">
        <v>67</v>
      </c>
    </row>
    <row r="358" spans="2:53" x14ac:dyDescent="0.25">
      <c r="B358" s="67">
        <v>2024</v>
      </c>
      <c r="C358" s="67">
        <v>891780111</v>
      </c>
      <c r="D358" s="69" t="s">
        <v>64</v>
      </c>
      <c r="E358" s="72" t="s">
        <v>6973</v>
      </c>
      <c r="F358" s="136" t="s">
        <v>6972</v>
      </c>
      <c r="G358" s="418">
        <v>0</v>
      </c>
      <c r="H358" s="72" t="s">
        <v>73</v>
      </c>
      <c r="I358" s="69" t="s">
        <v>65</v>
      </c>
      <c r="J358" s="70" t="s">
        <v>6896</v>
      </c>
      <c r="K358" s="70">
        <v>14740000</v>
      </c>
      <c r="L358" s="67" t="s">
        <v>68</v>
      </c>
      <c r="M358" s="70" t="s">
        <v>6971</v>
      </c>
      <c r="N358" s="70">
        <v>3743095</v>
      </c>
      <c r="O358" s="154">
        <v>14</v>
      </c>
      <c r="P358" s="291">
        <v>45302</v>
      </c>
      <c r="Q358" s="70">
        <v>2126349000</v>
      </c>
      <c r="R358" s="291">
        <v>45328</v>
      </c>
      <c r="S358" s="70">
        <v>14740000</v>
      </c>
      <c r="T358" s="72" t="s">
        <v>66</v>
      </c>
      <c r="U358" s="70">
        <v>85468846</v>
      </c>
      <c r="V358" s="70" t="s">
        <v>5245</v>
      </c>
      <c r="W358" s="291">
        <v>45328</v>
      </c>
      <c r="X358" s="291">
        <v>45328</v>
      </c>
      <c r="Y358" s="81" t="s">
        <v>75</v>
      </c>
      <c r="Z358" s="291">
        <v>45457</v>
      </c>
      <c r="AA358" s="136">
        <f t="shared" si="25"/>
        <v>129</v>
      </c>
      <c r="AB358" s="136">
        <v>0</v>
      </c>
      <c r="AC358" s="506">
        <v>0</v>
      </c>
      <c r="AD358" s="136">
        <v>0</v>
      </c>
      <c r="AE358" s="294" t="s">
        <v>75</v>
      </c>
      <c r="AF358" s="136">
        <f t="shared" si="26"/>
        <v>0</v>
      </c>
      <c r="AG358" s="70">
        <v>0</v>
      </c>
      <c r="AH358" s="70">
        <v>0</v>
      </c>
      <c r="AI358" s="294" t="s">
        <v>75</v>
      </c>
      <c r="AJ358" s="72">
        <v>0</v>
      </c>
      <c r="AK358" s="79" t="s">
        <v>75</v>
      </c>
      <c r="AL358" s="79" t="s">
        <v>75</v>
      </c>
      <c r="AM358" s="136">
        <f t="shared" si="27"/>
        <v>0</v>
      </c>
      <c r="AN358" s="136">
        <f>+K358+AC358-AH358</f>
        <v>14740000</v>
      </c>
      <c r="AO358" s="72" t="s">
        <v>67</v>
      </c>
      <c r="AP358" s="70">
        <v>14740000</v>
      </c>
      <c r="AQ358" s="72" t="s">
        <v>85</v>
      </c>
      <c r="AR358" s="70">
        <v>0</v>
      </c>
      <c r="AS358" s="86" t="s">
        <v>75</v>
      </c>
      <c r="AT358" s="508">
        <v>14740000</v>
      </c>
      <c r="AU358" s="436">
        <f t="shared" si="28"/>
        <v>0</v>
      </c>
      <c r="AV358" s="140">
        <f t="shared" si="29"/>
        <v>1</v>
      </c>
      <c r="AW358" s="294" t="s">
        <v>75</v>
      </c>
      <c r="AX358" s="72" t="s">
        <v>131</v>
      </c>
      <c r="AY358" s="70" t="s">
        <v>6970</v>
      </c>
      <c r="AZ358" s="67" t="s">
        <v>67</v>
      </c>
      <c r="BA358" s="67" t="s">
        <v>67</v>
      </c>
    </row>
    <row r="359" spans="2:53" x14ac:dyDescent="0.25">
      <c r="B359" s="67">
        <v>2024</v>
      </c>
      <c r="C359" s="67">
        <v>891780111</v>
      </c>
      <c r="D359" s="69" t="s">
        <v>64</v>
      </c>
      <c r="E359" s="72" t="s">
        <v>6969</v>
      </c>
      <c r="F359" s="136" t="s">
        <v>6968</v>
      </c>
      <c r="G359" s="418">
        <v>0</v>
      </c>
      <c r="H359" s="72" t="s">
        <v>73</v>
      </c>
      <c r="I359" s="69" t="s">
        <v>65</v>
      </c>
      <c r="J359" s="70" t="s">
        <v>6967</v>
      </c>
      <c r="K359" s="70">
        <v>16080000</v>
      </c>
      <c r="L359" s="67" t="s">
        <v>68</v>
      </c>
      <c r="M359" s="70" t="s">
        <v>6966</v>
      </c>
      <c r="N359" s="70">
        <v>1081799501</v>
      </c>
      <c r="O359" s="154">
        <v>13</v>
      </c>
      <c r="P359" s="294">
        <v>45302</v>
      </c>
      <c r="Q359" s="70">
        <v>4518689382</v>
      </c>
      <c r="R359" s="291">
        <v>45328</v>
      </c>
      <c r="S359" s="70">
        <v>16080000</v>
      </c>
      <c r="T359" s="72" t="s">
        <v>66</v>
      </c>
      <c r="U359" s="70">
        <v>12621405</v>
      </c>
      <c r="V359" s="70" t="s">
        <v>6807</v>
      </c>
      <c r="W359" s="291">
        <v>45328</v>
      </c>
      <c r="X359" s="291">
        <v>45328</v>
      </c>
      <c r="Y359" s="81" t="s">
        <v>75</v>
      </c>
      <c r="Z359" s="291">
        <v>45457</v>
      </c>
      <c r="AA359" s="136">
        <f t="shared" si="25"/>
        <v>129</v>
      </c>
      <c r="AB359" s="136">
        <v>2</v>
      </c>
      <c r="AC359" s="506">
        <v>1920000</v>
      </c>
      <c r="AD359" s="136">
        <v>1</v>
      </c>
      <c r="AE359" s="507">
        <v>45473</v>
      </c>
      <c r="AF359" s="136">
        <f t="shared" si="26"/>
        <v>16</v>
      </c>
      <c r="AG359" s="70">
        <v>0</v>
      </c>
      <c r="AH359" s="70">
        <v>0</v>
      </c>
      <c r="AI359" s="294" t="s">
        <v>75</v>
      </c>
      <c r="AJ359" s="72">
        <v>0</v>
      </c>
      <c r="AK359" s="79" t="s">
        <v>75</v>
      </c>
      <c r="AL359" s="79" t="s">
        <v>75</v>
      </c>
      <c r="AM359" s="136">
        <f t="shared" si="27"/>
        <v>0</v>
      </c>
      <c r="AN359" s="136">
        <f>+K359+AC359-AH359</f>
        <v>18000000</v>
      </c>
      <c r="AO359" s="72" t="s">
        <v>67</v>
      </c>
      <c r="AP359" s="70">
        <v>16080000</v>
      </c>
      <c r="AQ359" s="72" t="s">
        <v>85</v>
      </c>
      <c r="AR359" s="70">
        <v>0</v>
      </c>
      <c r="AS359" s="86" t="s">
        <v>75</v>
      </c>
      <c r="AT359" s="508">
        <v>18000000</v>
      </c>
      <c r="AU359" s="436">
        <f t="shared" si="28"/>
        <v>0</v>
      </c>
      <c r="AV359" s="140">
        <f t="shared" si="29"/>
        <v>1</v>
      </c>
      <c r="AW359" s="294" t="s">
        <v>75</v>
      </c>
      <c r="AX359" s="72" t="s">
        <v>131</v>
      </c>
      <c r="AY359" s="70" t="s">
        <v>6965</v>
      </c>
      <c r="AZ359" s="67" t="s">
        <v>67</v>
      </c>
      <c r="BA359" s="67" t="s">
        <v>67</v>
      </c>
    </row>
    <row r="360" spans="2:53" x14ac:dyDescent="0.25">
      <c r="B360" s="67">
        <v>2024</v>
      </c>
      <c r="C360" s="67">
        <v>891780111</v>
      </c>
      <c r="D360" s="69" t="s">
        <v>64</v>
      </c>
      <c r="E360" s="72" t="s">
        <v>6964</v>
      </c>
      <c r="F360" s="136" t="s">
        <v>6963</v>
      </c>
      <c r="G360" s="418">
        <v>0</v>
      </c>
      <c r="H360" s="72" t="s">
        <v>73</v>
      </c>
      <c r="I360" s="69" t="s">
        <v>65</v>
      </c>
      <c r="J360" s="70" t="s">
        <v>6962</v>
      </c>
      <c r="K360" s="70">
        <v>9380000</v>
      </c>
      <c r="L360" s="67" t="s">
        <v>68</v>
      </c>
      <c r="M360" s="70" t="s">
        <v>6961</v>
      </c>
      <c r="N360" s="70">
        <v>1083014226</v>
      </c>
      <c r="O360" s="154">
        <v>14</v>
      </c>
      <c r="P360" s="291">
        <v>45302</v>
      </c>
      <c r="Q360" s="70">
        <v>2126349000</v>
      </c>
      <c r="R360" s="291">
        <v>45328</v>
      </c>
      <c r="S360" s="70">
        <v>9380000</v>
      </c>
      <c r="T360" s="72" t="s">
        <v>66</v>
      </c>
      <c r="U360" s="70">
        <v>55301715</v>
      </c>
      <c r="V360" s="70" t="s">
        <v>6925</v>
      </c>
      <c r="W360" s="291">
        <v>45328</v>
      </c>
      <c r="X360" s="291">
        <v>45328</v>
      </c>
      <c r="Y360" s="81" t="s">
        <v>75</v>
      </c>
      <c r="Z360" s="291">
        <v>45457</v>
      </c>
      <c r="AA360" s="136">
        <f t="shared" si="25"/>
        <v>129</v>
      </c>
      <c r="AB360" s="136">
        <v>2</v>
      </c>
      <c r="AC360" s="506">
        <v>1120000</v>
      </c>
      <c r="AD360" s="136">
        <v>1</v>
      </c>
      <c r="AE360" s="507">
        <v>45473</v>
      </c>
      <c r="AF360" s="136">
        <f t="shared" si="26"/>
        <v>16</v>
      </c>
      <c r="AG360" s="70">
        <v>0</v>
      </c>
      <c r="AH360" s="70">
        <v>0</v>
      </c>
      <c r="AI360" s="294" t="s">
        <v>75</v>
      </c>
      <c r="AJ360" s="72">
        <v>0</v>
      </c>
      <c r="AK360" s="79" t="s">
        <v>75</v>
      </c>
      <c r="AL360" s="79" t="s">
        <v>75</v>
      </c>
      <c r="AM360" s="136">
        <f t="shared" si="27"/>
        <v>0</v>
      </c>
      <c r="AN360" s="136">
        <f>+K360+AC360-AH360</f>
        <v>10500000</v>
      </c>
      <c r="AO360" s="72" t="s">
        <v>67</v>
      </c>
      <c r="AP360" s="70">
        <v>9380000</v>
      </c>
      <c r="AQ360" s="72" t="s">
        <v>85</v>
      </c>
      <c r="AR360" s="70">
        <v>0</v>
      </c>
      <c r="AS360" s="86" t="s">
        <v>75</v>
      </c>
      <c r="AT360" s="508">
        <v>10500000</v>
      </c>
      <c r="AU360" s="436">
        <f t="shared" si="28"/>
        <v>0</v>
      </c>
      <c r="AV360" s="140">
        <f t="shared" si="29"/>
        <v>1</v>
      </c>
      <c r="AW360" s="294" t="s">
        <v>75</v>
      </c>
      <c r="AX360" s="72" t="s">
        <v>131</v>
      </c>
      <c r="AY360" s="70" t="s">
        <v>6960</v>
      </c>
      <c r="AZ360" s="67" t="s">
        <v>67</v>
      </c>
      <c r="BA360" s="67" t="s">
        <v>67</v>
      </c>
    </row>
    <row r="361" spans="2:53" x14ac:dyDescent="0.25">
      <c r="B361" s="67">
        <v>2024</v>
      </c>
      <c r="C361" s="67">
        <v>891780111</v>
      </c>
      <c r="D361" s="69" t="s">
        <v>64</v>
      </c>
      <c r="E361" s="72" t="s">
        <v>6959</v>
      </c>
      <c r="F361" s="136" t="s">
        <v>6958</v>
      </c>
      <c r="G361" s="418">
        <v>0</v>
      </c>
      <c r="H361" s="72" t="s">
        <v>73</v>
      </c>
      <c r="I361" s="69" t="s">
        <v>65</v>
      </c>
      <c r="J361" s="70" t="s">
        <v>6745</v>
      </c>
      <c r="K361" s="70">
        <v>9380000</v>
      </c>
      <c r="L361" s="67" t="s">
        <v>68</v>
      </c>
      <c r="M361" s="70" t="s">
        <v>6957</v>
      </c>
      <c r="N361" s="70">
        <v>57443446</v>
      </c>
      <c r="O361" s="154">
        <v>14</v>
      </c>
      <c r="P361" s="291">
        <v>45302</v>
      </c>
      <c r="Q361" s="70">
        <v>2126349000</v>
      </c>
      <c r="R361" s="291">
        <v>45328</v>
      </c>
      <c r="S361" s="70">
        <v>9380000</v>
      </c>
      <c r="T361" s="72" t="s">
        <v>66</v>
      </c>
      <c r="U361" s="70">
        <v>45507423</v>
      </c>
      <c r="V361" s="70" t="s">
        <v>5257</v>
      </c>
      <c r="W361" s="291">
        <v>45328</v>
      </c>
      <c r="X361" s="291">
        <v>45328</v>
      </c>
      <c r="Y361" s="81" t="s">
        <v>75</v>
      </c>
      <c r="Z361" s="291">
        <v>45457</v>
      </c>
      <c r="AA361" s="136">
        <f t="shared" si="25"/>
        <v>129</v>
      </c>
      <c r="AB361" s="136">
        <v>2</v>
      </c>
      <c r="AC361" s="506">
        <v>490000</v>
      </c>
      <c r="AD361" s="136">
        <v>1</v>
      </c>
      <c r="AE361" s="507">
        <v>45464</v>
      </c>
      <c r="AF361" s="136">
        <f t="shared" si="26"/>
        <v>7</v>
      </c>
      <c r="AG361" s="70">
        <v>0</v>
      </c>
      <c r="AH361" s="70">
        <v>0</v>
      </c>
      <c r="AI361" s="294" t="s">
        <v>75</v>
      </c>
      <c r="AJ361" s="72">
        <v>0</v>
      </c>
      <c r="AK361" s="79" t="s">
        <v>75</v>
      </c>
      <c r="AL361" s="79" t="s">
        <v>75</v>
      </c>
      <c r="AM361" s="136">
        <f t="shared" si="27"/>
        <v>0</v>
      </c>
      <c r="AN361" s="136">
        <f>+K361+AC361-AH361</f>
        <v>9870000</v>
      </c>
      <c r="AO361" s="72" t="s">
        <v>67</v>
      </c>
      <c r="AP361" s="70">
        <v>9380000</v>
      </c>
      <c r="AQ361" s="72" t="s">
        <v>85</v>
      </c>
      <c r="AR361" s="70">
        <v>0</v>
      </c>
      <c r="AS361" s="86" t="s">
        <v>75</v>
      </c>
      <c r="AT361" s="508">
        <v>9870000</v>
      </c>
      <c r="AU361" s="436">
        <f t="shared" si="28"/>
        <v>0</v>
      </c>
      <c r="AV361" s="140">
        <f t="shared" si="29"/>
        <v>1</v>
      </c>
      <c r="AW361" s="294" t="s">
        <v>75</v>
      </c>
      <c r="AX361" s="72" t="s">
        <v>131</v>
      </c>
      <c r="AY361" s="70" t="s">
        <v>6956</v>
      </c>
      <c r="AZ361" s="67" t="s">
        <v>67</v>
      </c>
      <c r="BA361" s="67" t="s">
        <v>67</v>
      </c>
    </row>
    <row r="362" spans="2:53" x14ac:dyDescent="0.25">
      <c r="B362" s="67">
        <v>2024</v>
      </c>
      <c r="C362" s="67">
        <v>891780111</v>
      </c>
      <c r="D362" s="69" t="s">
        <v>64</v>
      </c>
      <c r="E362" s="72" t="s">
        <v>6955</v>
      </c>
      <c r="F362" s="136" t="s">
        <v>6954</v>
      </c>
      <c r="G362" s="418">
        <v>0</v>
      </c>
      <c r="H362" s="72" t="s">
        <v>73</v>
      </c>
      <c r="I362" s="69" t="s">
        <v>65</v>
      </c>
      <c r="J362" s="70" t="s">
        <v>6396</v>
      </c>
      <c r="K362" s="70">
        <v>14740000</v>
      </c>
      <c r="L362" s="67" t="s">
        <v>68</v>
      </c>
      <c r="M362" s="70" t="s">
        <v>6953</v>
      </c>
      <c r="N362" s="70">
        <v>36556729</v>
      </c>
      <c r="O362" s="154">
        <v>13</v>
      </c>
      <c r="P362" s="294">
        <v>45302</v>
      </c>
      <c r="Q362" s="70">
        <v>4518689382</v>
      </c>
      <c r="R362" s="291">
        <v>45328</v>
      </c>
      <c r="S362" s="70">
        <v>14740000</v>
      </c>
      <c r="T362" s="72" t="s">
        <v>66</v>
      </c>
      <c r="U362" s="70">
        <v>1082964146</v>
      </c>
      <c r="V362" s="70" t="s">
        <v>5390</v>
      </c>
      <c r="W362" s="291">
        <v>45328</v>
      </c>
      <c r="X362" s="291">
        <v>45328</v>
      </c>
      <c r="Y362" s="81" t="s">
        <v>75</v>
      </c>
      <c r="Z362" s="291">
        <v>45457</v>
      </c>
      <c r="AA362" s="136">
        <f t="shared" si="25"/>
        <v>129</v>
      </c>
      <c r="AB362" s="136">
        <v>2</v>
      </c>
      <c r="AC362" s="506">
        <v>1760000</v>
      </c>
      <c r="AD362" s="136">
        <v>1</v>
      </c>
      <c r="AE362" s="507">
        <v>45473</v>
      </c>
      <c r="AF362" s="136">
        <f t="shared" si="26"/>
        <v>16</v>
      </c>
      <c r="AG362" s="70">
        <v>0</v>
      </c>
      <c r="AH362" s="70">
        <v>0</v>
      </c>
      <c r="AI362" s="294" t="s">
        <v>75</v>
      </c>
      <c r="AJ362" s="72">
        <v>0</v>
      </c>
      <c r="AK362" s="79" t="s">
        <v>75</v>
      </c>
      <c r="AL362" s="79" t="s">
        <v>75</v>
      </c>
      <c r="AM362" s="136">
        <f t="shared" si="27"/>
        <v>0</v>
      </c>
      <c r="AN362" s="136">
        <f>+K362+AC362-AH362</f>
        <v>16500000</v>
      </c>
      <c r="AO362" s="72" t="s">
        <v>67</v>
      </c>
      <c r="AP362" s="70">
        <v>14740000</v>
      </c>
      <c r="AQ362" s="72" t="s">
        <v>85</v>
      </c>
      <c r="AR362" s="70">
        <v>0</v>
      </c>
      <c r="AS362" s="86" t="s">
        <v>75</v>
      </c>
      <c r="AT362" s="508">
        <v>16500000</v>
      </c>
      <c r="AU362" s="436">
        <f t="shared" si="28"/>
        <v>0</v>
      </c>
      <c r="AV362" s="140">
        <f t="shared" si="29"/>
        <v>1</v>
      </c>
      <c r="AW362" s="294" t="s">
        <v>75</v>
      </c>
      <c r="AX362" s="72" t="s">
        <v>131</v>
      </c>
      <c r="AY362" s="70" t="s">
        <v>6952</v>
      </c>
      <c r="AZ362" s="67" t="s">
        <v>67</v>
      </c>
      <c r="BA362" s="67" t="s">
        <v>67</v>
      </c>
    </row>
    <row r="363" spans="2:53" x14ac:dyDescent="0.25">
      <c r="B363" s="67">
        <v>2024</v>
      </c>
      <c r="C363" s="67">
        <v>891780111</v>
      </c>
      <c r="D363" s="69" t="s">
        <v>64</v>
      </c>
      <c r="E363" s="72" t="s">
        <v>6951</v>
      </c>
      <c r="F363" s="136" t="s">
        <v>6950</v>
      </c>
      <c r="G363" s="418">
        <v>0</v>
      </c>
      <c r="H363" s="72" t="s">
        <v>73</v>
      </c>
      <c r="I363" s="69" t="s">
        <v>65</v>
      </c>
      <c r="J363" s="70" t="s">
        <v>6949</v>
      </c>
      <c r="K363" s="70">
        <v>9380000</v>
      </c>
      <c r="L363" s="67" t="s">
        <v>68</v>
      </c>
      <c r="M363" s="70" t="s">
        <v>6948</v>
      </c>
      <c r="N363" s="70">
        <v>36695081</v>
      </c>
      <c r="O363" s="154">
        <v>14</v>
      </c>
      <c r="P363" s="291">
        <v>45302</v>
      </c>
      <c r="Q363" s="70">
        <v>2126349000</v>
      </c>
      <c r="R363" s="291">
        <v>45328</v>
      </c>
      <c r="S363" s="70">
        <v>9380000</v>
      </c>
      <c r="T363" s="72" t="s">
        <v>66</v>
      </c>
      <c r="U363" s="70">
        <v>45507423</v>
      </c>
      <c r="V363" s="70" t="s">
        <v>5257</v>
      </c>
      <c r="W363" s="291">
        <v>45328</v>
      </c>
      <c r="X363" s="291">
        <v>45328</v>
      </c>
      <c r="Y363" s="81" t="s">
        <v>75</v>
      </c>
      <c r="Z363" s="291">
        <v>45457</v>
      </c>
      <c r="AA363" s="136">
        <f t="shared" si="25"/>
        <v>129</v>
      </c>
      <c r="AB363" s="136">
        <v>2</v>
      </c>
      <c r="AC363" s="506">
        <v>490000</v>
      </c>
      <c r="AD363" s="136">
        <v>1</v>
      </c>
      <c r="AE363" s="507">
        <v>45464</v>
      </c>
      <c r="AF363" s="136">
        <f t="shared" si="26"/>
        <v>7</v>
      </c>
      <c r="AG363" s="70">
        <v>0</v>
      </c>
      <c r="AH363" s="70">
        <v>0</v>
      </c>
      <c r="AI363" s="294" t="s">
        <v>75</v>
      </c>
      <c r="AJ363" s="72">
        <v>0</v>
      </c>
      <c r="AK363" s="79" t="s">
        <v>75</v>
      </c>
      <c r="AL363" s="79" t="s">
        <v>75</v>
      </c>
      <c r="AM363" s="136">
        <f t="shared" si="27"/>
        <v>0</v>
      </c>
      <c r="AN363" s="136">
        <f>+K363+AC363-AH363</f>
        <v>9870000</v>
      </c>
      <c r="AO363" s="72" t="s">
        <v>67</v>
      </c>
      <c r="AP363" s="70">
        <v>9380000</v>
      </c>
      <c r="AQ363" s="72" t="s">
        <v>85</v>
      </c>
      <c r="AR363" s="70">
        <v>0</v>
      </c>
      <c r="AS363" s="86" t="s">
        <v>75</v>
      </c>
      <c r="AT363" s="508">
        <v>9870000</v>
      </c>
      <c r="AU363" s="436">
        <f t="shared" si="28"/>
        <v>0</v>
      </c>
      <c r="AV363" s="140">
        <f t="shared" si="29"/>
        <v>1</v>
      </c>
      <c r="AW363" s="294" t="s">
        <v>75</v>
      </c>
      <c r="AX363" s="72" t="s">
        <v>131</v>
      </c>
      <c r="AY363" s="70" t="s">
        <v>6947</v>
      </c>
      <c r="AZ363" s="67" t="s">
        <v>67</v>
      </c>
      <c r="BA363" s="67" t="s">
        <v>67</v>
      </c>
    </row>
    <row r="364" spans="2:53" x14ac:dyDescent="0.25">
      <c r="B364" s="67">
        <v>2024</v>
      </c>
      <c r="C364" s="67">
        <v>891780111</v>
      </c>
      <c r="D364" s="69" t="s">
        <v>64</v>
      </c>
      <c r="E364" s="72" t="s">
        <v>6946</v>
      </c>
      <c r="F364" s="136" t="s">
        <v>6945</v>
      </c>
      <c r="G364" s="418">
        <v>0</v>
      </c>
      <c r="H364" s="72" t="s">
        <v>73</v>
      </c>
      <c r="I364" s="69" t="s">
        <v>65</v>
      </c>
      <c r="J364" s="70" t="s">
        <v>6944</v>
      </c>
      <c r="K364" s="70">
        <v>14740000</v>
      </c>
      <c r="L364" s="67" t="s">
        <v>68</v>
      </c>
      <c r="M364" s="70" t="s">
        <v>6943</v>
      </c>
      <c r="N364" s="70">
        <v>1082866445</v>
      </c>
      <c r="O364" s="154">
        <v>13</v>
      </c>
      <c r="P364" s="294">
        <v>45302</v>
      </c>
      <c r="Q364" s="70">
        <v>4518689382</v>
      </c>
      <c r="R364" s="291">
        <v>45328</v>
      </c>
      <c r="S364" s="70">
        <v>14740000</v>
      </c>
      <c r="T364" s="72" t="s">
        <v>66</v>
      </c>
      <c r="U364" s="70">
        <v>45507423</v>
      </c>
      <c r="V364" s="70" t="s">
        <v>5257</v>
      </c>
      <c r="W364" s="291">
        <v>45328</v>
      </c>
      <c r="X364" s="291">
        <v>45328</v>
      </c>
      <c r="Y364" s="81" t="s">
        <v>75</v>
      </c>
      <c r="Z364" s="291">
        <v>45457</v>
      </c>
      <c r="AA364" s="136">
        <f t="shared" si="25"/>
        <v>129</v>
      </c>
      <c r="AB364" s="136">
        <v>2</v>
      </c>
      <c r="AC364" s="506">
        <v>770000</v>
      </c>
      <c r="AD364" s="136">
        <v>1</v>
      </c>
      <c r="AE364" s="507">
        <v>45464</v>
      </c>
      <c r="AF364" s="136">
        <f t="shared" si="26"/>
        <v>7</v>
      </c>
      <c r="AG364" s="70">
        <v>0</v>
      </c>
      <c r="AH364" s="70">
        <v>0</v>
      </c>
      <c r="AI364" s="294" t="s">
        <v>75</v>
      </c>
      <c r="AJ364" s="72">
        <v>0</v>
      </c>
      <c r="AK364" s="79" t="s">
        <v>75</v>
      </c>
      <c r="AL364" s="79" t="s">
        <v>75</v>
      </c>
      <c r="AM364" s="136">
        <f t="shared" si="27"/>
        <v>0</v>
      </c>
      <c r="AN364" s="136">
        <f>+K364+AC364-AH364</f>
        <v>15510000</v>
      </c>
      <c r="AO364" s="72" t="s">
        <v>67</v>
      </c>
      <c r="AP364" s="70">
        <v>14740000</v>
      </c>
      <c r="AQ364" s="72" t="s">
        <v>85</v>
      </c>
      <c r="AR364" s="70">
        <v>0</v>
      </c>
      <c r="AS364" s="86" t="s">
        <v>75</v>
      </c>
      <c r="AT364" s="508">
        <v>15510000</v>
      </c>
      <c r="AU364" s="436">
        <f t="shared" si="28"/>
        <v>0</v>
      </c>
      <c r="AV364" s="140">
        <f t="shared" si="29"/>
        <v>1</v>
      </c>
      <c r="AW364" s="294" t="s">
        <v>75</v>
      </c>
      <c r="AX364" s="72" t="s">
        <v>131</v>
      </c>
      <c r="AY364" s="70" t="s">
        <v>6942</v>
      </c>
      <c r="AZ364" s="67" t="s">
        <v>67</v>
      </c>
      <c r="BA364" s="67" t="s">
        <v>67</v>
      </c>
    </row>
    <row r="365" spans="2:53" x14ac:dyDescent="0.25">
      <c r="B365" s="67">
        <v>2024</v>
      </c>
      <c r="C365" s="67">
        <v>891780111</v>
      </c>
      <c r="D365" s="69" t="s">
        <v>64</v>
      </c>
      <c r="E365" s="72" t="s">
        <v>6941</v>
      </c>
      <c r="F365" s="136" t="s">
        <v>6940</v>
      </c>
      <c r="G365" s="418">
        <v>0</v>
      </c>
      <c r="H365" s="72" t="s">
        <v>73</v>
      </c>
      <c r="I365" s="69" t="s">
        <v>65</v>
      </c>
      <c r="J365" s="70" t="s">
        <v>6506</v>
      </c>
      <c r="K365" s="70">
        <v>9380000</v>
      </c>
      <c r="L365" s="67" t="s">
        <v>68</v>
      </c>
      <c r="M365" s="70" t="s">
        <v>6939</v>
      </c>
      <c r="N365" s="70">
        <v>50956720</v>
      </c>
      <c r="O365" s="154">
        <v>14</v>
      </c>
      <c r="P365" s="291">
        <v>45302</v>
      </c>
      <c r="Q365" s="70">
        <v>2126349000</v>
      </c>
      <c r="R365" s="291">
        <v>45328</v>
      </c>
      <c r="S365" s="70">
        <v>9380000</v>
      </c>
      <c r="T365" s="72" t="s">
        <v>66</v>
      </c>
      <c r="U365" s="70">
        <v>45507423</v>
      </c>
      <c r="V365" s="70" t="s">
        <v>5257</v>
      </c>
      <c r="W365" s="291">
        <v>45328</v>
      </c>
      <c r="X365" s="291">
        <v>45328</v>
      </c>
      <c r="Y365" s="81" t="s">
        <v>75</v>
      </c>
      <c r="Z365" s="291">
        <v>45457</v>
      </c>
      <c r="AA365" s="136">
        <f t="shared" si="25"/>
        <v>129</v>
      </c>
      <c r="AB365" s="136">
        <v>2</v>
      </c>
      <c r="AC365" s="506">
        <v>490000</v>
      </c>
      <c r="AD365" s="136">
        <v>1</v>
      </c>
      <c r="AE365" s="507">
        <v>45464</v>
      </c>
      <c r="AF365" s="136">
        <f t="shared" si="26"/>
        <v>7</v>
      </c>
      <c r="AG365" s="70">
        <v>0</v>
      </c>
      <c r="AH365" s="70">
        <v>0</v>
      </c>
      <c r="AI365" s="294" t="s">
        <v>75</v>
      </c>
      <c r="AJ365" s="72">
        <v>0</v>
      </c>
      <c r="AK365" s="79" t="s">
        <v>75</v>
      </c>
      <c r="AL365" s="79" t="s">
        <v>75</v>
      </c>
      <c r="AM365" s="136">
        <f t="shared" si="27"/>
        <v>0</v>
      </c>
      <c r="AN365" s="136">
        <f>+K365+AC365-AH365</f>
        <v>9870000</v>
      </c>
      <c r="AO365" s="72" t="s">
        <v>67</v>
      </c>
      <c r="AP365" s="70">
        <v>9380000</v>
      </c>
      <c r="AQ365" s="72" t="s">
        <v>85</v>
      </c>
      <c r="AR365" s="70">
        <v>0</v>
      </c>
      <c r="AS365" s="86" t="s">
        <v>75</v>
      </c>
      <c r="AT365" s="508">
        <v>9870000</v>
      </c>
      <c r="AU365" s="436">
        <f t="shared" si="28"/>
        <v>0</v>
      </c>
      <c r="AV365" s="140">
        <f t="shared" si="29"/>
        <v>1</v>
      </c>
      <c r="AW365" s="294" t="s">
        <v>75</v>
      </c>
      <c r="AX365" s="72" t="s">
        <v>131</v>
      </c>
      <c r="AY365" s="70" t="s">
        <v>6938</v>
      </c>
      <c r="AZ365" s="67" t="s">
        <v>67</v>
      </c>
      <c r="BA365" s="67" t="s">
        <v>67</v>
      </c>
    </row>
    <row r="366" spans="2:53" x14ac:dyDescent="0.25">
      <c r="B366" s="67">
        <v>2024</v>
      </c>
      <c r="C366" s="67">
        <v>891780111</v>
      </c>
      <c r="D366" s="69" t="s">
        <v>64</v>
      </c>
      <c r="E366" s="72" t="s">
        <v>6937</v>
      </c>
      <c r="F366" s="136" t="s">
        <v>6936</v>
      </c>
      <c r="G366" s="418">
        <v>0</v>
      </c>
      <c r="H366" s="72" t="s">
        <v>73</v>
      </c>
      <c r="I366" s="69" t="s">
        <v>65</v>
      </c>
      <c r="J366" s="70" t="s">
        <v>6935</v>
      </c>
      <c r="K366" s="70">
        <v>12060000</v>
      </c>
      <c r="L366" s="67" t="s">
        <v>68</v>
      </c>
      <c r="M366" s="70" t="s">
        <v>6934</v>
      </c>
      <c r="N366" s="70">
        <v>1083015401</v>
      </c>
      <c r="O366" s="154">
        <v>13</v>
      </c>
      <c r="P366" s="294">
        <v>45302</v>
      </c>
      <c r="Q366" s="70">
        <v>4518689382</v>
      </c>
      <c r="R366" s="291">
        <v>45328</v>
      </c>
      <c r="S366" s="70">
        <v>12060000</v>
      </c>
      <c r="T366" s="72" t="s">
        <v>66</v>
      </c>
      <c r="U366" s="70">
        <v>84452087</v>
      </c>
      <c r="V366" s="70" t="s">
        <v>5691</v>
      </c>
      <c r="W366" s="291">
        <v>45328</v>
      </c>
      <c r="X366" s="291">
        <v>45328</v>
      </c>
      <c r="Y366" s="81" t="s">
        <v>75</v>
      </c>
      <c r="Z366" s="291">
        <v>45457</v>
      </c>
      <c r="AA366" s="136">
        <f t="shared" si="25"/>
        <v>129</v>
      </c>
      <c r="AB366" s="136">
        <v>2</v>
      </c>
      <c r="AC366" s="506">
        <v>1440000</v>
      </c>
      <c r="AD366" s="136">
        <v>1</v>
      </c>
      <c r="AE366" s="507">
        <v>45473</v>
      </c>
      <c r="AF366" s="136">
        <f t="shared" si="26"/>
        <v>16</v>
      </c>
      <c r="AG366" s="70">
        <v>0</v>
      </c>
      <c r="AH366" s="70">
        <v>0</v>
      </c>
      <c r="AI366" s="294" t="s">
        <v>75</v>
      </c>
      <c r="AJ366" s="72">
        <v>0</v>
      </c>
      <c r="AK366" s="79" t="s">
        <v>75</v>
      </c>
      <c r="AL366" s="79" t="s">
        <v>75</v>
      </c>
      <c r="AM366" s="136">
        <f t="shared" si="27"/>
        <v>0</v>
      </c>
      <c r="AN366" s="136">
        <f>+K366+AC366-AH366</f>
        <v>13500000</v>
      </c>
      <c r="AO366" s="72" t="s">
        <v>67</v>
      </c>
      <c r="AP366" s="70">
        <v>12060000</v>
      </c>
      <c r="AQ366" s="72" t="s">
        <v>85</v>
      </c>
      <c r="AR366" s="70">
        <v>0</v>
      </c>
      <c r="AS366" s="86" t="s">
        <v>75</v>
      </c>
      <c r="AT366" s="508">
        <v>13500000</v>
      </c>
      <c r="AU366" s="436">
        <f t="shared" si="28"/>
        <v>0</v>
      </c>
      <c r="AV366" s="140">
        <f t="shared" si="29"/>
        <v>1</v>
      </c>
      <c r="AW366" s="294" t="s">
        <v>75</v>
      </c>
      <c r="AX366" s="72" t="s">
        <v>131</v>
      </c>
      <c r="AY366" s="70" t="s">
        <v>6933</v>
      </c>
      <c r="AZ366" s="67" t="s">
        <v>67</v>
      </c>
      <c r="BA366" s="67" t="s">
        <v>67</v>
      </c>
    </row>
    <row r="367" spans="2:53" x14ac:dyDescent="0.25">
      <c r="B367" s="67">
        <v>2024</v>
      </c>
      <c r="C367" s="67">
        <v>891780111</v>
      </c>
      <c r="D367" s="69" t="s">
        <v>64</v>
      </c>
      <c r="E367" s="72" t="s">
        <v>6932</v>
      </c>
      <c r="F367" s="136" t="s">
        <v>6931</v>
      </c>
      <c r="G367" s="418">
        <v>0</v>
      </c>
      <c r="H367" s="72" t="s">
        <v>73</v>
      </c>
      <c r="I367" s="69" t="s">
        <v>65</v>
      </c>
      <c r="J367" s="70" t="s">
        <v>6930</v>
      </c>
      <c r="K367" s="70">
        <v>12060000</v>
      </c>
      <c r="L367" s="67" t="s">
        <v>68</v>
      </c>
      <c r="M367" s="70" t="s">
        <v>6929</v>
      </c>
      <c r="N367" s="70">
        <v>36724927</v>
      </c>
      <c r="O367" s="154">
        <v>13</v>
      </c>
      <c r="P367" s="294">
        <v>45302</v>
      </c>
      <c r="Q367" s="70">
        <v>4518689382</v>
      </c>
      <c r="R367" s="291">
        <v>45328</v>
      </c>
      <c r="S367" s="70">
        <v>12060000</v>
      </c>
      <c r="T367" s="72" t="s">
        <v>66</v>
      </c>
      <c r="U367" s="70">
        <v>85459497</v>
      </c>
      <c r="V367" s="70" t="s">
        <v>3149</v>
      </c>
      <c r="W367" s="291">
        <v>45328</v>
      </c>
      <c r="X367" s="291">
        <v>45328</v>
      </c>
      <c r="Y367" s="81" t="s">
        <v>75</v>
      </c>
      <c r="Z367" s="291">
        <v>45457</v>
      </c>
      <c r="AA367" s="136">
        <f t="shared" si="25"/>
        <v>129</v>
      </c>
      <c r="AB367" s="136">
        <v>0</v>
      </c>
      <c r="AC367" s="506">
        <v>0</v>
      </c>
      <c r="AD367" s="136">
        <v>0</v>
      </c>
      <c r="AE367" s="294" t="s">
        <v>75</v>
      </c>
      <c r="AF367" s="136">
        <f t="shared" si="26"/>
        <v>0</v>
      </c>
      <c r="AG367" s="70">
        <v>0</v>
      </c>
      <c r="AH367" s="70">
        <v>0</v>
      </c>
      <c r="AI367" s="294" t="s">
        <v>75</v>
      </c>
      <c r="AJ367" s="72">
        <v>0</v>
      </c>
      <c r="AK367" s="79" t="s">
        <v>75</v>
      </c>
      <c r="AL367" s="79" t="s">
        <v>75</v>
      </c>
      <c r="AM367" s="136">
        <f t="shared" si="27"/>
        <v>0</v>
      </c>
      <c r="AN367" s="136">
        <f>+K367+AC367-AH367</f>
        <v>12060000</v>
      </c>
      <c r="AO367" s="72" t="s">
        <v>67</v>
      </c>
      <c r="AP367" s="70">
        <v>12060000</v>
      </c>
      <c r="AQ367" s="72" t="s">
        <v>85</v>
      </c>
      <c r="AR367" s="70">
        <v>0</v>
      </c>
      <c r="AS367" s="86" t="s">
        <v>75</v>
      </c>
      <c r="AT367" s="508">
        <v>12060000</v>
      </c>
      <c r="AU367" s="436">
        <f t="shared" si="28"/>
        <v>0</v>
      </c>
      <c r="AV367" s="140">
        <f t="shared" si="29"/>
        <v>1</v>
      </c>
      <c r="AW367" s="294" t="s">
        <v>75</v>
      </c>
      <c r="AX367" s="72" t="s">
        <v>131</v>
      </c>
      <c r="AY367" s="70" t="s">
        <v>6928</v>
      </c>
      <c r="AZ367" s="67" t="s">
        <v>67</v>
      </c>
      <c r="BA367" s="67" t="s">
        <v>67</v>
      </c>
    </row>
    <row r="368" spans="2:53" x14ac:dyDescent="0.25">
      <c r="B368" s="67">
        <v>2024</v>
      </c>
      <c r="C368" s="67">
        <v>891780111</v>
      </c>
      <c r="D368" s="69" t="s">
        <v>64</v>
      </c>
      <c r="E368" s="72" t="s">
        <v>6927</v>
      </c>
      <c r="F368" s="136" t="s">
        <v>6926</v>
      </c>
      <c r="G368" s="418">
        <v>0</v>
      </c>
      <c r="H368" s="72" t="s">
        <v>73</v>
      </c>
      <c r="I368" s="69" t="s">
        <v>65</v>
      </c>
      <c r="J368" s="70" t="s">
        <v>5968</v>
      </c>
      <c r="K368" s="70">
        <v>9380000</v>
      </c>
      <c r="L368" s="67" t="s">
        <v>68</v>
      </c>
      <c r="M368" s="70" t="s">
        <v>286</v>
      </c>
      <c r="N368" s="70">
        <v>1102848790</v>
      </c>
      <c r="O368" s="154">
        <v>14</v>
      </c>
      <c r="P368" s="291">
        <v>45302</v>
      </c>
      <c r="Q368" s="70">
        <v>2126349000</v>
      </c>
      <c r="R368" s="291">
        <v>45328</v>
      </c>
      <c r="S368" s="70">
        <v>9380000</v>
      </c>
      <c r="T368" s="72" t="s">
        <v>66</v>
      </c>
      <c r="U368" s="70">
        <v>55301715</v>
      </c>
      <c r="V368" s="70" t="s">
        <v>6925</v>
      </c>
      <c r="W368" s="291">
        <v>45328</v>
      </c>
      <c r="X368" s="291">
        <v>45328</v>
      </c>
      <c r="Y368" s="81" t="s">
        <v>75</v>
      </c>
      <c r="Z368" s="291">
        <v>45457</v>
      </c>
      <c r="AA368" s="136">
        <f t="shared" si="25"/>
        <v>129</v>
      </c>
      <c r="AB368" s="136">
        <v>2</v>
      </c>
      <c r="AC368" s="506">
        <v>1120000</v>
      </c>
      <c r="AD368" s="136">
        <v>1</v>
      </c>
      <c r="AE368" s="507">
        <v>45473</v>
      </c>
      <c r="AF368" s="136">
        <f t="shared" si="26"/>
        <v>16</v>
      </c>
      <c r="AG368" s="70">
        <v>0</v>
      </c>
      <c r="AH368" s="70">
        <v>0</v>
      </c>
      <c r="AI368" s="294" t="s">
        <v>75</v>
      </c>
      <c r="AJ368" s="72">
        <v>0</v>
      </c>
      <c r="AK368" s="79" t="s">
        <v>75</v>
      </c>
      <c r="AL368" s="79" t="s">
        <v>75</v>
      </c>
      <c r="AM368" s="136">
        <f t="shared" si="27"/>
        <v>0</v>
      </c>
      <c r="AN368" s="136">
        <f>+K368+AC368-AH368</f>
        <v>10500000</v>
      </c>
      <c r="AO368" s="72" t="s">
        <v>67</v>
      </c>
      <c r="AP368" s="70">
        <v>9380000</v>
      </c>
      <c r="AQ368" s="72" t="s">
        <v>85</v>
      </c>
      <c r="AR368" s="70">
        <v>0</v>
      </c>
      <c r="AS368" s="86" t="s">
        <v>75</v>
      </c>
      <c r="AT368" s="508">
        <v>10500000</v>
      </c>
      <c r="AU368" s="436">
        <f t="shared" si="28"/>
        <v>0</v>
      </c>
      <c r="AV368" s="140">
        <f t="shared" si="29"/>
        <v>1</v>
      </c>
      <c r="AW368" s="294" t="s">
        <v>75</v>
      </c>
      <c r="AX368" s="72" t="s">
        <v>131</v>
      </c>
      <c r="AY368" s="70" t="s">
        <v>6924</v>
      </c>
      <c r="AZ368" s="67" t="s">
        <v>67</v>
      </c>
      <c r="BA368" s="67" t="s">
        <v>67</v>
      </c>
    </row>
    <row r="369" spans="2:53" x14ac:dyDescent="0.25">
      <c r="B369" s="67">
        <v>2024</v>
      </c>
      <c r="C369" s="67">
        <v>891780111</v>
      </c>
      <c r="D369" s="69" t="s">
        <v>64</v>
      </c>
      <c r="E369" s="72" t="s">
        <v>6923</v>
      </c>
      <c r="F369" s="136" t="s">
        <v>6922</v>
      </c>
      <c r="G369" s="418">
        <v>0</v>
      </c>
      <c r="H369" s="72" t="s">
        <v>73</v>
      </c>
      <c r="I369" s="69" t="s">
        <v>65</v>
      </c>
      <c r="J369" s="70" t="s">
        <v>6921</v>
      </c>
      <c r="K369" s="70">
        <v>12060000</v>
      </c>
      <c r="L369" s="67" t="s">
        <v>68</v>
      </c>
      <c r="M369" s="70" t="s">
        <v>6920</v>
      </c>
      <c r="N369" s="70">
        <v>1128149649</v>
      </c>
      <c r="O369" s="154">
        <v>13</v>
      </c>
      <c r="P369" s="294">
        <v>45302</v>
      </c>
      <c r="Q369" s="70">
        <v>4518689382</v>
      </c>
      <c r="R369" s="291">
        <v>45328</v>
      </c>
      <c r="S369" s="70">
        <v>12060000</v>
      </c>
      <c r="T369" s="72" t="s">
        <v>66</v>
      </c>
      <c r="U369" s="70">
        <v>57441846</v>
      </c>
      <c r="V369" s="70" t="s">
        <v>6068</v>
      </c>
      <c r="W369" s="291">
        <v>45328</v>
      </c>
      <c r="X369" s="291">
        <v>45328</v>
      </c>
      <c r="Y369" s="81" t="s">
        <v>75</v>
      </c>
      <c r="Z369" s="291">
        <v>45457</v>
      </c>
      <c r="AA369" s="136">
        <f t="shared" si="25"/>
        <v>129</v>
      </c>
      <c r="AB369" s="136">
        <v>0</v>
      </c>
      <c r="AC369" s="506">
        <v>0</v>
      </c>
      <c r="AD369" s="136">
        <v>0</v>
      </c>
      <c r="AE369" s="294" t="s">
        <v>75</v>
      </c>
      <c r="AF369" s="136">
        <f t="shared" si="26"/>
        <v>0</v>
      </c>
      <c r="AG369" s="70">
        <v>0</v>
      </c>
      <c r="AH369" s="70">
        <v>0</v>
      </c>
      <c r="AI369" s="294" t="s">
        <v>75</v>
      </c>
      <c r="AJ369" s="72">
        <v>0</v>
      </c>
      <c r="AK369" s="79" t="s">
        <v>75</v>
      </c>
      <c r="AL369" s="79" t="s">
        <v>75</v>
      </c>
      <c r="AM369" s="136">
        <f t="shared" si="27"/>
        <v>0</v>
      </c>
      <c r="AN369" s="136">
        <f>+K369+AC369-AH369</f>
        <v>12060000</v>
      </c>
      <c r="AO369" s="72" t="s">
        <v>67</v>
      </c>
      <c r="AP369" s="70">
        <v>12060000</v>
      </c>
      <c r="AQ369" s="72" t="s">
        <v>85</v>
      </c>
      <c r="AR369" s="70">
        <v>0</v>
      </c>
      <c r="AS369" s="86" t="s">
        <v>75</v>
      </c>
      <c r="AT369" s="508">
        <v>12060000</v>
      </c>
      <c r="AU369" s="436">
        <f t="shared" si="28"/>
        <v>0</v>
      </c>
      <c r="AV369" s="140">
        <f t="shared" si="29"/>
        <v>1</v>
      </c>
      <c r="AW369" s="294" t="s">
        <v>75</v>
      </c>
      <c r="AX369" s="72" t="s">
        <v>131</v>
      </c>
      <c r="AY369" s="70" t="s">
        <v>6919</v>
      </c>
      <c r="AZ369" s="67" t="s">
        <v>67</v>
      </c>
      <c r="BA369" s="67" t="s">
        <v>67</v>
      </c>
    </row>
    <row r="370" spans="2:53" x14ac:dyDescent="0.25">
      <c r="B370" s="67">
        <v>2024</v>
      </c>
      <c r="C370" s="67">
        <v>891780111</v>
      </c>
      <c r="D370" s="69" t="s">
        <v>64</v>
      </c>
      <c r="E370" s="72" t="s">
        <v>6918</v>
      </c>
      <c r="F370" s="136" t="s">
        <v>6917</v>
      </c>
      <c r="G370" s="418">
        <v>0</v>
      </c>
      <c r="H370" s="72" t="s">
        <v>73</v>
      </c>
      <c r="I370" s="69" t="s">
        <v>65</v>
      </c>
      <c r="J370" s="70" t="s">
        <v>6916</v>
      </c>
      <c r="K370" s="70">
        <v>9380000</v>
      </c>
      <c r="L370" s="67" t="s">
        <v>68</v>
      </c>
      <c r="M370" s="70" t="s">
        <v>6915</v>
      </c>
      <c r="N370" s="70">
        <v>9738364</v>
      </c>
      <c r="O370" s="154">
        <v>14</v>
      </c>
      <c r="P370" s="291">
        <v>45302</v>
      </c>
      <c r="Q370" s="70">
        <v>2126349000</v>
      </c>
      <c r="R370" s="291">
        <v>45329</v>
      </c>
      <c r="S370" s="70">
        <v>9380000</v>
      </c>
      <c r="T370" s="72" t="s">
        <v>66</v>
      </c>
      <c r="U370" s="70">
        <v>7601831</v>
      </c>
      <c r="V370" s="70" t="s">
        <v>5724</v>
      </c>
      <c r="W370" s="291">
        <v>45329</v>
      </c>
      <c r="X370" s="291">
        <v>45329</v>
      </c>
      <c r="Y370" s="81" t="s">
        <v>75</v>
      </c>
      <c r="Z370" s="291">
        <v>45457</v>
      </c>
      <c r="AA370" s="136">
        <f t="shared" si="25"/>
        <v>128</v>
      </c>
      <c r="AB370" s="136">
        <v>2</v>
      </c>
      <c r="AC370" s="506">
        <v>1120000</v>
      </c>
      <c r="AD370" s="136">
        <v>1</v>
      </c>
      <c r="AE370" s="507">
        <v>45473</v>
      </c>
      <c r="AF370" s="136">
        <f t="shared" si="26"/>
        <v>16</v>
      </c>
      <c r="AG370" s="70">
        <v>0</v>
      </c>
      <c r="AH370" s="70">
        <v>0</v>
      </c>
      <c r="AI370" s="294" t="s">
        <v>75</v>
      </c>
      <c r="AJ370" s="72">
        <v>0</v>
      </c>
      <c r="AK370" s="79" t="s">
        <v>75</v>
      </c>
      <c r="AL370" s="79" t="s">
        <v>75</v>
      </c>
      <c r="AM370" s="136">
        <f t="shared" si="27"/>
        <v>0</v>
      </c>
      <c r="AN370" s="136">
        <f>+K370+AC370-AH370</f>
        <v>10500000</v>
      </c>
      <c r="AO370" s="72" t="s">
        <v>67</v>
      </c>
      <c r="AP370" s="70">
        <v>9380000</v>
      </c>
      <c r="AQ370" s="72" t="s">
        <v>85</v>
      </c>
      <c r="AR370" s="70">
        <v>0</v>
      </c>
      <c r="AS370" s="86" t="s">
        <v>75</v>
      </c>
      <c r="AT370" s="508">
        <v>8400000</v>
      </c>
      <c r="AU370" s="436">
        <f t="shared" si="28"/>
        <v>2100000</v>
      </c>
      <c r="AV370" s="140">
        <f t="shared" si="29"/>
        <v>0.8</v>
      </c>
      <c r="AW370" s="294" t="s">
        <v>75</v>
      </c>
      <c r="AX370" s="72" t="s">
        <v>86</v>
      </c>
      <c r="AY370" s="70" t="s">
        <v>6914</v>
      </c>
      <c r="AZ370" s="67" t="s">
        <v>67</v>
      </c>
      <c r="BA370" s="67" t="s">
        <v>67</v>
      </c>
    </row>
    <row r="371" spans="2:53" x14ac:dyDescent="0.25">
      <c r="B371" s="67">
        <v>2024</v>
      </c>
      <c r="C371" s="67">
        <v>891780111</v>
      </c>
      <c r="D371" s="69" t="s">
        <v>64</v>
      </c>
      <c r="E371" s="72" t="s">
        <v>6913</v>
      </c>
      <c r="F371" s="136" t="s">
        <v>6912</v>
      </c>
      <c r="G371" s="418">
        <v>0</v>
      </c>
      <c r="H371" s="72" t="s">
        <v>73</v>
      </c>
      <c r="I371" s="69" t="s">
        <v>65</v>
      </c>
      <c r="J371" s="70" t="s">
        <v>6911</v>
      </c>
      <c r="K371" s="70">
        <v>18760000</v>
      </c>
      <c r="L371" s="67" t="s">
        <v>68</v>
      </c>
      <c r="M371" s="70" t="s">
        <v>6910</v>
      </c>
      <c r="N371" s="70">
        <v>85474255</v>
      </c>
      <c r="O371" s="154">
        <v>13</v>
      </c>
      <c r="P371" s="294">
        <v>45302</v>
      </c>
      <c r="Q371" s="70">
        <v>4518689382</v>
      </c>
      <c r="R371" s="291">
        <v>45329</v>
      </c>
      <c r="S371" s="70">
        <v>18760000</v>
      </c>
      <c r="T371" s="72" t="s">
        <v>66</v>
      </c>
      <c r="U371" s="70">
        <v>85154788</v>
      </c>
      <c r="V371" s="70" t="s">
        <v>5511</v>
      </c>
      <c r="W371" s="291">
        <v>45329</v>
      </c>
      <c r="X371" s="291">
        <v>45329</v>
      </c>
      <c r="Y371" s="81" t="s">
        <v>75</v>
      </c>
      <c r="Z371" s="291">
        <v>45457</v>
      </c>
      <c r="AA371" s="136">
        <f t="shared" si="25"/>
        <v>128</v>
      </c>
      <c r="AB371" s="136">
        <v>2</v>
      </c>
      <c r="AC371" s="506">
        <v>2240000</v>
      </c>
      <c r="AD371" s="136">
        <v>1</v>
      </c>
      <c r="AE371" s="507">
        <v>45473</v>
      </c>
      <c r="AF371" s="136">
        <f t="shared" si="26"/>
        <v>16</v>
      </c>
      <c r="AG371" s="70">
        <v>0</v>
      </c>
      <c r="AH371" s="70">
        <v>0</v>
      </c>
      <c r="AI371" s="294" t="s">
        <v>75</v>
      </c>
      <c r="AJ371" s="72">
        <v>0</v>
      </c>
      <c r="AK371" s="79" t="s">
        <v>75</v>
      </c>
      <c r="AL371" s="79" t="s">
        <v>75</v>
      </c>
      <c r="AM371" s="136">
        <f t="shared" si="27"/>
        <v>0</v>
      </c>
      <c r="AN371" s="136">
        <f>+K371+AC371-AH371</f>
        <v>21000000</v>
      </c>
      <c r="AO371" s="72" t="s">
        <v>67</v>
      </c>
      <c r="AP371" s="70">
        <v>18760000</v>
      </c>
      <c r="AQ371" s="72" t="s">
        <v>85</v>
      </c>
      <c r="AR371" s="70">
        <v>0</v>
      </c>
      <c r="AS371" s="86" t="s">
        <v>75</v>
      </c>
      <c r="AT371" s="508">
        <v>21000000</v>
      </c>
      <c r="AU371" s="436">
        <f t="shared" si="28"/>
        <v>0</v>
      </c>
      <c r="AV371" s="140">
        <f t="shared" si="29"/>
        <v>1</v>
      </c>
      <c r="AW371" s="294" t="s">
        <v>75</v>
      </c>
      <c r="AX371" s="72" t="s">
        <v>131</v>
      </c>
      <c r="AY371" s="70" t="s">
        <v>6909</v>
      </c>
      <c r="AZ371" s="67" t="s">
        <v>67</v>
      </c>
      <c r="BA371" s="67" t="s">
        <v>67</v>
      </c>
    </row>
    <row r="372" spans="2:53" x14ac:dyDescent="0.25">
      <c r="B372" s="67">
        <v>2024</v>
      </c>
      <c r="C372" s="67">
        <v>891780111</v>
      </c>
      <c r="D372" s="69" t="s">
        <v>64</v>
      </c>
      <c r="E372" s="72" t="s">
        <v>6908</v>
      </c>
      <c r="F372" s="136" t="s">
        <v>6907</v>
      </c>
      <c r="G372" s="418">
        <v>0</v>
      </c>
      <c r="H372" s="72" t="s">
        <v>73</v>
      </c>
      <c r="I372" s="69" t="s">
        <v>65</v>
      </c>
      <c r="J372" s="70" t="s">
        <v>6906</v>
      </c>
      <c r="K372" s="70">
        <v>11167000</v>
      </c>
      <c r="L372" s="67" t="s">
        <v>68</v>
      </c>
      <c r="M372" s="70" t="s">
        <v>6905</v>
      </c>
      <c r="N372" s="70">
        <v>1082842092</v>
      </c>
      <c r="O372" s="154">
        <v>14</v>
      </c>
      <c r="P372" s="291">
        <v>45302</v>
      </c>
      <c r="Q372" s="70">
        <v>2126349000</v>
      </c>
      <c r="R372" s="291">
        <v>45329</v>
      </c>
      <c r="S372" s="70">
        <v>11167000</v>
      </c>
      <c r="T372" s="72" t="s">
        <v>66</v>
      </c>
      <c r="U372" s="70">
        <v>1082868728</v>
      </c>
      <c r="V372" s="70" t="s">
        <v>5251</v>
      </c>
      <c r="W372" s="291">
        <v>45329</v>
      </c>
      <c r="X372" s="291">
        <v>45329</v>
      </c>
      <c r="Y372" s="81" t="s">
        <v>75</v>
      </c>
      <c r="Z372" s="291">
        <v>45457</v>
      </c>
      <c r="AA372" s="136">
        <f t="shared" si="25"/>
        <v>128</v>
      </c>
      <c r="AB372" s="136">
        <v>0</v>
      </c>
      <c r="AC372" s="506">
        <v>0</v>
      </c>
      <c r="AD372" s="136">
        <v>0</v>
      </c>
      <c r="AE372" s="294" t="s">
        <v>75</v>
      </c>
      <c r="AF372" s="136">
        <f t="shared" si="26"/>
        <v>0</v>
      </c>
      <c r="AG372" s="70">
        <v>0</v>
      </c>
      <c r="AH372" s="70">
        <v>0</v>
      </c>
      <c r="AI372" s="294" t="s">
        <v>75</v>
      </c>
      <c r="AJ372" s="72">
        <v>0</v>
      </c>
      <c r="AK372" s="79" t="s">
        <v>75</v>
      </c>
      <c r="AL372" s="79" t="s">
        <v>75</v>
      </c>
      <c r="AM372" s="136">
        <f t="shared" si="27"/>
        <v>0</v>
      </c>
      <c r="AN372" s="136">
        <f>+K372+AC372-AH372</f>
        <v>11167000</v>
      </c>
      <c r="AO372" s="72" t="s">
        <v>67</v>
      </c>
      <c r="AP372" s="70">
        <v>11167000</v>
      </c>
      <c r="AQ372" s="72" t="s">
        <v>85</v>
      </c>
      <c r="AR372" s="70">
        <v>0</v>
      </c>
      <c r="AS372" s="86" t="s">
        <v>75</v>
      </c>
      <c r="AT372" s="508">
        <v>11167000</v>
      </c>
      <c r="AU372" s="436">
        <f t="shared" si="28"/>
        <v>0</v>
      </c>
      <c r="AV372" s="140">
        <f t="shared" si="29"/>
        <v>1</v>
      </c>
      <c r="AW372" s="294" t="s">
        <v>75</v>
      </c>
      <c r="AX372" s="72" t="s">
        <v>131</v>
      </c>
      <c r="AY372" s="70" t="s">
        <v>6904</v>
      </c>
      <c r="AZ372" s="67" t="s">
        <v>67</v>
      </c>
      <c r="BA372" s="67" t="s">
        <v>67</v>
      </c>
    </row>
    <row r="373" spans="2:53" x14ac:dyDescent="0.25">
      <c r="B373" s="67">
        <v>2024</v>
      </c>
      <c r="C373" s="67">
        <v>891780111</v>
      </c>
      <c r="D373" s="69" t="s">
        <v>64</v>
      </c>
      <c r="E373" s="72" t="s">
        <v>6903</v>
      </c>
      <c r="F373" s="136" t="s">
        <v>6902</v>
      </c>
      <c r="G373" s="418">
        <v>0</v>
      </c>
      <c r="H373" s="72" t="s">
        <v>73</v>
      </c>
      <c r="I373" s="69" t="s">
        <v>65</v>
      </c>
      <c r="J373" s="70" t="s">
        <v>6901</v>
      </c>
      <c r="K373" s="70">
        <v>9380000</v>
      </c>
      <c r="L373" s="67" t="s">
        <v>68</v>
      </c>
      <c r="M373" s="70" t="s">
        <v>6900</v>
      </c>
      <c r="N373" s="70">
        <v>49746297</v>
      </c>
      <c r="O373" s="154">
        <v>14</v>
      </c>
      <c r="P373" s="291">
        <v>45302</v>
      </c>
      <c r="Q373" s="70">
        <v>2126349000</v>
      </c>
      <c r="R373" s="291">
        <v>45329</v>
      </c>
      <c r="S373" s="70">
        <v>9380000</v>
      </c>
      <c r="T373" s="72" t="s">
        <v>66</v>
      </c>
      <c r="U373" s="70">
        <v>36564011</v>
      </c>
      <c r="V373" s="70" t="s">
        <v>3923</v>
      </c>
      <c r="W373" s="291">
        <v>45329</v>
      </c>
      <c r="X373" s="291">
        <v>45329</v>
      </c>
      <c r="Y373" s="81" t="s">
        <v>75</v>
      </c>
      <c r="Z373" s="291">
        <v>45457</v>
      </c>
      <c r="AA373" s="136">
        <f t="shared" si="25"/>
        <v>128</v>
      </c>
      <c r="AB373" s="136">
        <v>2</v>
      </c>
      <c r="AC373" s="506">
        <v>1120000</v>
      </c>
      <c r="AD373" s="136">
        <v>1</v>
      </c>
      <c r="AE373" s="507">
        <v>45473</v>
      </c>
      <c r="AF373" s="136">
        <f t="shared" si="26"/>
        <v>16</v>
      </c>
      <c r="AG373" s="70">
        <v>0</v>
      </c>
      <c r="AH373" s="70">
        <v>0</v>
      </c>
      <c r="AI373" s="294" t="s">
        <v>75</v>
      </c>
      <c r="AJ373" s="72">
        <v>0</v>
      </c>
      <c r="AK373" s="79" t="s">
        <v>75</v>
      </c>
      <c r="AL373" s="79" t="s">
        <v>75</v>
      </c>
      <c r="AM373" s="136">
        <f t="shared" si="27"/>
        <v>0</v>
      </c>
      <c r="AN373" s="136">
        <f>+K373+AC373-AH373</f>
        <v>10500000</v>
      </c>
      <c r="AO373" s="72" t="s">
        <v>67</v>
      </c>
      <c r="AP373" s="70">
        <v>9380000</v>
      </c>
      <c r="AQ373" s="72" t="s">
        <v>85</v>
      </c>
      <c r="AR373" s="70">
        <v>0</v>
      </c>
      <c r="AS373" s="86" t="s">
        <v>75</v>
      </c>
      <c r="AT373" s="508">
        <v>10500000</v>
      </c>
      <c r="AU373" s="436">
        <f t="shared" si="28"/>
        <v>0</v>
      </c>
      <c r="AV373" s="140">
        <f t="shared" si="29"/>
        <v>1</v>
      </c>
      <c r="AW373" s="294" t="s">
        <v>75</v>
      </c>
      <c r="AX373" s="72" t="s">
        <v>131</v>
      </c>
      <c r="AY373" s="70" t="s">
        <v>6899</v>
      </c>
      <c r="AZ373" s="67" t="s">
        <v>67</v>
      </c>
      <c r="BA373" s="67" t="s">
        <v>67</v>
      </c>
    </row>
    <row r="374" spans="2:53" x14ac:dyDescent="0.25">
      <c r="B374" s="67">
        <v>2024</v>
      </c>
      <c r="C374" s="67">
        <v>891780111</v>
      </c>
      <c r="D374" s="69" t="s">
        <v>64</v>
      </c>
      <c r="E374" s="72" t="s">
        <v>6898</v>
      </c>
      <c r="F374" s="136" t="s">
        <v>6897</v>
      </c>
      <c r="G374" s="418">
        <v>0</v>
      </c>
      <c r="H374" s="72" t="s">
        <v>73</v>
      </c>
      <c r="I374" s="69" t="s">
        <v>65</v>
      </c>
      <c r="J374" s="70" t="s">
        <v>6896</v>
      </c>
      <c r="K374" s="70">
        <v>11167000</v>
      </c>
      <c r="L374" s="67" t="s">
        <v>68</v>
      </c>
      <c r="M374" s="70" t="s">
        <v>6895</v>
      </c>
      <c r="N374" s="70">
        <v>36694724</v>
      </c>
      <c r="O374" s="154">
        <v>14</v>
      </c>
      <c r="P374" s="291">
        <v>45302</v>
      </c>
      <c r="Q374" s="70">
        <v>2126349000</v>
      </c>
      <c r="R374" s="291">
        <v>45329</v>
      </c>
      <c r="S374" s="70">
        <v>11167000</v>
      </c>
      <c r="T374" s="72" t="s">
        <v>66</v>
      </c>
      <c r="U374" s="70">
        <v>85468846</v>
      </c>
      <c r="V374" s="70" t="s">
        <v>5245</v>
      </c>
      <c r="W374" s="291">
        <v>45329</v>
      </c>
      <c r="X374" s="291">
        <v>45329</v>
      </c>
      <c r="Y374" s="81" t="s">
        <v>75</v>
      </c>
      <c r="Z374" s="291">
        <v>45457</v>
      </c>
      <c r="AA374" s="136">
        <f t="shared" si="25"/>
        <v>128</v>
      </c>
      <c r="AB374" s="136">
        <v>0</v>
      </c>
      <c r="AC374" s="506">
        <v>0</v>
      </c>
      <c r="AD374" s="136">
        <v>0</v>
      </c>
      <c r="AE374" s="294" t="s">
        <v>75</v>
      </c>
      <c r="AF374" s="136">
        <f t="shared" si="26"/>
        <v>0</v>
      </c>
      <c r="AG374" s="70">
        <v>0</v>
      </c>
      <c r="AH374" s="70">
        <v>0</v>
      </c>
      <c r="AI374" s="294" t="s">
        <v>75</v>
      </c>
      <c r="AJ374" s="72">
        <v>0</v>
      </c>
      <c r="AK374" s="79" t="s">
        <v>75</v>
      </c>
      <c r="AL374" s="79" t="s">
        <v>75</v>
      </c>
      <c r="AM374" s="136">
        <f t="shared" si="27"/>
        <v>0</v>
      </c>
      <c r="AN374" s="136">
        <f>+K374+AC374-AH374</f>
        <v>11167000</v>
      </c>
      <c r="AO374" s="72" t="s">
        <v>67</v>
      </c>
      <c r="AP374" s="70">
        <v>11167000</v>
      </c>
      <c r="AQ374" s="72" t="s">
        <v>85</v>
      </c>
      <c r="AR374" s="70">
        <v>0</v>
      </c>
      <c r="AS374" s="86" t="s">
        <v>75</v>
      </c>
      <c r="AT374" s="508">
        <v>11167000</v>
      </c>
      <c r="AU374" s="436">
        <f t="shared" si="28"/>
        <v>0</v>
      </c>
      <c r="AV374" s="140">
        <f t="shared" si="29"/>
        <v>1</v>
      </c>
      <c r="AW374" s="294" t="s">
        <v>75</v>
      </c>
      <c r="AX374" s="72" t="s">
        <v>131</v>
      </c>
      <c r="AY374" s="70" t="s">
        <v>6894</v>
      </c>
      <c r="AZ374" s="67" t="s">
        <v>67</v>
      </c>
      <c r="BA374" s="67" t="s">
        <v>67</v>
      </c>
    </row>
    <row r="375" spans="2:53" x14ac:dyDescent="0.25">
      <c r="B375" s="67">
        <v>2024</v>
      </c>
      <c r="C375" s="67">
        <v>891780111</v>
      </c>
      <c r="D375" s="69" t="s">
        <v>64</v>
      </c>
      <c r="E375" s="72" t="s">
        <v>6893</v>
      </c>
      <c r="F375" s="136" t="s">
        <v>6892</v>
      </c>
      <c r="G375" s="418">
        <v>0</v>
      </c>
      <c r="H375" s="72" t="s">
        <v>73</v>
      </c>
      <c r="I375" s="69" t="s">
        <v>65</v>
      </c>
      <c r="J375" s="70" t="s">
        <v>6891</v>
      </c>
      <c r="K375" s="70">
        <v>13400000</v>
      </c>
      <c r="L375" s="67" t="s">
        <v>68</v>
      </c>
      <c r="M375" s="70" t="s">
        <v>6890</v>
      </c>
      <c r="N375" s="70">
        <v>1083023103</v>
      </c>
      <c r="O375" s="154">
        <v>13</v>
      </c>
      <c r="P375" s="294">
        <v>45302</v>
      </c>
      <c r="Q375" s="70">
        <v>4518689382</v>
      </c>
      <c r="R375" s="291">
        <v>45329</v>
      </c>
      <c r="S375" s="70">
        <v>13400000</v>
      </c>
      <c r="T375" s="72" t="s">
        <v>66</v>
      </c>
      <c r="U375" s="70">
        <v>36665858</v>
      </c>
      <c r="V375" s="70" t="s">
        <v>4186</v>
      </c>
      <c r="W375" s="291">
        <v>45329</v>
      </c>
      <c r="X375" s="291">
        <v>45329</v>
      </c>
      <c r="Y375" s="81" t="s">
        <v>75</v>
      </c>
      <c r="Z375" s="291">
        <v>45457</v>
      </c>
      <c r="AA375" s="136">
        <f t="shared" si="25"/>
        <v>128</v>
      </c>
      <c r="AB375" s="136">
        <v>2</v>
      </c>
      <c r="AC375" s="506">
        <v>1600000</v>
      </c>
      <c r="AD375" s="136">
        <v>1</v>
      </c>
      <c r="AE375" s="507">
        <v>45473</v>
      </c>
      <c r="AF375" s="136">
        <f t="shared" si="26"/>
        <v>16</v>
      </c>
      <c r="AG375" s="70">
        <v>0</v>
      </c>
      <c r="AH375" s="70">
        <v>0</v>
      </c>
      <c r="AI375" s="294" t="s">
        <v>75</v>
      </c>
      <c r="AJ375" s="72">
        <v>0</v>
      </c>
      <c r="AK375" s="79" t="s">
        <v>75</v>
      </c>
      <c r="AL375" s="79" t="s">
        <v>75</v>
      </c>
      <c r="AM375" s="136">
        <f t="shared" si="27"/>
        <v>0</v>
      </c>
      <c r="AN375" s="136">
        <f>+K375+AC375-AH375</f>
        <v>15000000</v>
      </c>
      <c r="AO375" s="72" t="s">
        <v>67</v>
      </c>
      <c r="AP375" s="70">
        <v>13400000</v>
      </c>
      <c r="AQ375" s="72" t="s">
        <v>85</v>
      </c>
      <c r="AR375" s="70">
        <v>0</v>
      </c>
      <c r="AS375" s="86" t="s">
        <v>75</v>
      </c>
      <c r="AT375" s="508">
        <v>15000000</v>
      </c>
      <c r="AU375" s="436">
        <f t="shared" si="28"/>
        <v>0</v>
      </c>
      <c r="AV375" s="140">
        <f t="shared" si="29"/>
        <v>1</v>
      </c>
      <c r="AW375" s="294" t="s">
        <v>75</v>
      </c>
      <c r="AX375" s="72" t="s">
        <v>131</v>
      </c>
      <c r="AY375" s="70" t="s">
        <v>6889</v>
      </c>
      <c r="AZ375" s="67" t="s">
        <v>67</v>
      </c>
      <c r="BA375" s="67" t="s">
        <v>67</v>
      </c>
    </row>
    <row r="376" spans="2:53" x14ac:dyDescent="0.25">
      <c r="B376" s="67">
        <v>2024</v>
      </c>
      <c r="C376" s="67">
        <v>891780111</v>
      </c>
      <c r="D376" s="69" t="s">
        <v>64</v>
      </c>
      <c r="E376" s="72" t="s">
        <v>6888</v>
      </c>
      <c r="F376" s="136" t="s">
        <v>6887</v>
      </c>
      <c r="G376" s="418">
        <v>0</v>
      </c>
      <c r="H376" s="72" t="s">
        <v>73</v>
      </c>
      <c r="I376" s="69" t="s">
        <v>65</v>
      </c>
      <c r="J376" s="70" t="s">
        <v>6886</v>
      </c>
      <c r="K376" s="70">
        <v>13400000</v>
      </c>
      <c r="L376" s="67" t="s">
        <v>68</v>
      </c>
      <c r="M376" s="70" t="s">
        <v>6885</v>
      </c>
      <c r="N376" s="70">
        <v>57436179</v>
      </c>
      <c r="O376" s="154">
        <v>13</v>
      </c>
      <c r="P376" s="294">
        <v>45302</v>
      </c>
      <c r="Q376" s="70">
        <v>4518689382</v>
      </c>
      <c r="R376" s="291">
        <v>45329</v>
      </c>
      <c r="S376" s="70">
        <v>13400000</v>
      </c>
      <c r="T376" s="72" t="s">
        <v>66</v>
      </c>
      <c r="U376" s="70">
        <v>36665858</v>
      </c>
      <c r="V376" s="70" t="s">
        <v>4186</v>
      </c>
      <c r="W376" s="291">
        <v>45329</v>
      </c>
      <c r="X376" s="291">
        <v>45329</v>
      </c>
      <c r="Y376" s="81" t="s">
        <v>75</v>
      </c>
      <c r="Z376" s="291">
        <v>45457</v>
      </c>
      <c r="AA376" s="136">
        <f t="shared" si="25"/>
        <v>128</v>
      </c>
      <c r="AB376" s="136">
        <v>2</v>
      </c>
      <c r="AC376" s="506">
        <v>1600000</v>
      </c>
      <c r="AD376" s="136">
        <v>1</v>
      </c>
      <c r="AE376" s="507">
        <v>45473</v>
      </c>
      <c r="AF376" s="136">
        <f t="shared" si="26"/>
        <v>16</v>
      </c>
      <c r="AG376" s="70">
        <v>0</v>
      </c>
      <c r="AH376" s="70">
        <v>0</v>
      </c>
      <c r="AI376" s="294" t="s">
        <v>75</v>
      </c>
      <c r="AJ376" s="72">
        <v>0</v>
      </c>
      <c r="AK376" s="79" t="s">
        <v>75</v>
      </c>
      <c r="AL376" s="79" t="s">
        <v>75</v>
      </c>
      <c r="AM376" s="136">
        <f t="shared" si="27"/>
        <v>0</v>
      </c>
      <c r="AN376" s="136">
        <f>+K376+AC376-AH376</f>
        <v>15000000</v>
      </c>
      <c r="AO376" s="72" t="s">
        <v>67</v>
      </c>
      <c r="AP376" s="70">
        <v>13400000</v>
      </c>
      <c r="AQ376" s="72" t="s">
        <v>85</v>
      </c>
      <c r="AR376" s="70">
        <v>0</v>
      </c>
      <c r="AS376" s="86" t="s">
        <v>75</v>
      </c>
      <c r="AT376" s="508">
        <v>15000000</v>
      </c>
      <c r="AU376" s="436">
        <f t="shared" si="28"/>
        <v>0</v>
      </c>
      <c r="AV376" s="140">
        <f t="shared" si="29"/>
        <v>1</v>
      </c>
      <c r="AW376" s="294" t="s">
        <v>75</v>
      </c>
      <c r="AX376" s="72" t="s">
        <v>131</v>
      </c>
      <c r="AY376" s="70" t="s">
        <v>6884</v>
      </c>
      <c r="AZ376" s="67" t="s">
        <v>67</v>
      </c>
      <c r="BA376" s="67" t="s">
        <v>67</v>
      </c>
    </row>
    <row r="377" spans="2:53" x14ac:dyDescent="0.25">
      <c r="B377" s="67">
        <v>2024</v>
      </c>
      <c r="C377" s="67">
        <v>891780111</v>
      </c>
      <c r="D377" s="69" t="s">
        <v>64</v>
      </c>
      <c r="E377" s="72" t="s">
        <v>6883</v>
      </c>
      <c r="F377" s="136" t="s">
        <v>6882</v>
      </c>
      <c r="G377" s="418">
        <v>0</v>
      </c>
      <c r="H377" s="72" t="s">
        <v>73</v>
      </c>
      <c r="I377" s="69" t="s">
        <v>65</v>
      </c>
      <c r="J377" s="70" t="s">
        <v>6881</v>
      </c>
      <c r="K377" s="70">
        <v>14740000</v>
      </c>
      <c r="L377" s="67" t="s">
        <v>68</v>
      </c>
      <c r="M377" s="70" t="s">
        <v>6880</v>
      </c>
      <c r="N377" s="70">
        <v>57463967</v>
      </c>
      <c r="O377" s="154">
        <v>13</v>
      </c>
      <c r="P377" s="294">
        <v>45302</v>
      </c>
      <c r="Q377" s="70">
        <v>4518689382</v>
      </c>
      <c r="R377" s="291">
        <v>45329</v>
      </c>
      <c r="S377" s="70">
        <v>14740000</v>
      </c>
      <c r="T377" s="72" t="s">
        <v>66</v>
      </c>
      <c r="U377" s="70">
        <v>7601831</v>
      </c>
      <c r="V377" s="70" t="s">
        <v>5724</v>
      </c>
      <c r="W377" s="291">
        <v>45329</v>
      </c>
      <c r="X377" s="291">
        <v>45329</v>
      </c>
      <c r="Y377" s="81" t="s">
        <v>75</v>
      </c>
      <c r="Z377" s="291">
        <v>45457</v>
      </c>
      <c r="AA377" s="136">
        <f t="shared" si="25"/>
        <v>128</v>
      </c>
      <c r="AB377" s="136">
        <v>2</v>
      </c>
      <c r="AC377" s="506">
        <v>1760000</v>
      </c>
      <c r="AD377" s="136">
        <v>1</v>
      </c>
      <c r="AE377" s="507">
        <v>45473</v>
      </c>
      <c r="AF377" s="136">
        <f t="shared" si="26"/>
        <v>16</v>
      </c>
      <c r="AG377" s="70">
        <v>0</v>
      </c>
      <c r="AH377" s="70">
        <v>0</v>
      </c>
      <c r="AI377" s="294" t="s">
        <v>75</v>
      </c>
      <c r="AJ377" s="72">
        <v>0</v>
      </c>
      <c r="AK377" s="79" t="s">
        <v>75</v>
      </c>
      <c r="AL377" s="79" t="s">
        <v>75</v>
      </c>
      <c r="AM377" s="136">
        <f t="shared" si="27"/>
        <v>0</v>
      </c>
      <c r="AN377" s="136">
        <f>+K377+AC377-AH377</f>
        <v>16500000</v>
      </c>
      <c r="AO377" s="72" t="s">
        <v>67</v>
      </c>
      <c r="AP377" s="70">
        <v>14740000</v>
      </c>
      <c r="AQ377" s="72" t="s">
        <v>85</v>
      </c>
      <c r="AR377" s="70">
        <v>0</v>
      </c>
      <c r="AS377" s="86" t="s">
        <v>75</v>
      </c>
      <c r="AT377" s="508">
        <v>16500000</v>
      </c>
      <c r="AU377" s="436">
        <f t="shared" si="28"/>
        <v>0</v>
      </c>
      <c r="AV377" s="140">
        <f t="shared" si="29"/>
        <v>1</v>
      </c>
      <c r="AW377" s="294" t="s">
        <v>75</v>
      </c>
      <c r="AX377" s="72" t="s">
        <v>131</v>
      </c>
      <c r="AY377" s="70" t="s">
        <v>6879</v>
      </c>
      <c r="AZ377" s="67" t="s">
        <v>67</v>
      </c>
      <c r="BA377" s="67" t="s">
        <v>67</v>
      </c>
    </row>
    <row r="378" spans="2:53" x14ac:dyDescent="0.25">
      <c r="B378" s="67">
        <v>2024</v>
      </c>
      <c r="C378" s="67">
        <v>891780111</v>
      </c>
      <c r="D378" s="69" t="s">
        <v>64</v>
      </c>
      <c r="E378" s="72" t="s">
        <v>6878</v>
      </c>
      <c r="F378" s="136" t="s">
        <v>6877</v>
      </c>
      <c r="G378" s="418">
        <v>0</v>
      </c>
      <c r="H378" s="72" t="s">
        <v>73</v>
      </c>
      <c r="I378" s="69" t="s">
        <v>65</v>
      </c>
      <c r="J378" s="70" t="s">
        <v>6876</v>
      </c>
      <c r="K378" s="70">
        <v>14740000</v>
      </c>
      <c r="L378" s="67" t="s">
        <v>68</v>
      </c>
      <c r="M378" s="70" t="s">
        <v>6875</v>
      </c>
      <c r="N378" s="70">
        <v>1082915137</v>
      </c>
      <c r="O378" s="154">
        <v>13</v>
      </c>
      <c r="P378" s="294">
        <v>45302</v>
      </c>
      <c r="Q378" s="70">
        <v>4518689382</v>
      </c>
      <c r="R378" s="291">
        <v>45329</v>
      </c>
      <c r="S378" s="70">
        <v>14740000</v>
      </c>
      <c r="T378" s="72" t="s">
        <v>66</v>
      </c>
      <c r="U378" s="70">
        <v>7601831</v>
      </c>
      <c r="V378" s="70" t="s">
        <v>5724</v>
      </c>
      <c r="W378" s="291">
        <v>45329</v>
      </c>
      <c r="X378" s="291">
        <v>45329</v>
      </c>
      <c r="Y378" s="81" t="s">
        <v>75</v>
      </c>
      <c r="Z378" s="291">
        <v>45457</v>
      </c>
      <c r="AA378" s="136">
        <f t="shared" si="25"/>
        <v>128</v>
      </c>
      <c r="AB378" s="136">
        <v>2</v>
      </c>
      <c r="AC378" s="506">
        <v>1760000</v>
      </c>
      <c r="AD378" s="136">
        <v>1</v>
      </c>
      <c r="AE378" s="507">
        <v>45473</v>
      </c>
      <c r="AF378" s="136">
        <f t="shared" si="26"/>
        <v>16</v>
      </c>
      <c r="AG378" s="70">
        <v>0</v>
      </c>
      <c r="AH378" s="70">
        <v>0</v>
      </c>
      <c r="AI378" s="294" t="s">
        <v>75</v>
      </c>
      <c r="AJ378" s="72">
        <v>0</v>
      </c>
      <c r="AK378" s="79" t="s">
        <v>75</v>
      </c>
      <c r="AL378" s="79" t="s">
        <v>75</v>
      </c>
      <c r="AM378" s="136">
        <f t="shared" si="27"/>
        <v>0</v>
      </c>
      <c r="AN378" s="136">
        <f>+K378+AC378-AH378</f>
        <v>16500000</v>
      </c>
      <c r="AO378" s="72" t="s">
        <v>67</v>
      </c>
      <c r="AP378" s="70">
        <v>14740000</v>
      </c>
      <c r="AQ378" s="72" t="s">
        <v>85</v>
      </c>
      <c r="AR378" s="70">
        <v>0</v>
      </c>
      <c r="AS378" s="86" t="s">
        <v>75</v>
      </c>
      <c r="AT378" s="508">
        <v>13200000</v>
      </c>
      <c r="AU378" s="436">
        <f t="shared" si="28"/>
        <v>3300000</v>
      </c>
      <c r="AV378" s="140">
        <f t="shared" si="29"/>
        <v>0.8</v>
      </c>
      <c r="AW378" s="294" t="s">
        <v>75</v>
      </c>
      <c r="AX378" s="72" t="s">
        <v>86</v>
      </c>
      <c r="AY378" s="70" t="s">
        <v>6874</v>
      </c>
      <c r="AZ378" s="67" t="s">
        <v>67</v>
      </c>
      <c r="BA378" s="67" t="s">
        <v>67</v>
      </c>
    </row>
    <row r="379" spans="2:53" x14ac:dyDescent="0.25">
      <c r="B379" s="67">
        <v>2024</v>
      </c>
      <c r="C379" s="67">
        <v>891780111</v>
      </c>
      <c r="D379" s="69" t="s">
        <v>64</v>
      </c>
      <c r="E379" s="72" t="s">
        <v>6873</v>
      </c>
      <c r="F379" s="136" t="s">
        <v>6872</v>
      </c>
      <c r="G379" s="418">
        <v>0</v>
      </c>
      <c r="H379" s="72" t="s">
        <v>73</v>
      </c>
      <c r="I379" s="69" t="s">
        <v>65</v>
      </c>
      <c r="J379" s="70" t="s">
        <v>6871</v>
      </c>
      <c r="K379" s="70">
        <v>16527000</v>
      </c>
      <c r="L379" s="67" t="s">
        <v>68</v>
      </c>
      <c r="M379" s="70" t="s">
        <v>970</v>
      </c>
      <c r="N379" s="70">
        <v>1083560113</v>
      </c>
      <c r="O379" s="154">
        <v>13</v>
      </c>
      <c r="P379" s="294">
        <v>45302</v>
      </c>
      <c r="Q379" s="70">
        <v>4518689382</v>
      </c>
      <c r="R379" s="291">
        <v>45329</v>
      </c>
      <c r="S379" s="70">
        <v>16527000</v>
      </c>
      <c r="T379" s="72" t="s">
        <v>66</v>
      </c>
      <c r="U379" s="70">
        <v>45507423</v>
      </c>
      <c r="V379" s="70" t="s">
        <v>5257</v>
      </c>
      <c r="W379" s="291">
        <v>45329</v>
      </c>
      <c r="X379" s="291">
        <v>45329</v>
      </c>
      <c r="Y379" s="81" t="s">
        <v>75</v>
      </c>
      <c r="Z379" s="291">
        <v>45457</v>
      </c>
      <c r="AA379" s="136">
        <f t="shared" si="25"/>
        <v>128</v>
      </c>
      <c r="AB379" s="136">
        <v>2</v>
      </c>
      <c r="AC379" s="506">
        <v>863000</v>
      </c>
      <c r="AD379" s="136">
        <v>1</v>
      </c>
      <c r="AE379" s="507">
        <v>45464</v>
      </c>
      <c r="AF379" s="136">
        <f t="shared" si="26"/>
        <v>7</v>
      </c>
      <c r="AG379" s="70">
        <v>0</v>
      </c>
      <c r="AH379" s="70">
        <v>0</v>
      </c>
      <c r="AI379" s="294" t="s">
        <v>75</v>
      </c>
      <c r="AJ379" s="72">
        <v>0</v>
      </c>
      <c r="AK379" s="79" t="s">
        <v>75</v>
      </c>
      <c r="AL379" s="79" t="s">
        <v>75</v>
      </c>
      <c r="AM379" s="136">
        <f t="shared" si="27"/>
        <v>0</v>
      </c>
      <c r="AN379" s="136">
        <f>+K379+AC379-AH379</f>
        <v>17390000</v>
      </c>
      <c r="AO379" s="72" t="s">
        <v>67</v>
      </c>
      <c r="AP379" s="70">
        <v>16527000</v>
      </c>
      <c r="AQ379" s="72" t="s">
        <v>85</v>
      </c>
      <c r="AR379" s="70">
        <v>0</v>
      </c>
      <c r="AS379" s="86" t="s">
        <v>75</v>
      </c>
      <c r="AT379" s="508">
        <v>17390000</v>
      </c>
      <c r="AU379" s="436">
        <f t="shared" si="28"/>
        <v>0</v>
      </c>
      <c r="AV379" s="140">
        <f t="shared" si="29"/>
        <v>1</v>
      </c>
      <c r="AW379" s="294" t="s">
        <v>75</v>
      </c>
      <c r="AX379" s="72" t="s">
        <v>131</v>
      </c>
      <c r="AY379" s="70" t="s">
        <v>6870</v>
      </c>
      <c r="AZ379" s="67" t="s">
        <v>67</v>
      </c>
      <c r="BA379" s="67" t="s">
        <v>67</v>
      </c>
    </row>
    <row r="380" spans="2:53" x14ac:dyDescent="0.25">
      <c r="B380" s="67">
        <v>2024</v>
      </c>
      <c r="C380" s="67">
        <v>891780111</v>
      </c>
      <c r="D380" s="69" t="s">
        <v>64</v>
      </c>
      <c r="E380" s="72" t="s">
        <v>6869</v>
      </c>
      <c r="F380" s="136" t="s">
        <v>6868</v>
      </c>
      <c r="G380" s="418">
        <v>0</v>
      </c>
      <c r="H380" s="72" t="s">
        <v>73</v>
      </c>
      <c r="I380" s="69" t="s">
        <v>65</v>
      </c>
      <c r="J380" s="70" t="s">
        <v>6867</v>
      </c>
      <c r="K380" s="70">
        <v>11167000</v>
      </c>
      <c r="L380" s="67" t="s">
        <v>68</v>
      </c>
      <c r="M380" s="70" t="s">
        <v>6866</v>
      </c>
      <c r="N380" s="70">
        <v>36719808</v>
      </c>
      <c r="O380" s="154">
        <v>14</v>
      </c>
      <c r="P380" s="291">
        <v>45302</v>
      </c>
      <c r="Q380" s="70">
        <v>2126349000</v>
      </c>
      <c r="R380" s="291">
        <v>45329</v>
      </c>
      <c r="S380" s="70">
        <v>11167000</v>
      </c>
      <c r="T380" s="72" t="s">
        <v>66</v>
      </c>
      <c r="U380" s="70">
        <v>45507423</v>
      </c>
      <c r="V380" s="70" t="s">
        <v>5257</v>
      </c>
      <c r="W380" s="291">
        <v>45329</v>
      </c>
      <c r="X380" s="291">
        <v>45329</v>
      </c>
      <c r="Y380" s="81" t="s">
        <v>75</v>
      </c>
      <c r="Z380" s="291">
        <v>45457</v>
      </c>
      <c r="AA380" s="136">
        <f t="shared" si="25"/>
        <v>128</v>
      </c>
      <c r="AB380" s="136">
        <v>2</v>
      </c>
      <c r="AC380" s="506">
        <v>583000</v>
      </c>
      <c r="AD380" s="136">
        <v>1</v>
      </c>
      <c r="AE380" s="507">
        <v>45464</v>
      </c>
      <c r="AF380" s="136">
        <f t="shared" si="26"/>
        <v>7</v>
      </c>
      <c r="AG380" s="70">
        <v>0</v>
      </c>
      <c r="AH380" s="70">
        <v>0</v>
      </c>
      <c r="AI380" s="294" t="s">
        <v>75</v>
      </c>
      <c r="AJ380" s="72">
        <v>0</v>
      </c>
      <c r="AK380" s="79" t="s">
        <v>75</v>
      </c>
      <c r="AL380" s="79" t="s">
        <v>75</v>
      </c>
      <c r="AM380" s="136">
        <f t="shared" si="27"/>
        <v>0</v>
      </c>
      <c r="AN380" s="136">
        <f>+K380+AC380-AH380</f>
        <v>11750000</v>
      </c>
      <c r="AO380" s="72" t="s">
        <v>67</v>
      </c>
      <c r="AP380" s="70">
        <v>11167000</v>
      </c>
      <c r="AQ380" s="72" t="s">
        <v>85</v>
      </c>
      <c r="AR380" s="70">
        <v>0</v>
      </c>
      <c r="AS380" s="86" t="s">
        <v>75</v>
      </c>
      <c r="AT380" s="508">
        <v>11750000</v>
      </c>
      <c r="AU380" s="436">
        <f t="shared" si="28"/>
        <v>0</v>
      </c>
      <c r="AV380" s="140">
        <f t="shared" si="29"/>
        <v>1</v>
      </c>
      <c r="AW380" s="294" t="s">
        <v>75</v>
      </c>
      <c r="AX380" s="72" t="s">
        <v>131</v>
      </c>
      <c r="AY380" s="70" t="s">
        <v>6865</v>
      </c>
      <c r="AZ380" s="67" t="s">
        <v>67</v>
      </c>
      <c r="BA380" s="67" t="s">
        <v>67</v>
      </c>
    </row>
    <row r="381" spans="2:53" x14ac:dyDescent="0.25">
      <c r="B381" s="67">
        <v>2024</v>
      </c>
      <c r="C381" s="67">
        <v>891780111</v>
      </c>
      <c r="D381" s="69" t="s">
        <v>64</v>
      </c>
      <c r="E381" s="72" t="s">
        <v>6864</v>
      </c>
      <c r="F381" s="136" t="s">
        <v>6863</v>
      </c>
      <c r="G381" s="418">
        <v>0</v>
      </c>
      <c r="H381" s="72" t="s">
        <v>73</v>
      </c>
      <c r="I381" s="69" t="s">
        <v>65</v>
      </c>
      <c r="J381" s="70" t="s">
        <v>6506</v>
      </c>
      <c r="K381" s="70">
        <v>9380000</v>
      </c>
      <c r="L381" s="67" t="s">
        <v>68</v>
      </c>
      <c r="M381" s="70" t="s">
        <v>6862</v>
      </c>
      <c r="N381" s="70">
        <v>57432482</v>
      </c>
      <c r="O381" s="154">
        <v>14</v>
      </c>
      <c r="P381" s="291">
        <v>45302</v>
      </c>
      <c r="Q381" s="70">
        <v>2126349000</v>
      </c>
      <c r="R381" s="291">
        <v>45329</v>
      </c>
      <c r="S381" s="70">
        <v>9380000</v>
      </c>
      <c r="T381" s="72" t="s">
        <v>66</v>
      </c>
      <c r="U381" s="70">
        <v>45507423</v>
      </c>
      <c r="V381" s="70" t="s">
        <v>5257</v>
      </c>
      <c r="W381" s="291">
        <v>45329</v>
      </c>
      <c r="X381" s="291">
        <v>45329</v>
      </c>
      <c r="Y381" s="81" t="s">
        <v>75</v>
      </c>
      <c r="Z381" s="291">
        <v>45457</v>
      </c>
      <c r="AA381" s="136">
        <f t="shared" si="25"/>
        <v>128</v>
      </c>
      <c r="AB381" s="136">
        <v>2</v>
      </c>
      <c r="AC381" s="506">
        <v>490000</v>
      </c>
      <c r="AD381" s="136">
        <v>1</v>
      </c>
      <c r="AE381" s="507">
        <v>45464</v>
      </c>
      <c r="AF381" s="136">
        <f t="shared" si="26"/>
        <v>7</v>
      </c>
      <c r="AG381" s="70">
        <v>0</v>
      </c>
      <c r="AH381" s="70">
        <v>0</v>
      </c>
      <c r="AI381" s="294" t="s">
        <v>75</v>
      </c>
      <c r="AJ381" s="72">
        <v>0</v>
      </c>
      <c r="AK381" s="79" t="s">
        <v>75</v>
      </c>
      <c r="AL381" s="79" t="s">
        <v>75</v>
      </c>
      <c r="AM381" s="136">
        <f t="shared" si="27"/>
        <v>0</v>
      </c>
      <c r="AN381" s="136">
        <f>+K381+AC381-AH381</f>
        <v>9870000</v>
      </c>
      <c r="AO381" s="72" t="s">
        <v>67</v>
      </c>
      <c r="AP381" s="70">
        <v>9380000</v>
      </c>
      <c r="AQ381" s="72" t="s">
        <v>85</v>
      </c>
      <c r="AR381" s="70">
        <v>0</v>
      </c>
      <c r="AS381" s="86" t="s">
        <v>75</v>
      </c>
      <c r="AT381" s="508">
        <v>9870000</v>
      </c>
      <c r="AU381" s="436">
        <f t="shared" si="28"/>
        <v>0</v>
      </c>
      <c r="AV381" s="140">
        <f t="shared" si="29"/>
        <v>1</v>
      </c>
      <c r="AW381" s="294" t="s">
        <v>75</v>
      </c>
      <c r="AX381" s="72" t="s">
        <v>131</v>
      </c>
      <c r="AY381" s="70" t="s">
        <v>6861</v>
      </c>
      <c r="AZ381" s="67" t="s">
        <v>67</v>
      </c>
      <c r="BA381" s="67" t="s">
        <v>67</v>
      </c>
    </row>
    <row r="382" spans="2:53" x14ac:dyDescent="0.25">
      <c r="B382" s="67">
        <v>2024</v>
      </c>
      <c r="C382" s="67">
        <v>891780111</v>
      </c>
      <c r="D382" s="69" t="s">
        <v>64</v>
      </c>
      <c r="E382" s="72" t="s">
        <v>6860</v>
      </c>
      <c r="F382" s="136" t="s">
        <v>6859</v>
      </c>
      <c r="G382" s="418">
        <v>0</v>
      </c>
      <c r="H382" s="72" t="s">
        <v>73</v>
      </c>
      <c r="I382" s="69" t="s">
        <v>65</v>
      </c>
      <c r="J382" s="70" t="s">
        <v>6834</v>
      </c>
      <c r="K382" s="70">
        <v>9380000</v>
      </c>
      <c r="L382" s="67" t="s">
        <v>68</v>
      </c>
      <c r="M382" s="70" t="s">
        <v>6858</v>
      </c>
      <c r="N382" s="70">
        <v>1082889011</v>
      </c>
      <c r="O382" s="154">
        <v>14</v>
      </c>
      <c r="P382" s="291">
        <v>45302</v>
      </c>
      <c r="Q382" s="70">
        <v>2126349000</v>
      </c>
      <c r="R382" s="291">
        <v>45329</v>
      </c>
      <c r="S382" s="70">
        <v>9380000</v>
      </c>
      <c r="T382" s="72" t="s">
        <v>66</v>
      </c>
      <c r="U382" s="70">
        <v>45507423</v>
      </c>
      <c r="V382" s="70" t="s">
        <v>5257</v>
      </c>
      <c r="W382" s="291">
        <v>45329</v>
      </c>
      <c r="X382" s="291">
        <v>45329</v>
      </c>
      <c r="Y382" s="81" t="s">
        <v>75</v>
      </c>
      <c r="Z382" s="291">
        <v>45457</v>
      </c>
      <c r="AA382" s="136">
        <f t="shared" si="25"/>
        <v>128</v>
      </c>
      <c r="AB382" s="136">
        <v>2</v>
      </c>
      <c r="AC382" s="506">
        <v>490000</v>
      </c>
      <c r="AD382" s="136">
        <v>1</v>
      </c>
      <c r="AE382" s="507">
        <v>45464</v>
      </c>
      <c r="AF382" s="136">
        <f t="shared" si="26"/>
        <v>7</v>
      </c>
      <c r="AG382" s="70">
        <v>0</v>
      </c>
      <c r="AH382" s="70">
        <v>0</v>
      </c>
      <c r="AI382" s="294" t="s">
        <v>75</v>
      </c>
      <c r="AJ382" s="72">
        <v>0</v>
      </c>
      <c r="AK382" s="79" t="s">
        <v>75</v>
      </c>
      <c r="AL382" s="79" t="s">
        <v>75</v>
      </c>
      <c r="AM382" s="136">
        <f t="shared" si="27"/>
        <v>0</v>
      </c>
      <c r="AN382" s="136">
        <f>+K382+AC382-AH382</f>
        <v>9870000</v>
      </c>
      <c r="AO382" s="72" t="s">
        <v>67</v>
      </c>
      <c r="AP382" s="70">
        <v>9380000</v>
      </c>
      <c r="AQ382" s="72" t="s">
        <v>85</v>
      </c>
      <c r="AR382" s="70">
        <v>0</v>
      </c>
      <c r="AS382" s="86" t="s">
        <v>75</v>
      </c>
      <c r="AT382" s="508">
        <v>9870000</v>
      </c>
      <c r="AU382" s="436">
        <f t="shared" si="28"/>
        <v>0</v>
      </c>
      <c r="AV382" s="140">
        <f t="shared" si="29"/>
        <v>1</v>
      </c>
      <c r="AW382" s="294" t="s">
        <v>75</v>
      </c>
      <c r="AX382" s="72" t="s">
        <v>131</v>
      </c>
      <c r="AY382" s="70" t="s">
        <v>6857</v>
      </c>
      <c r="AZ382" s="67" t="s">
        <v>67</v>
      </c>
      <c r="BA382" s="67" t="s">
        <v>67</v>
      </c>
    </row>
    <row r="383" spans="2:53" x14ac:dyDescent="0.25">
      <c r="B383" s="67">
        <v>2024</v>
      </c>
      <c r="C383" s="67">
        <v>891780111</v>
      </c>
      <c r="D383" s="69" t="s">
        <v>64</v>
      </c>
      <c r="E383" s="72" t="s">
        <v>6856</v>
      </c>
      <c r="F383" s="136" t="s">
        <v>6855</v>
      </c>
      <c r="G383" s="418">
        <v>0</v>
      </c>
      <c r="H383" s="72" t="s">
        <v>73</v>
      </c>
      <c r="I383" s="69" t="s">
        <v>65</v>
      </c>
      <c r="J383" s="70" t="s">
        <v>6854</v>
      </c>
      <c r="K383" s="70">
        <v>9380000</v>
      </c>
      <c r="L383" s="67" t="s">
        <v>68</v>
      </c>
      <c r="M383" s="70" t="s">
        <v>6853</v>
      </c>
      <c r="N383" s="70">
        <v>36506829</v>
      </c>
      <c r="O383" s="154">
        <v>14</v>
      </c>
      <c r="P383" s="291">
        <v>45302</v>
      </c>
      <c r="Q383" s="70">
        <v>2126349000</v>
      </c>
      <c r="R383" s="291">
        <v>45329</v>
      </c>
      <c r="S383" s="70">
        <v>9380000</v>
      </c>
      <c r="T383" s="72" t="s">
        <v>66</v>
      </c>
      <c r="U383" s="70">
        <v>45507423</v>
      </c>
      <c r="V383" s="70" t="s">
        <v>5257</v>
      </c>
      <c r="W383" s="291">
        <v>45329</v>
      </c>
      <c r="X383" s="291">
        <v>45329</v>
      </c>
      <c r="Y383" s="81" t="s">
        <v>75</v>
      </c>
      <c r="Z383" s="291">
        <v>45457</v>
      </c>
      <c r="AA383" s="136">
        <f t="shared" si="25"/>
        <v>128</v>
      </c>
      <c r="AB383" s="136">
        <v>2</v>
      </c>
      <c r="AC383" s="506">
        <v>490000</v>
      </c>
      <c r="AD383" s="136">
        <v>1</v>
      </c>
      <c r="AE383" s="507">
        <v>45464</v>
      </c>
      <c r="AF383" s="136">
        <f t="shared" si="26"/>
        <v>7</v>
      </c>
      <c r="AG383" s="70">
        <v>0</v>
      </c>
      <c r="AH383" s="70">
        <v>0</v>
      </c>
      <c r="AI383" s="294" t="s">
        <v>75</v>
      </c>
      <c r="AJ383" s="72">
        <v>0</v>
      </c>
      <c r="AK383" s="79" t="s">
        <v>75</v>
      </c>
      <c r="AL383" s="79" t="s">
        <v>75</v>
      </c>
      <c r="AM383" s="136">
        <f t="shared" si="27"/>
        <v>0</v>
      </c>
      <c r="AN383" s="136">
        <f>+K383+AC383-AH383</f>
        <v>9870000</v>
      </c>
      <c r="AO383" s="72" t="s">
        <v>67</v>
      </c>
      <c r="AP383" s="70">
        <v>9380000</v>
      </c>
      <c r="AQ383" s="72" t="s">
        <v>85</v>
      </c>
      <c r="AR383" s="70">
        <v>0</v>
      </c>
      <c r="AS383" s="86" t="s">
        <v>75</v>
      </c>
      <c r="AT383" s="508">
        <v>9870000</v>
      </c>
      <c r="AU383" s="436">
        <f t="shared" si="28"/>
        <v>0</v>
      </c>
      <c r="AV383" s="140">
        <f t="shared" si="29"/>
        <v>1</v>
      </c>
      <c r="AW383" s="294" t="s">
        <v>75</v>
      </c>
      <c r="AX383" s="72" t="s">
        <v>131</v>
      </c>
      <c r="AY383" s="70" t="s">
        <v>6852</v>
      </c>
      <c r="AZ383" s="67" t="s">
        <v>67</v>
      </c>
      <c r="BA383" s="67" t="s">
        <v>67</v>
      </c>
    </row>
    <row r="384" spans="2:53" x14ac:dyDescent="0.25">
      <c r="B384" s="67">
        <v>2024</v>
      </c>
      <c r="C384" s="67">
        <v>891780111</v>
      </c>
      <c r="D384" s="69" t="s">
        <v>64</v>
      </c>
      <c r="E384" s="72" t="s">
        <v>6851</v>
      </c>
      <c r="F384" s="136" t="s">
        <v>6850</v>
      </c>
      <c r="G384" s="418">
        <v>0</v>
      </c>
      <c r="H384" s="72" t="s">
        <v>73</v>
      </c>
      <c r="I384" s="69" t="s">
        <v>65</v>
      </c>
      <c r="J384" s="70" t="s">
        <v>6849</v>
      </c>
      <c r="K384" s="70">
        <v>11167000</v>
      </c>
      <c r="L384" s="67" t="s">
        <v>68</v>
      </c>
      <c r="M384" s="70" t="s">
        <v>6848</v>
      </c>
      <c r="N384" s="70">
        <v>84454876</v>
      </c>
      <c r="O384" s="154">
        <v>14</v>
      </c>
      <c r="P384" s="291">
        <v>45302</v>
      </c>
      <c r="Q384" s="70">
        <v>2126349000</v>
      </c>
      <c r="R384" s="291">
        <v>45329</v>
      </c>
      <c r="S384" s="70">
        <v>11167000</v>
      </c>
      <c r="T384" s="72" t="s">
        <v>66</v>
      </c>
      <c r="U384" s="70">
        <v>45507423</v>
      </c>
      <c r="V384" s="70" t="s">
        <v>5257</v>
      </c>
      <c r="W384" s="291">
        <v>45329</v>
      </c>
      <c r="X384" s="291">
        <v>45329</v>
      </c>
      <c r="Y384" s="81" t="s">
        <v>75</v>
      </c>
      <c r="Z384" s="291">
        <v>45457</v>
      </c>
      <c r="AA384" s="136">
        <f t="shared" si="25"/>
        <v>128</v>
      </c>
      <c r="AB384" s="136">
        <v>0</v>
      </c>
      <c r="AC384" s="506">
        <v>0</v>
      </c>
      <c r="AD384" s="136">
        <v>0</v>
      </c>
      <c r="AE384" s="294" t="s">
        <v>75</v>
      </c>
      <c r="AF384" s="136">
        <f t="shared" si="26"/>
        <v>0</v>
      </c>
      <c r="AG384" s="70">
        <v>1</v>
      </c>
      <c r="AH384" s="70">
        <v>3667000</v>
      </c>
      <c r="AI384" s="294">
        <v>45415</v>
      </c>
      <c r="AJ384" s="72">
        <v>0</v>
      </c>
      <c r="AK384" s="79" t="s">
        <v>75</v>
      </c>
      <c r="AL384" s="79" t="s">
        <v>75</v>
      </c>
      <c r="AM384" s="136">
        <f t="shared" si="27"/>
        <v>0</v>
      </c>
      <c r="AN384" s="136">
        <f>+K384+AC384-AH384</f>
        <v>7500000</v>
      </c>
      <c r="AO384" s="72" t="s">
        <v>67</v>
      </c>
      <c r="AP384" s="70">
        <v>11167000</v>
      </c>
      <c r="AQ384" s="72" t="s">
        <v>85</v>
      </c>
      <c r="AR384" s="70">
        <v>0</v>
      </c>
      <c r="AS384" s="86" t="s">
        <v>75</v>
      </c>
      <c r="AT384" s="508">
        <v>7500000</v>
      </c>
      <c r="AU384" s="436">
        <f t="shared" si="28"/>
        <v>0</v>
      </c>
      <c r="AV384" s="140">
        <f t="shared" si="29"/>
        <v>1</v>
      </c>
      <c r="AW384" s="294" t="s">
        <v>75</v>
      </c>
      <c r="AX384" s="72" t="s">
        <v>3276</v>
      </c>
      <c r="AY384" s="70" t="s">
        <v>6847</v>
      </c>
      <c r="AZ384" s="67" t="s">
        <v>67</v>
      </c>
      <c r="BA384" s="67" t="s">
        <v>67</v>
      </c>
    </row>
    <row r="385" spans="2:53" x14ac:dyDescent="0.25">
      <c r="B385" s="67">
        <v>2024</v>
      </c>
      <c r="C385" s="67">
        <v>891780111</v>
      </c>
      <c r="D385" s="69" t="s">
        <v>64</v>
      </c>
      <c r="E385" s="72" t="s">
        <v>6846</v>
      </c>
      <c r="F385" s="136" t="s">
        <v>6845</v>
      </c>
      <c r="G385" s="418">
        <v>0</v>
      </c>
      <c r="H385" s="72" t="s">
        <v>73</v>
      </c>
      <c r="I385" s="69" t="s">
        <v>65</v>
      </c>
      <c r="J385" s="70" t="s">
        <v>6844</v>
      </c>
      <c r="K385" s="70">
        <v>14740000</v>
      </c>
      <c r="L385" s="67" t="s">
        <v>68</v>
      </c>
      <c r="M385" s="70" t="s">
        <v>6843</v>
      </c>
      <c r="N385" s="70">
        <v>32896015</v>
      </c>
      <c r="O385" s="154">
        <v>13</v>
      </c>
      <c r="P385" s="294">
        <v>45302</v>
      </c>
      <c r="Q385" s="70">
        <v>4518689382</v>
      </c>
      <c r="R385" s="291">
        <v>45329</v>
      </c>
      <c r="S385" s="70">
        <v>14740000</v>
      </c>
      <c r="T385" s="72" t="s">
        <v>66</v>
      </c>
      <c r="U385" s="70">
        <v>45507423</v>
      </c>
      <c r="V385" s="70" t="s">
        <v>5257</v>
      </c>
      <c r="W385" s="291">
        <v>45329</v>
      </c>
      <c r="X385" s="291">
        <v>45329</v>
      </c>
      <c r="Y385" s="81" t="s">
        <v>75</v>
      </c>
      <c r="Z385" s="291">
        <v>45457</v>
      </c>
      <c r="AA385" s="136">
        <f t="shared" si="25"/>
        <v>128</v>
      </c>
      <c r="AB385" s="136">
        <v>2</v>
      </c>
      <c r="AC385" s="506">
        <v>770000</v>
      </c>
      <c r="AD385" s="136">
        <v>1</v>
      </c>
      <c r="AE385" s="507">
        <v>45464</v>
      </c>
      <c r="AF385" s="136">
        <f t="shared" si="26"/>
        <v>7</v>
      </c>
      <c r="AG385" s="70">
        <v>0</v>
      </c>
      <c r="AH385" s="70">
        <v>0</v>
      </c>
      <c r="AI385" s="294" t="s">
        <v>75</v>
      </c>
      <c r="AJ385" s="72">
        <v>0</v>
      </c>
      <c r="AK385" s="79" t="s">
        <v>75</v>
      </c>
      <c r="AL385" s="79" t="s">
        <v>75</v>
      </c>
      <c r="AM385" s="136">
        <f t="shared" si="27"/>
        <v>0</v>
      </c>
      <c r="AN385" s="136">
        <f>+K385+AC385-AH385</f>
        <v>15510000</v>
      </c>
      <c r="AO385" s="72" t="s">
        <v>67</v>
      </c>
      <c r="AP385" s="70">
        <v>14740000</v>
      </c>
      <c r="AQ385" s="72" t="s">
        <v>85</v>
      </c>
      <c r="AR385" s="70">
        <v>0</v>
      </c>
      <c r="AS385" s="86" t="s">
        <v>75</v>
      </c>
      <c r="AT385" s="508">
        <v>15510000</v>
      </c>
      <c r="AU385" s="436">
        <f t="shared" si="28"/>
        <v>0</v>
      </c>
      <c r="AV385" s="140">
        <f t="shared" si="29"/>
        <v>1</v>
      </c>
      <c r="AW385" s="294" t="s">
        <v>75</v>
      </c>
      <c r="AX385" s="72" t="s">
        <v>131</v>
      </c>
      <c r="AY385" s="70" t="s">
        <v>6842</v>
      </c>
      <c r="AZ385" s="67" t="s">
        <v>67</v>
      </c>
      <c r="BA385" s="67" t="s">
        <v>67</v>
      </c>
    </row>
    <row r="386" spans="2:53" x14ac:dyDescent="0.25">
      <c r="B386" s="67">
        <v>2024</v>
      </c>
      <c r="C386" s="67">
        <v>891780111</v>
      </c>
      <c r="D386" s="69" t="s">
        <v>64</v>
      </c>
      <c r="E386" s="72" t="s">
        <v>6841</v>
      </c>
      <c r="F386" s="136" t="s">
        <v>6840</v>
      </c>
      <c r="G386" s="418">
        <v>0</v>
      </c>
      <c r="H386" s="72" t="s">
        <v>73</v>
      </c>
      <c r="I386" s="69" t="s">
        <v>65</v>
      </c>
      <c r="J386" s="70" t="s">
        <v>6839</v>
      </c>
      <c r="K386" s="70">
        <v>9380000</v>
      </c>
      <c r="L386" s="67" t="s">
        <v>68</v>
      </c>
      <c r="M386" s="70" t="s">
        <v>6838</v>
      </c>
      <c r="N386" s="70">
        <v>57430388</v>
      </c>
      <c r="O386" s="154">
        <v>14</v>
      </c>
      <c r="P386" s="291">
        <v>45302</v>
      </c>
      <c r="Q386" s="70">
        <v>2126349000</v>
      </c>
      <c r="R386" s="291">
        <v>45329</v>
      </c>
      <c r="S386" s="70">
        <v>9380000</v>
      </c>
      <c r="T386" s="72" t="s">
        <v>66</v>
      </c>
      <c r="U386" s="70">
        <v>45507423</v>
      </c>
      <c r="V386" s="70" t="s">
        <v>5257</v>
      </c>
      <c r="W386" s="291">
        <v>45329</v>
      </c>
      <c r="X386" s="291">
        <v>45329</v>
      </c>
      <c r="Y386" s="81" t="s">
        <v>75</v>
      </c>
      <c r="Z386" s="291">
        <v>45457</v>
      </c>
      <c r="AA386" s="136">
        <f t="shared" si="25"/>
        <v>128</v>
      </c>
      <c r="AB386" s="136">
        <v>2</v>
      </c>
      <c r="AC386" s="506">
        <v>490000</v>
      </c>
      <c r="AD386" s="136">
        <v>1</v>
      </c>
      <c r="AE386" s="507">
        <v>45464</v>
      </c>
      <c r="AF386" s="136">
        <f t="shared" si="26"/>
        <v>7</v>
      </c>
      <c r="AG386" s="70">
        <v>0</v>
      </c>
      <c r="AH386" s="70">
        <v>0</v>
      </c>
      <c r="AI386" s="294" t="s">
        <v>75</v>
      </c>
      <c r="AJ386" s="72">
        <v>0</v>
      </c>
      <c r="AK386" s="79" t="s">
        <v>75</v>
      </c>
      <c r="AL386" s="79" t="s">
        <v>75</v>
      </c>
      <c r="AM386" s="136">
        <f t="shared" si="27"/>
        <v>0</v>
      </c>
      <c r="AN386" s="136">
        <f>+K386+AC386-AH386</f>
        <v>9870000</v>
      </c>
      <c r="AO386" s="72" t="s">
        <v>67</v>
      </c>
      <c r="AP386" s="70">
        <v>9380000</v>
      </c>
      <c r="AQ386" s="72" t="s">
        <v>85</v>
      </c>
      <c r="AR386" s="70">
        <v>0</v>
      </c>
      <c r="AS386" s="86" t="s">
        <v>75</v>
      </c>
      <c r="AT386" s="508">
        <v>9870000</v>
      </c>
      <c r="AU386" s="436">
        <f t="shared" si="28"/>
        <v>0</v>
      </c>
      <c r="AV386" s="140">
        <f t="shared" si="29"/>
        <v>1</v>
      </c>
      <c r="AW386" s="294" t="s">
        <v>75</v>
      </c>
      <c r="AX386" s="72" t="s">
        <v>131</v>
      </c>
      <c r="AY386" s="70" t="s">
        <v>6837</v>
      </c>
      <c r="AZ386" s="67" t="s">
        <v>67</v>
      </c>
      <c r="BA386" s="67" t="s">
        <v>67</v>
      </c>
    </row>
    <row r="387" spans="2:53" x14ac:dyDescent="0.25">
      <c r="B387" s="67">
        <v>2024</v>
      </c>
      <c r="C387" s="67">
        <v>891780111</v>
      </c>
      <c r="D387" s="69" t="s">
        <v>64</v>
      </c>
      <c r="E387" s="72" t="s">
        <v>6836</v>
      </c>
      <c r="F387" s="136" t="s">
        <v>6835</v>
      </c>
      <c r="G387" s="418">
        <v>0</v>
      </c>
      <c r="H387" s="72" t="s">
        <v>73</v>
      </c>
      <c r="I387" s="69" t="s">
        <v>65</v>
      </c>
      <c r="J387" s="70" t="s">
        <v>6834</v>
      </c>
      <c r="K387" s="70">
        <v>9380000</v>
      </c>
      <c r="L387" s="67" t="s">
        <v>68</v>
      </c>
      <c r="M387" s="70" t="s">
        <v>6833</v>
      </c>
      <c r="N387" s="70">
        <v>36552336</v>
      </c>
      <c r="O387" s="154">
        <v>14</v>
      </c>
      <c r="P387" s="291">
        <v>45302</v>
      </c>
      <c r="Q387" s="70">
        <v>2126349000</v>
      </c>
      <c r="R387" s="291">
        <v>45329</v>
      </c>
      <c r="S387" s="70">
        <v>9380000</v>
      </c>
      <c r="T387" s="72" t="s">
        <v>66</v>
      </c>
      <c r="U387" s="70">
        <v>45507423</v>
      </c>
      <c r="V387" s="70" t="s">
        <v>5257</v>
      </c>
      <c r="W387" s="291">
        <v>45329</v>
      </c>
      <c r="X387" s="291">
        <v>45329</v>
      </c>
      <c r="Y387" s="81" t="s">
        <v>75</v>
      </c>
      <c r="Z387" s="291">
        <v>45457</v>
      </c>
      <c r="AA387" s="136">
        <f t="shared" si="25"/>
        <v>128</v>
      </c>
      <c r="AB387" s="136">
        <v>2</v>
      </c>
      <c r="AC387" s="506">
        <v>490000</v>
      </c>
      <c r="AD387" s="136">
        <v>1</v>
      </c>
      <c r="AE387" s="507">
        <v>45464</v>
      </c>
      <c r="AF387" s="136">
        <f t="shared" si="26"/>
        <v>7</v>
      </c>
      <c r="AG387" s="70">
        <v>0</v>
      </c>
      <c r="AH387" s="70">
        <v>0</v>
      </c>
      <c r="AI387" s="294" t="s">
        <v>75</v>
      </c>
      <c r="AJ387" s="72">
        <v>0</v>
      </c>
      <c r="AK387" s="79" t="s">
        <v>75</v>
      </c>
      <c r="AL387" s="79" t="s">
        <v>75</v>
      </c>
      <c r="AM387" s="136">
        <f t="shared" si="27"/>
        <v>0</v>
      </c>
      <c r="AN387" s="136">
        <f>+K387+AC387-AH387</f>
        <v>9870000</v>
      </c>
      <c r="AO387" s="72" t="s">
        <v>67</v>
      </c>
      <c r="AP387" s="70">
        <v>9380000</v>
      </c>
      <c r="AQ387" s="72" t="s">
        <v>85</v>
      </c>
      <c r="AR387" s="70">
        <v>0</v>
      </c>
      <c r="AS387" s="86" t="s">
        <v>75</v>
      </c>
      <c r="AT387" s="508">
        <v>9870000</v>
      </c>
      <c r="AU387" s="436">
        <f t="shared" si="28"/>
        <v>0</v>
      </c>
      <c r="AV387" s="140">
        <f t="shared" si="29"/>
        <v>1</v>
      </c>
      <c r="AW387" s="294" t="s">
        <v>75</v>
      </c>
      <c r="AX387" s="72" t="s">
        <v>131</v>
      </c>
      <c r="AY387" s="70" t="s">
        <v>6832</v>
      </c>
      <c r="AZ387" s="67" t="s">
        <v>67</v>
      </c>
      <c r="BA387" s="67" t="s">
        <v>67</v>
      </c>
    </row>
    <row r="388" spans="2:53" x14ac:dyDescent="0.25">
      <c r="B388" s="67">
        <v>2024</v>
      </c>
      <c r="C388" s="67">
        <v>891780111</v>
      </c>
      <c r="D388" s="69" t="s">
        <v>64</v>
      </c>
      <c r="E388" s="72" t="s">
        <v>6831</v>
      </c>
      <c r="F388" s="136" t="s">
        <v>6830</v>
      </c>
      <c r="G388" s="418">
        <v>0</v>
      </c>
      <c r="H388" s="72" t="s">
        <v>73</v>
      </c>
      <c r="I388" s="69" t="s">
        <v>65</v>
      </c>
      <c r="J388" s="70" t="s">
        <v>6829</v>
      </c>
      <c r="K388" s="70">
        <v>16080000</v>
      </c>
      <c r="L388" s="67" t="s">
        <v>68</v>
      </c>
      <c r="M388" s="70" t="s">
        <v>6828</v>
      </c>
      <c r="N388" s="70">
        <v>1085038618</v>
      </c>
      <c r="O388" s="154">
        <v>13</v>
      </c>
      <c r="P388" s="294">
        <v>45302</v>
      </c>
      <c r="Q388" s="70">
        <v>4518689382</v>
      </c>
      <c r="R388" s="291">
        <v>45329</v>
      </c>
      <c r="S388" s="70">
        <v>16080000</v>
      </c>
      <c r="T388" s="72" t="s">
        <v>66</v>
      </c>
      <c r="U388" s="70">
        <v>36718996</v>
      </c>
      <c r="V388" s="70" t="s">
        <v>6827</v>
      </c>
      <c r="W388" s="291">
        <v>45329</v>
      </c>
      <c r="X388" s="291">
        <v>45329</v>
      </c>
      <c r="Y388" s="81" t="s">
        <v>75</v>
      </c>
      <c r="Z388" s="291">
        <v>45457</v>
      </c>
      <c r="AA388" s="136">
        <f t="shared" si="25"/>
        <v>128</v>
      </c>
      <c r="AB388" s="136">
        <v>0</v>
      </c>
      <c r="AC388" s="506">
        <v>0</v>
      </c>
      <c r="AD388" s="136">
        <v>0</v>
      </c>
      <c r="AE388" s="294" t="s">
        <v>75</v>
      </c>
      <c r="AF388" s="136">
        <f t="shared" si="26"/>
        <v>0</v>
      </c>
      <c r="AG388" s="70">
        <v>0</v>
      </c>
      <c r="AH388" s="70">
        <v>0</v>
      </c>
      <c r="AI388" s="294" t="s">
        <v>75</v>
      </c>
      <c r="AJ388" s="72">
        <v>0</v>
      </c>
      <c r="AK388" s="79" t="s">
        <v>75</v>
      </c>
      <c r="AL388" s="79" t="s">
        <v>75</v>
      </c>
      <c r="AM388" s="136">
        <f t="shared" si="27"/>
        <v>0</v>
      </c>
      <c r="AN388" s="136">
        <f>+K388+AC388-AH388</f>
        <v>16080000</v>
      </c>
      <c r="AO388" s="72" t="s">
        <v>67</v>
      </c>
      <c r="AP388" s="70">
        <v>16080000</v>
      </c>
      <c r="AQ388" s="72" t="s">
        <v>85</v>
      </c>
      <c r="AR388" s="70">
        <v>0</v>
      </c>
      <c r="AS388" s="86" t="s">
        <v>75</v>
      </c>
      <c r="AT388" s="508">
        <v>16080000</v>
      </c>
      <c r="AU388" s="436">
        <f t="shared" si="28"/>
        <v>0</v>
      </c>
      <c r="AV388" s="140">
        <f t="shared" si="29"/>
        <v>1</v>
      </c>
      <c r="AW388" s="294" t="s">
        <v>75</v>
      </c>
      <c r="AX388" s="72" t="s">
        <v>131</v>
      </c>
      <c r="AY388" s="70" t="s">
        <v>6826</v>
      </c>
      <c r="AZ388" s="67" t="s">
        <v>67</v>
      </c>
      <c r="BA388" s="67" t="s">
        <v>67</v>
      </c>
    </row>
    <row r="389" spans="2:53" x14ac:dyDescent="0.25">
      <c r="B389" s="67">
        <v>2024</v>
      </c>
      <c r="C389" s="67">
        <v>891780111</v>
      </c>
      <c r="D389" s="69" t="s">
        <v>64</v>
      </c>
      <c r="E389" s="72" t="s">
        <v>6825</v>
      </c>
      <c r="F389" s="136" t="s">
        <v>6824</v>
      </c>
      <c r="G389" s="418">
        <v>0</v>
      </c>
      <c r="H389" s="72" t="s">
        <v>73</v>
      </c>
      <c r="I389" s="69" t="s">
        <v>65</v>
      </c>
      <c r="J389" s="70" t="s">
        <v>6396</v>
      </c>
      <c r="K389" s="70">
        <v>17420000</v>
      </c>
      <c r="L389" s="67" t="s">
        <v>68</v>
      </c>
      <c r="M389" s="70" t="s">
        <v>6823</v>
      </c>
      <c r="N389" s="70">
        <v>57106762</v>
      </c>
      <c r="O389" s="154">
        <v>13</v>
      </c>
      <c r="P389" s="294">
        <v>45302</v>
      </c>
      <c r="Q389" s="70">
        <v>4518689382</v>
      </c>
      <c r="R389" s="291">
        <v>45329</v>
      </c>
      <c r="S389" s="70">
        <v>17420000</v>
      </c>
      <c r="T389" s="72" t="s">
        <v>66</v>
      </c>
      <c r="U389" s="70">
        <v>1082964146</v>
      </c>
      <c r="V389" s="70" t="s">
        <v>5390</v>
      </c>
      <c r="W389" s="291">
        <v>45329</v>
      </c>
      <c r="X389" s="291">
        <v>45329</v>
      </c>
      <c r="Y389" s="81" t="s">
        <v>75</v>
      </c>
      <c r="Z389" s="291">
        <v>45457</v>
      </c>
      <c r="AA389" s="136">
        <f t="shared" si="25"/>
        <v>128</v>
      </c>
      <c r="AB389" s="136">
        <v>2</v>
      </c>
      <c r="AC389" s="506">
        <v>2080000</v>
      </c>
      <c r="AD389" s="136">
        <v>1</v>
      </c>
      <c r="AE389" s="507">
        <v>45473</v>
      </c>
      <c r="AF389" s="136">
        <f t="shared" si="26"/>
        <v>16</v>
      </c>
      <c r="AG389" s="70">
        <v>0</v>
      </c>
      <c r="AH389" s="70">
        <v>0</v>
      </c>
      <c r="AI389" s="294" t="s">
        <v>75</v>
      </c>
      <c r="AJ389" s="72">
        <v>0</v>
      </c>
      <c r="AK389" s="79" t="s">
        <v>75</v>
      </c>
      <c r="AL389" s="79" t="s">
        <v>75</v>
      </c>
      <c r="AM389" s="136">
        <f t="shared" si="27"/>
        <v>0</v>
      </c>
      <c r="AN389" s="136">
        <f>+K389+AC389-AH389</f>
        <v>19500000</v>
      </c>
      <c r="AO389" s="72" t="s">
        <v>67</v>
      </c>
      <c r="AP389" s="70">
        <v>17420000</v>
      </c>
      <c r="AQ389" s="72" t="s">
        <v>85</v>
      </c>
      <c r="AR389" s="70">
        <v>0</v>
      </c>
      <c r="AS389" s="86" t="s">
        <v>75</v>
      </c>
      <c r="AT389" s="508">
        <v>19500000</v>
      </c>
      <c r="AU389" s="436">
        <f t="shared" si="28"/>
        <v>0</v>
      </c>
      <c r="AV389" s="140">
        <f t="shared" si="29"/>
        <v>1</v>
      </c>
      <c r="AW389" s="294" t="s">
        <v>75</v>
      </c>
      <c r="AX389" s="72" t="s">
        <v>131</v>
      </c>
      <c r="AY389" s="70" t="s">
        <v>6822</v>
      </c>
      <c r="AZ389" s="67" t="s">
        <v>67</v>
      </c>
      <c r="BA389" s="67" t="s">
        <v>67</v>
      </c>
    </row>
    <row r="390" spans="2:53" x14ac:dyDescent="0.25">
      <c r="B390" s="67">
        <v>2024</v>
      </c>
      <c r="C390" s="67">
        <v>891780111</v>
      </c>
      <c r="D390" s="69" t="s">
        <v>64</v>
      </c>
      <c r="E390" s="72" t="s">
        <v>6821</v>
      </c>
      <c r="F390" s="136" t="s">
        <v>6820</v>
      </c>
      <c r="G390" s="418">
        <v>0</v>
      </c>
      <c r="H390" s="72" t="s">
        <v>73</v>
      </c>
      <c r="I390" s="69" t="s">
        <v>65</v>
      </c>
      <c r="J390" s="70" t="s">
        <v>6819</v>
      </c>
      <c r="K390" s="70">
        <v>14740000</v>
      </c>
      <c r="L390" s="67" t="s">
        <v>68</v>
      </c>
      <c r="M390" s="70" t="s">
        <v>6818</v>
      </c>
      <c r="N390" s="70">
        <v>12563787</v>
      </c>
      <c r="O390" s="154">
        <v>13</v>
      </c>
      <c r="P390" s="294">
        <v>45302</v>
      </c>
      <c r="Q390" s="70">
        <v>4518689382</v>
      </c>
      <c r="R390" s="291">
        <v>45329</v>
      </c>
      <c r="S390" s="70">
        <v>14740000</v>
      </c>
      <c r="T390" s="72" t="s">
        <v>66</v>
      </c>
      <c r="U390" s="70">
        <v>39058006</v>
      </c>
      <c r="V390" s="70" t="s">
        <v>6400</v>
      </c>
      <c r="W390" s="291">
        <v>45329</v>
      </c>
      <c r="X390" s="291">
        <v>45329</v>
      </c>
      <c r="Y390" s="81" t="s">
        <v>75</v>
      </c>
      <c r="Z390" s="291">
        <v>45457</v>
      </c>
      <c r="AA390" s="136">
        <f t="shared" si="25"/>
        <v>128</v>
      </c>
      <c r="AB390" s="136">
        <v>0</v>
      </c>
      <c r="AC390" s="506">
        <v>0</v>
      </c>
      <c r="AD390" s="136">
        <v>0</v>
      </c>
      <c r="AE390" s="294" t="s">
        <v>75</v>
      </c>
      <c r="AF390" s="136">
        <f t="shared" si="26"/>
        <v>0</v>
      </c>
      <c r="AG390" s="70">
        <v>1</v>
      </c>
      <c r="AH390" s="70">
        <v>3960000</v>
      </c>
      <c r="AI390" s="294">
        <v>45421</v>
      </c>
      <c r="AJ390" s="72">
        <v>0</v>
      </c>
      <c r="AK390" s="79" t="s">
        <v>75</v>
      </c>
      <c r="AL390" s="79" t="s">
        <v>75</v>
      </c>
      <c r="AM390" s="136">
        <f t="shared" si="27"/>
        <v>0</v>
      </c>
      <c r="AN390" s="136">
        <f>+K390+AC390-AH390</f>
        <v>10780000</v>
      </c>
      <c r="AO390" s="72" t="s">
        <v>67</v>
      </c>
      <c r="AP390" s="70">
        <v>14740000</v>
      </c>
      <c r="AQ390" s="72" t="s">
        <v>85</v>
      </c>
      <c r="AR390" s="70">
        <v>0</v>
      </c>
      <c r="AS390" s="86" t="s">
        <v>75</v>
      </c>
      <c r="AT390" s="508">
        <v>10780000</v>
      </c>
      <c r="AU390" s="436">
        <f t="shared" si="28"/>
        <v>0</v>
      </c>
      <c r="AV390" s="140">
        <f t="shared" si="29"/>
        <v>1</v>
      </c>
      <c r="AW390" s="294" t="s">
        <v>75</v>
      </c>
      <c r="AX390" s="72" t="s">
        <v>3276</v>
      </c>
      <c r="AY390" s="70" t="s">
        <v>6817</v>
      </c>
      <c r="AZ390" s="67" t="s">
        <v>67</v>
      </c>
      <c r="BA390" s="67" t="s">
        <v>67</v>
      </c>
    </row>
    <row r="391" spans="2:53" x14ac:dyDescent="0.25">
      <c r="B391" s="67">
        <v>2024</v>
      </c>
      <c r="C391" s="67">
        <v>891780111</v>
      </c>
      <c r="D391" s="69" t="s">
        <v>64</v>
      </c>
      <c r="E391" s="72" t="s">
        <v>6816</v>
      </c>
      <c r="F391" s="136" t="s">
        <v>6815</v>
      </c>
      <c r="G391" s="418">
        <v>0</v>
      </c>
      <c r="H391" s="72" t="s">
        <v>73</v>
      </c>
      <c r="I391" s="69" t="s">
        <v>65</v>
      </c>
      <c r="J391" s="70" t="s">
        <v>6814</v>
      </c>
      <c r="K391" s="70">
        <v>16080000</v>
      </c>
      <c r="L391" s="67" t="s">
        <v>68</v>
      </c>
      <c r="M391" s="70" t="s">
        <v>6813</v>
      </c>
      <c r="N391" s="70">
        <v>36666112</v>
      </c>
      <c r="O391" s="154">
        <v>13</v>
      </c>
      <c r="P391" s="294">
        <v>45302</v>
      </c>
      <c r="Q391" s="70">
        <v>4518689382</v>
      </c>
      <c r="R391" s="291">
        <v>45329</v>
      </c>
      <c r="S391" s="70">
        <v>16080000</v>
      </c>
      <c r="T391" s="72" t="s">
        <v>66</v>
      </c>
      <c r="U391" s="70">
        <v>36694483</v>
      </c>
      <c r="V391" s="70" t="s">
        <v>5572</v>
      </c>
      <c r="W391" s="291">
        <v>45329</v>
      </c>
      <c r="X391" s="291">
        <v>45329</v>
      </c>
      <c r="Y391" s="81" t="s">
        <v>75</v>
      </c>
      <c r="Z391" s="291">
        <v>45457</v>
      </c>
      <c r="AA391" s="136">
        <f t="shared" si="25"/>
        <v>128</v>
      </c>
      <c r="AB391" s="136">
        <v>2</v>
      </c>
      <c r="AC391" s="506">
        <v>1920000</v>
      </c>
      <c r="AD391" s="136">
        <v>1</v>
      </c>
      <c r="AE391" s="507">
        <v>45473</v>
      </c>
      <c r="AF391" s="136">
        <f t="shared" si="26"/>
        <v>16</v>
      </c>
      <c r="AG391" s="70">
        <v>0</v>
      </c>
      <c r="AH391" s="70">
        <v>0</v>
      </c>
      <c r="AI391" s="294" t="s">
        <v>75</v>
      </c>
      <c r="AJ391" s="72">
        <v>0</v>
      </c>
      <c r="AK391" s="79" t="s">
        <v>75</v>
      </c>
      <c r="AL391" s="79" t="s">
        <v>75</v>
      </c>
      <c r="AM391" s="136">
        <f t="shared" si="27"/>
        <v>0</v>
      </c>
      <c r="AN391" s="136">
        <f>+K391+AC391-AH391</f>
        <v>18000000</v>
      </c>
      <c r="AO391" s="72" t="s">
        <v>67</v>
      </c>
      <c r="AP391" s="70">
        <v>16080000</v>
      </c>
      <c r="AQ391" s="72" t="s">
        <v>85</v>
      </c>
      <c r="AR391" s="70">
        <v>0</v>
      </c>
      <c r="AS391" s="86" t="s">
        <v>75</v>
      </c>
      <c r="AT391" s="508">
        <v>18000000</v>
      </c>
      <c r="AU391" s="436">
        <f t="shared" si="28"/>
        <v>0</v>
      </c>
      <c r="AV391" s="140">
        <f t="shared" si="29"/>
        <v>1</v>
      </c>
      <c r="AW391" s="294" t="s">
        <v>75</v>
      </c>
      <c r="AX391" s="72" t="s">
        <v>131</v>
      </c>
      <c r="AY391" s="70" t="s">
        <v>6812</v>
      </c>
      <c r="AZ391" s="67" t="s">
        <v>67</v>
      </c>
      <c r="BA391" s="67" t="s">
        <v>67</v>
      </c>
    </row>
    <row r="392" spans="2:53" x14ac:dyDescent="0.25">
      <c r="B392" s="67">
        <v>2024</v>
      </c>
      <c r="C392" s="67">
        <v>891780111</v>
      </c>
      <c r="D392" s="69" t="s">
        <v>64</v>
      </c>
      <c r="E392" s="72" t="s">
        <v>6811</v>
      </c>
      <c r="F392" s="136" t="s">
        <v>6810</v>
      </c>
      <c r="G392" s="418">
        <v>0</v>
      </c>
      <c r="H392" s="72" t="s">
        <v>73</v>
      </c>
      <c r="I392" s="69" t="s">
        <v>65</v>
      </c>
      <c r="J392" s="70" t="s">
        <v>6809</v>
      </c>
      <c r="K392" s="70">
        <v>16080000</v>
      </c>
      <c r="L392" s="67" t="s">
        <v>68</v>
      </c>
      <c r="M392" s="70" t="s">
        <v>6808</v>
      </c>
      <c r="N392" s="70">
        <v>1065812085</v>
      </c>
      <c r="O392" s="154">
        <v>13</v>
      </c>
      <c r="P392" s="294">
        <v>45302</v>
      </c>
      <c r="Q392" s="70">
        <v>4518689382</v>
      </c>
      <c r="R392" s="291">
        <v>45329</v>
      </c>
      <c r="S392" s="70">
        <v>16080000</v>
      </c>
      <c r="T392" s="72" t="s">
        <v>66</v>
      </c>
      <c r="U392" s="70">
        <v>12621405</v>
      </c>
      <c r="V392" s="70" t="s">
        <v>6807</v>
      </c>
      <c r="W392" s="291">
        <v>45329</v>
      </c>
      <c r="X392" s="291">
        <v>45329</v>
      </c>
      <c r="Y392" s="81" t="s">
        <v>75</v>
      </c>
      <c r="Z392" s="291">
        <v>45457</v>
      </c>
      <c r="AA392" s="136">
        <f t="shared" ref="AA392:AA455" si="30">+IF(Y392="1800-01-01",Z392-X392,Z392-Y392)</f>
        <v>128</v>
      </c>
      <c r="AB392" s="136">
        <v>2</v>
      </c>
      <c r="AC392" s="506">
        <v>1920000</v>
      </c>
      <c r="AD392" s="136">
        <v>1</v>
      </c>
      <c r="AE392" s="507">
        <v>45473</v>
      </c>
      <c r="AF392" s="136">
        <f t="shared" ref="AF392:AF455" si="31">+IF(AE392="1800-01-01",0,AE392-Z392)</f>
        <v>16</v>
      </c>
      <c r="AG392" s="70">
        <v>0</v>
      </c>
      <c r="AH392" s="70">
        <v>0</v>
      </c>
      <c r="AI392" s="294" t="s">
        <v>75</v>
      </c>
      <c r="AJ392" s="72">
        <v>0</v>
      </c>
      <c r="AK392" s="79" t="s">
        <v>75</v>
      </c>
      <c r="AL392" s="79" t="s">
        <v>75</v>
      </c>
      <c r="AM392" s="136">
        <f t="shared" ref="AM392:AM455" si="32">+IF(AK392="1800-01-01",0,AL392-AK392)</f>
        <v>0</v>
      </c>
      <c r="AN392" s="136">
        <f>+K392+AC392-AH392</f>
        <v>18000000</v>
      </c>
      <c r="AO392" s="72" t="s">
        <v>67</v>
      </c>
      <c r="AP392" s="70">
        <v>16080000</v>
      </c>
      <c r="AQ392" s="72" t="s">
        <v>85</v>
      </c>
      <c r="AR392" s="70">
        <v>0</v>
      </c>
      <c r="AS392" s="86" t="s">
        <v>75</v>
      </c>
      <c r="AT392" s="508">
        <v>18000000</v>
      </c>
      <c r="AU392" s="436">
        <f t="shared" ref="AU392:AU455" si="33">AN392-AT392</f>
        <v>0</v>
      </c>
      <c r="AV392" s="140">
        <f t="shared" ref="AV392:AV455" si="34">+IFERROR(AT392/AN392,"_")</f>
        <v>1</v>
      </c>
      <c r="AW392" s="294" t="s">
        <v>75</v>
      </c>
      <c r="AX392" s="72" t="s">
        <v>131</v>
      </c>
      <c r="AY392" s="70" t="s">
        <v>6806</v>
      </c>
      <c r="AZ392" s="67" t="s">
        <v>67</v>
      </c>
      <c r="BA392" s="67" t="s">
        <v>67</v>
      </c>
    </row>
    <row r="393" spans="2:53" x14ac:dyDescent="0.25">
      <c r="B393" s="67">
        <v>2024</v>
      </c>
      <c r="C393" s="67">
        <v>891780111</v>
      </c>
      <c r="D393" s="69" t="s">
        <v>64</v>
      </c>
      <c r="E393" s="72" t="s">
        <v>6805</v>
      </c>
      <c r="F393" s="136" t="s">
        <v>6804</v>
      </c>
      <c r="G393" s="418">
        <v>0</v>
      </c>
      <c r="H393" s="72" t="s">
        <v>73</v>
      </c>
      <c r="I393" s="69" t="s">
        <v>1745</v>
      </c>
      <c r="J393" s="70" t="s">
        <v>6803</v>
      </c>
      <c r="K393" s="70">
        <v>6300000</v>
      </c>
      <c r="L393" s="67" t="s">
        <v>68</v>
      </c>
      <c r="M393" s="70" t="s">
        <v>6802</v>
      </c>
      <c r="N393" s="70">
        <v>1015432527</v>
      </c>
      <c r="O393" s="154">
        <v>13</v>
      </c>
      <c r="P393" s="294">
        <v>45302</v>
      </c>
      <c r="Q393" s="70">
        <v>4518689382</v>
      </c>
      <c r="R393" s="291">
        <v>45329</v>
      </c>
      <c r="S393" s="70">
        <v>6300000</v>
      </c>
      <c r="T393" s="72" t="s">
        <v>66</v>
      </c>
      <c r="U393" s="70">
        <v>15443332</v>
      </c>
      <c r="V393" s="70" t="s">
        <v>4147</v>
      </c>
      <c r="W393" s="291">
        <v>45329</v>
      </c>
      <c r="X393" s="291">
        <v>45329</v>
      </c>
      <c r="Y393" s="81" t="s">
        <v>75</v>
      </c>
      <c r="Z393" s="291">
        <v>45414</v>
      </c>
      <c r="AA393" s="136">
        <f t="shared" si="30"/>
        <v>85</v>
      </c>
      <c r="AB393" s="136">
        <v>0</v>
      </c>
      <c r="AC393" s="506">
        <v>0</v>
      </c>
      <c r="AD393" s="136">
        <v>0</v>
      </c>
      <c r="AE393" s="294" t="s">
        <v>75</v>
      </c>
      <c r="AF393" s="136">
        <f t="shared" si="31"/>
        <v>0</v>
      </c>
      <c r="AG393" s="70">
        <v>0</v>
      </c>
      <c r="AH393" s="70">
        <v>0</v>
      </c>
      <c r="AI393" s="294" t="s">
        <v>75</v>
      </c>
      <c r="AJ393" s="72">
        <v>0</v>
      </c>
      <c r="AK393" s="79" t="s">
        <v>75</v>
      </c>
      <c r="AL393" s="79" t="s">
        <v>75</v>
      </c>
      <c r="AM393" s="136">
        <f t="shared" si="32"/>
        <v>0</v>
      </c>
      <c r="AN393" s="136">
        <f>+K393+AC393-AH393</f>
        <v>6300000</v>
      </c>
      <c r="AO393" s="72" t="s">
        <v>67</v>
      </c>
      <c r="AP393" s="70">
        <v>6300000</v>
      </c>
      <c r="AQ393" s="72" t="s">
        <v>85</v>
      </c>
      <c r="AR393" s="70">
        <v>0</v>
      </c>
      <c r="AS393" s="86" t="s">
        <v>75</v>
      </c>
      <c r="AT393" s="508">
        <v>6300000</v>
      </c>
      <c r="AU393" s="436">
        <f t="shared" si="33"/>
        <v>0</v>
      </c>
      <c r="AV393" s="140">
        <f t="shared" si="34"/>
        <v>1</v>
      </c>
      <c r="AW393" s="294" t="s">
        <v>75</v>
      </c>
      <c r="AX393" s="72" t="s">
        <v>131</v>
      </c>
      <c r="AY393" s="70" t="s">
        <v>6801</v>
      </c>
      <c r="AZ393" s="67" t="s">
        <v>67</v>
      </c>
      <c r="BA393" s="67" t="s">
        <v>67</v>
      </c>
    </row>
    <row r="394" spans="2:53" x14ac:dyDescent="0.25">
      <c r="B394" s="67">
        <v>2024</v>
      </c>
      <c r="C394" s="67">
        <v>891780111</v>
      </c>
      <c r="D394" s="69" t="s">
        <v>64</v>
      </c>
      <c r="E394" s="72" t="s">
        <v>6800</v>
      </c>
      <c r="F394" s="136" t="s">
        <v>6799</v>
      </c>
      <c r="G394" s="418">
        <v>0</v>
      </c>
      <c r="H394" s="72" t="s">
        <v>73</v>
      </c>
      <c r="I394" s="69" t="s">
        <v>65</v>
      </c>
      <c r="J394" s="70" t="s">
        <v>6798</v>
      </c>
      <c r="K394" s="70">
        <v>14740000</v>
      </c>
      <c r="L394" s="67" t="s">
        <v>68</v>
      </c>
      <c r="M394" s="70" t="s">
        <v>6797</v>
      </c>
      <c r="N394" s="70">
        <v>1067900773</v>
      </c>
      <c r="O394" s="154">
        <v>13</v>
      </c>
      <c r="P394" s="294">
        <v>45302</v>
      </c>
      <c r="Q394" s="70">
        <v>4518689382</v>
      </c>
      <c r="R394" s="291">
        <v>45331</v>
      </c>
      <c r="S394" s="70">
        <v>14740000</v>
      </c>
      <c r="T394" s="72" t="s">
        <v>66</v>
      </c>
      <c r="U394" s="70">
        <v>72175281</v>
      </c>
      <c r="V394" s="70" t="s">
        <v>4494</v>
      </c>
      <c r="W394" s="291">
        <v>45331</v>
      </c>
      <c r="X394" s="291">
        <v>45331</v>
      </c>
      <c r="Y394" s="81" t="s">
        <v>75</v>
      </c>
      <c r="Z394" s="291">
        <v>45457</v>
      </c>
      <c r="AA394" s="136">
        <f t="shared" si="30"/>
        <v>126</v>
      </c>
      <c r="AB394" s="136">
        <v>0</v>
      </c>
      <c r="AC394" s="506">
        <v>0</v>
      </c>
      <c r="AD394" s="136">
        <v>0</v>
      </c>
      <c r="AE394" s="294" t="s">
        <v>75</v>
      </c>
      <c r="AF394" s="136">
        <f t="shared" si="31"/>
        <v>0</v>
      </c>
      <c r="AG394" s="70">
        <v>0</v>
      </c>
      <c r="AH394" s="70">
        <v>0</v>
      </c>
      <c r="AI394" s="294" t="s">
        <v>75</v>
      </c>
      <c r="AJ394" s="72">
        <v>0</v>
      </c>
      <c r="AK394" s="79" t="s">
        <v>75</v>
      </c>
      <c r="AL394" s="79" t="s">
        <v>75</v>
      </c>
      <c r="AM394" s="136">
        <f t="shared" si="32"/>
        <v>0</v>
      </c>
      <c r="AN394" s="136">
        <f>+K394+AC394-AH394</f>
        <v>14740000</v>
      </c>
      <c r="AO394" s="72" t="s">
        <v>67</v>
      </c>
      <c r="AP394" s="70">
        <v>14740000</v>
      </c>
      <c r="AQ394" s="72" t="s">
        <v>85</v>
      </c>
      <c r="AR394" s="70">
        <v>0</v>
      </c>
      <c r="AS394" s="86" t="s">
        <v>75</v>
      </c>
      <c r="AT394" s="508">
        <v>14740000</v>
      </c>
      <c r="AU394" s="436">
        <f t="shared" si="33"/>
        <v>0</v>
      </c>
      <c r="AV394" s="140">
        <f t="shared" si="34"/>
        <v>1</v>
      </c>
      <c r="AW394" s="294" t="s">
        <v>75</v>
      </c>
      <c r="AX394" s="72" t="s">
        <v>131</v>
      </c>
      <c r="AY394" s="70" t="s">
        <v>6796</v>
      </c>
      <c r="AZ394" s="67" t="s">
        <v>67</v>
      </c>
      <c r="BA394" s="67" t="s">
        <v>67</v>
      </c>
    </row>
    <row r="395" spans="2:53" x14ac:dyDescent="0.25">
      <c r="B395" s="67">
        <v>2024</v>
      </c>
      <c r="C395" s="67">
        <v>891780111</v>
      </c>
      <c r="D395" s="69" t="s">
        <v>64</v>
      </c>
      <c r="E395" s="72" t="s">
        <v>6795</v>
      </c>
      <c r="F395" s="136" t="s">
        <v>6794</v>
      </c>
      <c r="G395" s="418">
        <v>0</v>
      </c>
      <c r="H395" s="72" t="s">
        <v>73</v>
      </c>
      <c r="I395" s="69" t="s">
        <v>65</v>
      </c>
      <c r="J395" s="70" t="s">
        <v>6793</v>
      </c>
      <c r="K395" s="70">
        <v>11167000</v>
      </c>
      <c r="L395" s="67" t="s">
        <v>68</v>
      </c>
      <c r="M395" s="70" t="s">
        <v>6792</v>
      </c>
      <c r="N395" s="70">
        <v>1082940729</v>
      </c>
      <c r="O395" s="154">
        <v>14</v>
      </c>
      <c r="P395" s="291">
        <v>45302</v>
      </c>
      <c r="Q395" s="70">
        <v>2126349000</v>
      </c>
      <c r="R395" s="291">
        <v>45331</v>
      </c>
      <c r="S395" s="70">
        <v>11167000</v>
      </c>
      <c r="T395" s="72" t="s">
        <v>66</v>
      </c>
      <c r="U395" s="70">
        <v>72175281</v>
      </c>
      <c r="V395" s="70" t="s">
        <v>4494</v>
      </c>
      <c r="W395" s="291">
        <v>45331</v>
      </c>
      <c r="X395" s="291">
        <v>45331</v>
      </c>
      <c r="Y395" s="81" t="s">
        <v>75</v>
      </c>
      <c r="Z395" s="291">
        <v>45457</v>
      </c>
      <c r="AA395" s="136">
        <f t="shared" si="30"/>
        <v>126</v>
      </c>
      <c r="AB395" s="136">
        <v>2</v>
      </c>
      <c r="AC395" s="506">
        <v>1333000</v>
      </c>
      <c r="AD395" s="136">
        <v>1</v>
      </c>
      <c r="AE395" s="507">
        <v>45473</v>
      </c>
      <c r="AF395" s="136">
        <f t="shared" si="31"/>
        <v>16</v>
      </c>
      <c r="AG395" s="70">
        <v>0</v>
      </c>
      <c r="AH395" s="70">
        <v>0</v>
      </c>
      <c r="AI395" s="294" t="s">
        <v>75</v>
      </c>
      <c r="AJ395" s="72">
        <v>0</v>
      </c>
      <c r="AK395" s="79" t="s">
        <v>75</v>
      </c>
      <c r="AL395" s="79" t="s">
        <v>75</v>
      </c>
      <c r="AM395" s="136">
        <f t="shared" si="32"/>
        <v>0</v>
      </c>
      <c r="AN395" s="136">
        <f>+K395+AC395-AH395</f>
        <v>12500000</v>
      </c>
      <c r="AO395" s="72" t="s">
        <v>67</v>
      </c>
      <c r="AP395" s="70">
        <v>11167000</v>
      </c>
      <c r="AQ395" s="72" t="s">
        <v>85</v>
      </c>
      <c r="AR395" s="70">
        <v>0</v>
      </c>
      <c r="AS395" s="86" t="s">
        <v>75</v>
      </c>
      <c r="AT395" s="508">
        <v>12500000</v>
      </c>
      <c r="AU395" s="436">
        <f t="shared" si="33"/>
        <v>0</v>
      </c>
      <c r="AV395" s="140">
        <f t="shared" si="34"/>
        <v>1</v>
      </c>
      <c r="AW395" s="294" t="s">
        <v>75</v>
      </c>
      <c r="AX395" s="72" t="s">
        <v>131</v>
      </c>
      <c r="AY395" s="70" t="s">
        <v>6791</v>
      </c>
      <c r="AZ395" s="67" t="s">
        <v>67</v>
      </c>
      <c r="BA395" s="67" t="s">
        <v>67</v>
      </c>
    </row>
    <row r="396" spans="2:53" x14ac:dyDescent="0.25">
      <c r="B396" s="67">
        <v>2024</v>
      </c>
      <c r="C396" s="67">
        <v>891780111</v>
      </c>
      <c r="D396" s="69" t="s">
        <v>64</v>
      </c>
      <c r="E396" s="72" t="s">
        <v>6790</v>
      </c>
      <c r="F396" s="136" t="s">
        <v>6789</v>
      </c>
      <c r="G396" s="418">
        <v>0</v>
      </c>
      <c r="H396" s="72" t="s">
        <v>73</v>
      </c>
      <c r="I396" s="69" t="s">
        <v>65</v>
      </c>
      <c r="J396" s="70" t="s">
        <v>6788</v>
      </c>
      <c r="K396" s="70">
        <v>17050000</v>
      </c>
      <c r="L396" s="67" t="s">
        <v>68</v>
      </c>
      <c r="M396" s="70" t="s">
        <v>6787</v>
      </c>
      <c r="N396" s="70">
        <v>36725462</v>
      </c>
      <c r="O396" s="154">
        <v>13</v>
      </c>
      <c r="P396" s="294">
        <v>45302</v>
      </c>
      <c r="Q396" s="70">
        <v>4518689382</v>
      </c>
      <c r="R396" s="291">
        <v>45331</v>
      </c>
      <c r="S396" s="70">
        <v>17050000</v>
      </c>
      <c r="T396" s="72" t="s">
        <v>66</v>
      </c>
      <c r="U396" s="70">
        <v>7634885</v>
      </c>
      <c r="V396" s="70" t="s">
        <v>3317</v>
      </c>
      <c r="W396" s="291">
        <v>45331</v>
      </c>
      <c r="X396" s="291">
        <v>45331</v>
      </c>
      <c r="Y396" s="81" t="s">
        <v>75</v>
      </c>
      <c r="Z396" s="291">
        <v>45457</v>
      </c>
      <c r="AA396" s="136">
        <f t="shared" si="30"/>
        <v>126</v>
      </c>
      <c r="AB396" s="136">
        <v>2</v>
      </c>
      <c r="AC396" s="506">
        <v>1640000</v>
      </c>
      <c r="AD396" s="136">
        <v>1</v>
      </c>
      <c r="AE396" s="507">
        <v>45473</v>
      </c>
      <c r="AF396" s="136">
        <f t="shared" si="31"/>
        <v>16</v>
      </c>
      <c r="AG396" s="70">
        <v>0</v>
      </c>
      <c r="AH396" s="70">
        <v>0</v>
      </c>
      <c r="AI396" s="294" t="s">
        <v>75</v>
      </c>
      <c r="AJ396" s="72">
        <v>0</v>
      </c>
      <c r="AK396" s="79" t="s">
        <v>75</v>
      </c>
      <c r="AL396" s="79" t="s">
        <v>75</v>
      </c>
      <c r="AM396" s="136">
        <f t="shared" si="32"/>
        <v>0</v>
      </c>
      <c r="AN396" s="136">
        <f>+K396+AC396-AH396</f>
        <v>18690000</v>
      </c>
      <c r="AO396" s="72" t="s">
        <v>67</v>
      </c>
      <c r="AP396" s="70">
        <v>17050000</v>
      </c>
      <c r="AQ396" s="72" t="s">
        <v>85</v>
      </c>
      <c r="AR396" s="70">
        <v>0</v>
      </c>
      <c r="AS396" s="86" t="s">
        <v>75</v>
      </c>
      <c r="AT396" s="508">
        <v>18690000</v>
      </c>
      <c r="AU396" s="436">
        <f t="shared" si="33"/>
        <v>0</v>
      </c>
      <c r="AV396" s="140">
        <f t="shared" si="34"/>
        <v>1</v>
      </c>
      <c r="AW396" s="294" t="s">
        <v>75</v>
      </c>
      <c r="AX396" s="72" t="s">
        <v>131</v>
      </c>
      <c r="AY396" s="70" t="s">
        <v>6786</v>
      </c>
      <c r="AZ396" s="67" t="s">
        <v>67</v>
      </c>
      <c r="BA396" s="67" t="s">
        <v>67</v>
      </c>
    </row>
    <row r="397" spans="2:53" x14ac:dyDescent="0.25">
      <c r="B397" s="67">
        <v>2024</v>
      </c>
      <c r="C397" s="67">
        <v>891780111</v>
      </c>
      <c r="D397" s="69" t="s">
        <v>64</v>
      </c>
      <c r="E397" s="72" t="s">
        <v>6785</v>
      </c>
      <c r="F397" s="136" t="s">
        <v>6784</v>
      </c>
      <c r="G397" s="418">
        <v>0</v>
      </c>
      <c r="H397" s="72" t="s">
        <v>73</v>
      </c>
      <c r="I397" s="69" t="s">
        <v>65</v>
      </c>
      <c r="J397" s="70" t="s">
        <v>6783</v>
      </c>
      <c r="K397" s="70">
        <v>14850000</v>
      </c>
      <c r="L397" s="67" t="s">
        <v>68</v>
      </c>
      <c r="M397" s="70" t="s">
        <v>6782</v>
      </c>
      <c r="N397" s="70">
        <v>85154455</v>
      </c>
      <c r="O397" s="154">
        <v>13</v>
      </c>
      <c r="P397" s="294">
        <v>45302</v>
      </c>
      <c r="Q397" s="70">
        <v>4518689382</v>
      </c>
      <c r="R397" s="291">
        <v>45331</v>
      </c>
      <c r="S397" s="70">
        <v>14850000</v>
      </c>
      <c r="T397" s="72" t="s">
        <v>66</v>
      </c>
      <c r="U397" s="70">
        <v>57435262</v>
      </c>
      <c r="V397" s="70" t="s">
        <v>5686</v>
      </c>
      <c r="W397" s="291">
        <v>45331</v>
      </c>
      <c r="X397" s="291">
        <v>45331</v>
      </c>
      <c r="Y397" s="81" t="s">
        <v>75</v>
      </c>
      <c r="Z397" s="291">
        <v>45457</v>
      </c>
      <c r="AA397" s="136">
        <f t="shared" si="30"/>
        <v>126</v>
      </c>
      <c r="AB397" s="136">
        <v>2</v>
      </c>
      <c r="AC397" s="506">
        <v>1650000</v>
      </c>
      <c r="AD397" s="136">
        <v>1</v>
      </c>
      <c r="AE397" s="507">
        <v>45473</v>
      </c>
      <c r="AF397" s="136">
        <f t="shared" si="31"/>
        <v>16</v>
      </c>
      <c r="AG397" s="70">
        <v>0</v>
      </c>
      <c r="AH397" s="70">
        <v>0</v>
      </c>
      <c r="AI397" s="294" t="s">
        <v>75</v>
      </c>
      <c r="AJ397" s="72">
        <v>0</v>
      </c>
      <c r="AK397" s="79" t="s">
        <v>75</v>
      </c>
      <c r="AL397" s="79" t="s">
        <v>75</v>
      </c>
      <c r="AM397" s="136">
        <f t="shared" si="32"/>
        <v>0</v>
      </c>
      <c r="AN397" s="136">
        <f>+K397+AC397-AH397</f>
        <v>16500000</v>
      </c>
      <c r="AO397" s="72" t="s">
        <v>67</v>
      </c>
      <c r="AP397" s="70">
        <v>14850000</v>
      </c>
      <c r="AQ397" s="72" t="s">
        <v>85</v>
      </c>
      <c r="AR397" s="70">
        <v>0</v>
      </c>
      <c r="AS397" s="86" t="s">
        <v>75</v>
      </c>
      <c r="AT397" s="508">
        <v>16500000</v>
      </c>
      <c r="AU397" s="436">
        <f t="shared" si="33"/>
        <v>0</v>
      </c>
      <c r="AV397" s="140">
        <f t="shared" si="34"/>
        <v>1</v>
      </c>
      <c r="AW397" s="294" t="s">
        <v>75</v>
      </c>
      <c r="AX397" s="72" t="s">
        <v>131</v>
      </c>
      <c r="AY397" s="70" t="s">
        <v>6781</v>
      </c>
      <c r="AZ397" s="67" t="s">
        <v>67</v>
      </c>
      <c r="BA397" s="67" t="s">
        <v>67</v>
      </c>
    </row>
    <row r="398" spans="2:53" x14ac:dyDescent="0.25">
      <c r="B398" s="67">
        <v>2024</v>
      </c>
      <c r="C398" s="67">
        <v>891780111</v>
      </c>
      <c r="D398" s="69" t="s">
        <v>64</v>
      </c>
      <c r="E398" s="72" t="s">
        <v>6780</v>
      </c>
      <c r="F398" s="136" t="s">
        <v>6779</v>
      </c>
      <c r="G398" s="418">
        <v>0</v>
      </c>
      <c r="H398" s="72" t="s">
        <v>73</v>
      </c>
      <c r="I398" s="69" t="s">
        <v>65</v>
      </c>
      <c r="J398" s="70" t="s">
        <v>6778</v>
      </c>
      <c r="K398" s="70">
        <v>11167000</v>
      </c>
      <c r="L398" s="67" t="s">
        <v>68</v>
      </c>
      <c r="M398" s="70" t="s">
        <v>6777</v>
      </c>
      <c r="N398" s="70">
        <v>1082893812</v>
      </c>
      <c r="O398" s="154">
        <v>14</v>
      </c>
      <c r="P398" s="291">
        <v>45302</v>
      </c>
      <c r="Q398" s="70">
        <v>2126349000</v>
      </c>
      <c r="R398" s="291">
        <v>45331</v>
      </c>
      <c r="S398" s="70">
        <v>11167000</v>
      </c>
      <c r="T398" s="72" t="s">
        <v>66</v>
      </c>
      <c r="U398" s="70">
        <v>85152695</v>
      </c>
      <c r="V398" s="70" t="s">
        <v>5517</v>
      </c>
      <c r="W398" s="291">
        <v>45331</v>
      </c>
      <c r="X398" s="291">
        <v>45331</v>
      </c>
      <c r="Y398" s="81" t="s">
        <v>75</v>
      </c>
      <c r="Z398" s="291">
        <v>45457</v>
      </c>
      <c r="AA398" s="136">
        <f t="shared" si="30"/>
        <v>126</v>
      </c>
      <c r="AB398" s="136">
        <v>0</v>
      </c>
      <c r="AC398" s="506">
        <v>0</v>
      </c>
      <c r="AD398" s="136">
        <v>0</v>
      </c>
      <c r="AE398" s="294" t="s">
        <v>75</v>
      </c>
      <c r="AF398" s="136">
        <f t="shared" si="31"/>
        <v>0</v>
      </c>
      <c r="AG398" s="70">
        <v>0</v>
      </c>
      <c r="AH398" s="70">
        <v>0</v>
      </c>
      <c r="AI398" s="294" t="s">
        <v>75</v>
      </c>
      <c r="AJ398" s="72">
        <v>0</v>
      </c>
      <c r="AK398" s="79" t="s">
        <v>75</v>
      </c>
      <c r="AL398" s="79" t="s">
        <v>75</v>
      </c>
      <c r="AM398" s="136">
        <f t="shared" si="32"/>
        <v>0</v>
      </c>
      <c r="AN398" s="136">
        <f>+K398+AC398-AH398</f>
        <v>11167000</v>
      </c>
      <c r="AO398" s="72" t="s">
        <v>67</v>
      </c>
      <c r="AP398" s="70">
        <v>11167000</v>
      </c>
      <c r="AQ398" s="72" t="s">
        <v>85</v>
      </c>
      <c r="AR398" s="70">
        <v>0</v>
      </c>
      <c r="AS398" s="86" t="s">
        <v>75</v>
      </c>
      <c r="AT398" s="508">
        <v>11167000</v>
      </c>
      <c r="AU398" s="436">
        <f t="shared" si="33"/>
        <v>0</v>
      </c>
      <c r="AV398" s="140">
        <f t="shared" si="34"/>
        <v>1</v>
      </c>
      <c r="AW398" s="294" t="s">
        <v>75</v>
      </c>
      <c r="AX398" s="72" t="s">
        <v>131</v>
      </c>
      <c r="AY398" s="70" t="s">
        <v>6776</v>
      </c>
      <c r="AZ398" s="67" t="s">
        <v>67</v>
      </c>
      <c r="BA398" s="67" t="s">
        <v>67</v>
      </c>
    </row>
    <row r="399" spans="2:53" x14ac:dyDescent="0.25">
      <c r="B399" s="67">
        <v>2024</v>
      </c>
      <c r="C399" s="67">
        <v>891780111</v>
      </c>
      <c r="D399" s="69" t="s">
        <v>64</v>
      </c>
      <c r="E399" s="72" t="s">
        <v>6775</v>
      </c>
      <c r="F399" s="136" t="s">
        <v>6774</v>
      </c>
      <c r="G399" s="418">
        <v>0</v>
      </c>
      <c r="H399" s="72" t="s">
        <v>73</v>
      </c>
      <c r="I399" s="69" t="s">
        <v>65</v>
      </c>
      <c r="J399" s="70" t="s">
        <v>6773</v>
      </c>
      <c r="K399" s="70">
        <v>9380000</v>
      </c>
      <c r="L399" s="67" t="s">
        <v>68</v>
      </c>
      <c r="M399" s="70" t="s">
        <v>6772</v>
      </c>
      <c r="N399" s="70">
        <v>57428677</v>
      </c>
      <c r="O399" s="154">
        <v>14</v>
      </c>
      <c r="P399" s="291">
        <v>45302</v>
      </c>
      <c r="Q399" s="70">
        <v>2126349000</v>
      </c>
      <c r="R399" s="291">
        <v>45331</v>
      </c>
      <c r="S399" s="70">
        <v>9380000</v>
      </c>
      <c r="T399" s="72" t="s">
        <v>66</v>
      </c>
      <c r="U399" s="70">
        <v>45507423</v>
      </c>
      <c r="V399" s="70" t="s">
        <v>5257</v>
      </c>
      <c r="W399" s="291">
        <v>45331</v>
      </c>
      <c r="X399" s="291">
        <v>45331</v>
      </c>
      <c r="Y399" s="81" t="s">
        <v>75</v>
      </c>
      <c r="Z399" s="291">
        <v>45457</v>
      </c>
      <c r="AA399" s="136">
        <f t="shared" si="30"/>
        <v>126</v>
      </c>
      <c r="AB399" s="136">
        <v>2</v>
      </c>
      <c r="AC399" s="506">
        <v>490000</v>
      </c>
      <c r="AD399" s="136">
        <v>1</v>
      </c>
      <c r="AE399" s="507">
        <v>45464</v>
      </c>
      <c r="AF399" s="136">
        <f t="shared" si="31"/>
        <v>7</v>
      </c>
      <c r="AG399" s="70">
        <v>0</v>
      </c>
      <c r="AH399" s="70">
        <v>0</v>
      </c>
      <c r="AI399" s="294" t="s">
        <v>75</v>
      </c>
      <c r="AJ399" s="72">
        <v>0</v>
      </c>
      <c r="AK399" s="79" t="s">
        <v>75</v>
      </c>
      <c r="AL399" s="79" t="s">
        <v>75</v>
      </c>
      <c r="AM399" s="136">
        <f t="shared" si="32"/>
        <v>0</v>
      </c>
      <c r="AN399" s="136">
        <f>+K399+AC399-AH399</f>
        <v>9870000</v>
      </c>
      <c r="AO399" s="72" t="s">
        <v>67</v>
      </c>
      <c r="AP399" s="70">
        <v>9380000</v>
      </c>
      <c r="AQ399" s="72" t="s">
        <v>85</v>
      </c>
      <c r="AR399" s="70">
        <v>0</v>
      </c>
      <c r="AS399" s="86" t="s">
        <v>75</v>
      </c>
      <c r="AT399" s="508">
        <v>7770000</v>
      </c>
      <c r="AU399" s="436">
        <f t="shared" si="33"/>
        <v>2100000</v>
      </c>
      <c r="AV399" s="140">
        <f t="shared" si="34"/>
        <v>0.78723404255319152</v>
      </c>
      <c r="AW399" s="294" t="s">
        <v>75</v>
      </c>
      <c r="AX399" s="72" t="s">
        <v>86</v>
      </c>
      <c r="AY399" s="70" t="s">
        <v>6771</v>
      </c>
      <c r="AZ399" s="67" t="s">
        <v>67</v>
      </c>
      <c r="BA399" s="67" t="s">
        <v>67</v>
      </c>
    </row>
    <row r="400" spans="2:53" x14ac:dyDescent="0.25">
      <c r="B400" s="67">
        <v>2024</v>
      </c>
      <c r="C400" s="67">
        <v>891780111</v>
      </c>
      <c r="D400" s="69" t="s">
        <v>64</v>
      </c>
      <c r="E400" s="72" t="s">
        <v>6770</v>
      </c>
      <c r="F400" s="136" t="s">
        <v>6769</v>
      </c>
      <c r="G400" s="418">
        <v>0</v>
      </c>
      <c r="H400" s="72" t="s">
        <v>73</v>
      </c>
      <c r="I400" s="69" t="s">
        <v>65</v>
      </c>
      <c r="J400" s="70" t="s">
        <v>6768</v>
      </c>
      <c r="K400" s="70">
        <v>14740000</v>
      </c>
      <c r="L400" s="67" t="s">
        <v>68</v>
      </c>
      <c r="M400" s="70" t="s">
        <v>857</v>
      </c>
      <c r="N400" s="70">
        <v>36697703</v>
      </c>
      <c r="O400" s="154">
        <v>13</v>
      </c>
      <c r="P400" s="294">
        <v>45302</v>
      </c>
      <c r="Q400" s="70">
        <v>4518689382</v>
      </c>
      <c r="R400" s="291">
        <v>45331</v>
      </c>
      <c r="S400" s="70">
        <v>14740000</v>
      </c>
      <c r="T400" s="72" t="s">
        <v>66</v>
      </c>
      <c r="U400" s="70">
        <v>45507423</v>
      </c>
      <c r="V400" s="70" t="s">
        <v>5257</v>
      </c>
      <c r="W400" s="291">
        <v>45331</v>
      </c>
      <c r="X400" s="291">
        <v>45331</v>
      </c>
      <c r="Y400" s="81" t="s">
        <v>75</v>
      </c>
      <c r="Z400" s="291">
        <v>45457</v>
      </c>
      <c r="AA400" s="136">
        <f t="shared" si="30"/>
        <v>126</v>
      </c>
      <c r="AB400" s="136">
        <v>2</v>
      </c>
      <c r="AC400" s="506">
        <v>770000</v>
      </c>
      <c r="AD400" s="136">
        <v>1</v>
      </c>
      <c r="AE400" s="507">
        <v>45464</v>
      </c>
      <c r="AF400" s="136">
        <f t="shared" si="31"/>
        <v>7</v>
      </c>
      <c r="AG400" s="70">
        <v>0</v>
      </c>
      <c r="AH400" s="70">
        <v>0</v>
      </c>
      <c r="AI400" s="294" t="s">
        <v>75</v>
      </c>
      <c r="AJ400" s="72">
        <v>0</v>
      </c>
      <c r="AK400" s="79" t="s">
        <v>75</v>
      </c>
      <c r="AL400" s="79" t="s">
        <v>75</v>
      </c>
      <c r="AM400" s="136">
        <f t="shared" si="32"/>
        <v>0</v>
      </c>
      <c r="AN400" s="136">
        <f>+K400+AC400-AH400</f>
        <v>15510000</v>
      </c>
      <c r="AO400" s="72" t="s">
        <v>67</v>
      </c>
      <c r="AP400" s="70">
        <v>14740000</v>
      </c>
      <c r="AQ400" s="72" t="s">
        <v>85</v>
      </c>
      <c r="AR400" s="70">
        <v>0</v>
      </c>
      <c r="AS400" s="86" t="s">
        <v>75</v>
      </c>
      <c r="AT400" s="508">
        <v>15510000</v>
      </c>
      <c r="AU400" s="436">
        <f t="shared" si="33"/>
        <v>0</v>
      </c>
      <c r="AV400" s="140">
        <f t="shared" si="34"/>
        <v>1</v>
      </c>
      <c r="AW400" s="294" t="s">
        <v>75</v>
      </c>
      <c r="AX400" s="72" t="s">
        <v>131</v>
      </c>
      <c r="AY400" s="70" t="s">
        <v>6767</v>
      </c>
      <c r="AZ400" s="67" t="s">
        <v>67</v>
      </c>
      <c r="BA400" s="67" t="s">
        <v>67</v>
      </c>
    </row>
    <row r="401" spans="2:53" x14ac:dyDescent="0.25">
      <c r="B401" s="67">
        <v>2024</v>
      </c>
      <c r="C401" s="67">
        <v>891780111</v>
      </c>
      <c r="D401" s="69" t="s">
        <v>64</v>
      </c>
      <c r="E401" s="72" t="s">
        <v>6766</v>
      </c>
      <c r="F401" s="136" t="s">
        <v>6765</v>
      </c>
      <c r="G401" s="418">
        <v>0</v>
      </c>
      <c r="H401" s="72" t="s">
        <v>73</v>
      </c>
      <c r="I401" s="69" t="s">
        <v>65</v>
      </c>
      <c r="J401" s="70" t="s">
        <v>6764</v>
      </c>
      <c r="K401" s="70">
        <v>17050000</v>
      </c>
      <c r="L401" s="67" t="s">
        <v>68</v>
      </c>
      <c r="M401" s="70" t="s">
        <v>6763</v>
      </c>
      <c r="N401" s="70">
        <v>1082986157</v>
      </c>
      <c r="O401" s="154">
        <v>13</v>
      </c>
      <c r="P401" s="294">
        <v>45302</v>
      </c>
      <c r="Q401" s="70">
        <v>4518689382</v>
      </c>
      <c r="R401" s="291">
        <v>45331</v>
      </c>
      <c r="S401" s="70">
        <v>17050000</v>
      </c>
      <c r="T401" s="72" t="s">
        <v>66</v>
      </c>
      <c r="U401" s="70">
        <v>7634885</v>
      </c>
      <c r="V401" s="70" t="s">
        <v>3317</v>
      </c>
      <c r="W401" s="291">
        <v>45331</v>
      </c>
      <c r="X401" s="291">
        <v>45331</v>
      </c>
      <c r="Y401" s="81" t="s">
        <v>75</v>
      </c>
      <c r="Z401" s="291">
        <v>45457</v>
      </c>
      <c r="AA401" s="136">
        <f t="shared" si="30"/>
        <v>126</v>
      </c>
      <c r="AB401" s="136">
        <v>2</v>
      </c>
      <c r="AC401" s="506">
        <v>1640000</v>
      </c>
      <c r="AD401" s="136">
        <v>1</v>
      </c>
      <c r="AE401" s="507">
        <v>45473</v>
      </c>
      <c r="AF401" s="136">
        <f t="shared" si="31"/>
        <v>16</v>
      </c>
      <c r="AG401" s="70">
        <v>0</v>
      </c>
      <c r="AH401" s="70">
        <v>0</v>
      </c>
      <c r="AI401" s="294" t="s">
        <v>75</v>
      </c>
      <c r="AJ401" s="72">
        <v>0</v>
      </c>
      <c r="AK401" s="79" t="s">
        <v>75</v>
      </c>
      <c r="AL401" s="79" t="s">
        <v>75</v>
      </c>
      <c r="AM401" s="136">
        <f t="shared" si="32"/>
        <v>0</v>
      </c>
      <c r="AN401" s="136">
        <f>+K401+AC401-AH401</f>
        <v>18690000</v>
      </c>
      <c r="AO401" s="72" t="s">
        <v>67</v>
      </c>
      <c r="AP401" s="70">
        <v>17050000</v>
      </c>
      <c r="AQ401" s="72" t="s">
        <v>85</v>
      </c>
      <c r="AR401" s="70">
        <v>0</v>
      </c>
      <c r="AS401" s="86" t="s">
        <v>75</v>
      </c>
      <c r="AT401" s="508">
        <v>18690000</v>
      </c>
      <c r="AU401" s="436">
        <f t="shared" si="33"/>
        <v>0</v>
      </c>
      <c r="AV401" s="140">
        <f t="shared" si="34"/>
        <v>1</v>
      </c>
      <c r="AW401" s="294" t="s">
        <v>75</v>
      </c>
      <c r="AX401" s="72" t="s">
        <v>131</v>
      </c>
      <c r="AY401" s="70" t="s">
        <v>6762</v>
      </c>
      <c r="AZ401" s="67" t="s">
        <v>67</v>
      </c>
      <c r="BA401" s="67" t="s">
        <v>67</v>
      </c>
    </row>
    <row r="402" spans="2:53" x14ac:dyDescent="0.25">
      <c r="B402" s="67">
        <v>2024</v>
      </c>
      <c r="C402" s="67">
        <v>891780111</v>
      </c>
      <c r="D402" s="69" t="s">
        <v>64</v>
      </c>
      <c r="E402" s="72" t="s">
        <v>6761</v>
      </c>
      <c r="F402" s="136" t="s">
        <v>6760</v>
      </c>
      <c r="G402" s="418">
        <v>0</v>
      </c>
      <c r="H402" s="72" t="s">
        <v>73</v>
      </c>
      <c r="I402" s="69" t="s">
        <v>65</v>
      </c>
      <c r="J402" s="70" t="s">
        <v>6759</v>
      </c>
      <c r="K402" s="70">
        <v>14850000</v>
      </c>
      <c r="L402" s="67" t="s">
        <v>68</v>
      </c>
      <c r="M402" s="70" t="s">
        <v>6758</v>
      </c>
      <c r="N402" s="70">
        <v>7140330</v>
      </c>
      <c r="O402" s="154">
        <v>13</v>
      </c>
      <c r="P402" s="294">
        <v>45302</v>
      </c>
      <c r="Q402" s="70">
        <v>4518689382</v>
      </c>
      <c r="R402" s="291">
        <v>45331</v>
      </c>
      <c r="S402" s="70">
        <v>14850000</v>
      </c>
      <c r="T402" s="72" t="s">
        <v>66</v>
      </c>
      <c r="U402" s="70">
        <v>57435262</v>
      </c>
      <c r="V402" s="70" t="s">
        <v>5686</v>
      </c>
      <c r="W402" s="291">
        <v>45331</v>
      </c>
      <c r="X402" s="291">
        <v>45331</v>
      </c>
      <c r="Y402" s="81" t="s">
        <v>75</v>
      </c>
      <c r="Z402" s="291">
        <v>45457</v>
      </c>
      <c r="AA402" s="136">
        <f t="shared" si="30"/>
        <v>126</v>
      </c>
      <c r="AB402" s="136">
        <v>2</v>
      </c>
      <c r="AC402" s="506">
        <v>1650000</v>
      </c>
      <c r="AD402" s="136">
        <v>1</v>
      </c>
      <c r="AE402" s="507">
        <v>45473</v>
      </c>
      <c r="AF402" s="136">
        <f t="shared" si="31"/>
        <v>16</v>
      </c>
      <c r="AG402" s="70">
        <v>0</v>
      </c>
      <c r="AH402" s="70">
        <v>0</v>
      </c>
      <c r="AI402" s="294" t="s">
        <v>75</v>
      </c>
      <c r="AJ402" s="72">
        <v>0</v>
      </c>
      <c r="AK402" s="79" t="s">
        <v>75</v>
      </c>
      <c r="AL402" s="79" t="s">
        <v>75</v>
      </c>
      <c r="AM402" s="136">
        <f t="shared" si="32"/>
        <v>0</v>
      </c>
      <c r="AN402" s="136">
        <f>+K402+AC402-AH402</f>
        <v>16500000</v>
      </c>
      <c r="AO402" s="72" t="s">
        <v>67</v>
      </c>
      <c r="AP402" s="70">
        <v>14850000</v>
      </c>
      <c r="AQ402" s="72" t="s">
        <v>85</v>
      </c>
      <c r="AR402" s="70">
        <v>0</v>
      </c>
      <c r="AS402" s="86" t="s">
        <v>75</v>
      </c>
      <c r="AT402" s="508">
        <v>16500000</v>
      </c>
      <c r="AU402" s="436">
        <f t="shared" si="33"/>
        <v>0</v>
      </c>
      <c r="AV402" s="140">
        <f t="shared" si="34"/>
        <v>1</v>
      </c>
      <c r="AW402" s="294" t="s">
        <v>75</v>
      </c>
      <c r="AX402" s="72" t="s">
        <v>131</v>
      </c>
      <c r="AY402" s="70" t="s">
        <v>6757</v>
      </c>
      <c r="AZ402" s="67" t="s">
        <v>67</v>
      </c>
      <c r="BA402" s="67" t="s">
        <v>67</v>
      </c>
    </row>
    <row r="403" spans="2:53" x14ac:dyDescent="0.25">
      <c r="B403" s="67">
        <v>2024</v>
      </c>
      <c r="C403" s="67">
        <v>891780111</v>
      </c>
      <c r="D403" s="69" t="s">
        <v>64</v>
      </c>
      <c r="E403" s="72" t="s">
        <v>6756</v>
      </c>
      <c r="F403" s="136" t="s">
        <v>6755</v>
      </c>
      <c r="G403" s="418">
        <v>0</v>
      </c>
      <c r="H403" s="72" t="s">
        <v>73</v>
      </c>
      <c r="I403" s="69" t="s">
        <v>65</v>
      </c>
      <c r="J403" s="70" t="s">
        <v>6506</v>
      </c>
      <c r="K403" s="70">
        <v>9380000</v>
      </c>
      <c r="L403" s="67" t="s">
        <v>68</v>
      </c>
      <c r="M403" s="70" t="s">
        <v>6754</v>
      </c>
      <c r="N403" s="70">
        <v>1082874612</v>
      </c>
      <c r="O403" s="154">
        <v>14</v>
      </c>
      <c r="P403" s="291">
        <v>45302</v>
      </c>
      <c r="Q403" s="70">
        <v>2126349000</v>
      </c>
      <c r="R403" s="291">
        <v>45331</v>
      </c>
      <c r="S403" s="70">
        <v>9380000</v>
      </c>
      <c r="T403" s="72" t="s">
        <v>66</v>
      </c>
      <c r="U403" s="70">
        <v>45507423</v>
      </c>
      <c r="V403" s="70" t="s">
        <v>5257</v>
      </c>
      <c r="W403" s="291">
        <v>45331</v>
      </c>
      <c r="X403" s="291">
        <v>45331</v>
      </c>
      <c r="Y403" s="81" t="s">
        <v>75</v>
      </c>
      <c r="Z403" s="291">
        <v>45457</v>
      </c>
      <c r="AA403" s="136">
        <f t="shared" si="30"/>
        <v>126</v>
      </c>
      <c r="AB403" s="136">
        <v>0</v>
      </c>
      <c r="AC403" s="506">
        <v>0</v>
      </c>
      <c r="AD403" s="136">
        <v>0</v>
      </c>
      <c r="AE403" s="294" t="s">
        <v>75</v>
      </c>
      <c r="AF403" s="136">
        <f t="shared" si="31"/>
        <v>0</v>
      </c>
      <c r="AG403" s="70">
        <v>0</v>
      </c>
      <c r="AH403" s="70">
        <v>0</v>
      </c>
      <c r="AI403" s="294" t="s">
        <v>75</v>
      </c>
      <c r="AJ403" s="72">
        <v>0</v>
      </c>
      <c r="AK403" s="79" t="s">
        <v>75</v>
      </c>
      <c r="AL403" s="79" t="s">
        <v>75</v>
      </c>
      <c r="AM403" s="136">
        <f t="shared" si="32"/>
        <v>0</v>
      </c>
      <c r="AN403" s="136">
        <f>+K403+AC403-AH403</f>
        <v>9380000</v>
      </c>
      <c r="AO403" s="72" t="s">
        <v>67</v>
      </c>
      <c r="AP403" s="70">
        <v>9380000</v>
      </c>
      <c r="AQ403" s="72" t="s">
        <v>85</v>
      </c>
      <c r="AR403" s="70">
        <v>0</v>
      </c>
      <c r="AS403" s="86" t="s">
        <v>75</v>
      </c>
      <c r="AT403" s="508">
        <v>9380000</v>
      </c>
      <c r="AU403" s="436">
        <f t="shared" si="33"/>
        <v>0</v>
      </c>
      <c r="AV403" s="140">
        <f t="shared" si="34"/>
        <v>1</v>
      </c>
      <c r="AW403" s="294" t="s">
        <v>75</v>
      </c>
      <c r="AX403" s="72" t="s">
        <v>131</v>
      </c>
      <c r="AY403" s="70" t="s">
        <v>6753</v>
      </c>
      <c r="AZ403" s="67" t="s">
        <v>67</v>
      </c>
      <c r="BA403" s="67" t="s">
        <v>67</v>
      </c>
    </row>
    <row r="404" spans="2:53" x14ac:dyDescent="0.25">
      <c r="B404" s="67">
        <v>2024</v>
      </c>
      <c r="C404" s="67">
        <v>891780111</v>
      </c>
      <c r="D404" s="69" t="s">
        <v>64</v>
      </c>
      <c r="E404" s="72" t="s">
        <v>6752</v>
      </c>
      <c r="F404" s="136" t="s">
        <v>6751</v>
      </c>
      <c r="G404" s="418">
        <v>0</v>
      </c>
      <c r="H404" s="72" t="s">
        <v>73</v>
      </c>
      <c r="I404" s="69" t="s">
        <v>65</v>
      </c>
      <c r="J404" s="70" t="s">
        <v>6750</v>
      </c>
      <c r="K404" s="70">
        <v>11167000</v>
      </c>
      <c r="L404" s="67" t="s">
        <v>68</v>
      </c>
      <c r="M404" s="70" t="s">
        <v>6749</v>
      </c>
      <c r="N404" s="70">
        <v>84456169</v>
      </c>
      <c r="O404" s="154">
        <v>14</v>
      </c>
      <c r="P404" s="291">
        <v>45302</v>
      </c>
      <c r="Q404" s="70">
        <v>2126349000</v>
      </c>
      <c r="R404" s="291">
        <v>45331</v>
      </c>
      <c r="S404" s="70">
        <v>11167000</v>
      </c>
      <c r="T404" s="72" t="s">
        <v>66</v>
      </c>
      <c r="U404" s="70">
        <v>45507423</v>
      </c>
      <c r="V404" s="70" t="s">
        <v>5257</v>
      </c>
      <c r="W404" s="291">
        <v>45331</v>
      </c>
      <c r="X404" s="291">
        <v>45331</v>
      </c>
      <c r="Y404" s="81" t="s">
        <v>75</v>
      </c>
      <c r="Z404" s="291">
        <v>45457</v>
      </c>
      <c r="AA404" s="136">
        <f t="shared" si="30"/>
        <v>126</v>
      </c>
      <c r="AB404" s="136">
        <v>2</v>
      </c>
      <c r="AC404" s="506">
        <v>1333000</v>
      </c>
      <c r="AD404" s="136">
        <v>1</v>
      </c>
      <c r="AE404" s="507">
        <v>45473</v>
      </c>
      <c r="AF404" s="136">
        <f t="shared" si="31"/>
        <v>16</v>
      </c>
      <c r="AG404" s="70">
        <v>0</v>
      </c>
      <c r="AH404" s="70">
        <v>0</v>
      </c>
      <c r="AI404" s="294" t="s">
        <v>75</v>
      </c>
      <c r="AJ404" s="72">
        <v>0</v>
      </c>
      <c r="AK404" s="79" t="s">
        <v>75</v>
      </c>
      <c r="AL404" s="79" t="s">
        <v>75</v>
      </c>
      <c r="AM404" s="136">
        <f t="shared" si="32"/>
        <v>0</v>
      </c>
      <c r="AN404" s="136">
        <f>+K404+AC404-AH404</f>
        <v>12500000</v>
      </c>
      <c r="AO404" s="72" t="s">
        <v>67</v>
      </c>
      <c r="AP404" s="70">
        <v>11167000</v>
      </c>
      <c r="AQ404" s="72" t="s">
        <v>85</v>
      </c>
      <c r="AR404" s="70">
        <v>0</v>
      </c>
      <c r="AS404" s="86" t="s">
        <v>75</v>
      </c>
      <c r="AT404" s="508">
        <v>12500000</v>
      </c>
      <c r="AU404" s="436">
        <f t="shared" si="33"/>
        <v>0</v>
      </c>
      <c r="AV404" s="140">
        <f t="shared" si="34"/>
        <v>1</v>
      </c>
      <c r="AW404" s="294" t="s">
        <v>75</v>
      </c>
      <c r="AX404" s="72" t="s">
        <v>131</v>
      </c>
      <c r="AY404" s="70" t="s">
        <v>6748</v>
      </c>
      <c r="AZ404" s="67" t="s">
        <v>67</v>
      </c>
      <c r="BA404" s="67" t="s">
        <v>67</v>
      </c>
    </row>
    <row r="405" spans="2:53" x14ac:dyDescent="0.25">
      <c r="B405" s="67">
        <v>2024</v>
      </c>
      <c r="C405" s="67">
        <v>891780111</v>
      </c>
      <c r="D405" s="69" t="s">
        <v>64</v>
      </c>
      <c r="E405" s="72" t="s">
        <v>6747</v>
      </c>
      <c r="F405" s="136" t="s">
        <v>6746</v>
      </c>
      <c r="G405" s="418">
        <v>0</v>
      </c>
      <c r="H405" s="72" t="s">
        <v>73</v>
      </c>
      <c r="I405" s="69" t="s">
        <v>65</v>
      </c>
      <c r="J405" s="70" t="s">
        <v>6745</v>
      </c>
      <c r="K405" s="70">
        <v>9380000</v>
      </c>
      <c r="L405" s="67" t="s">
        <v>68</v>
      </c>
      <c r="M405" s="70" t="s">
        <v>6744</v>
      </c>
      <c r="N405" s="70">
        <v>1129534741</v>
      </c>
      <c r="O405" s="154">
        <v>14</v>
      </c>
      <c r="P405" s="291">
        <v>45302</v>
      </c>
      <c r="Q405" s="70">
        <v>2126349000</v>
      </c>
      <c r="R405" s="291">
        <v>45331</v>
      </c>
      <c r="S405" s="70">
        <v>9380000</v>
      </c>
      <c r="T405" s="72" t="s">
        <v>66</v>
      </c>
      <c r="U405" s="70">
        <v>45507423</v>
      </c>
      <c r="V405" s="70" t="s">
        <v>5257</v>
      </c>
      <c r="W405" s="291">
        <v>45331</v>
      </c>
      <c r="X405" s="291">
        <v>45331</v>
      </c>
      <c r="Y405" s="81" t="s">
        <v>75</v>
      </c>
      <c r="Z405" s="291">
        <v>45457</v>
      </c>
      <c r="AA405" s="136">
        <f t="shared" si="30"/>
        <v>126</v>
      </c>
      <c r="AB405" s="136">
        <v>2</v>
      </c>
      <c r="AC405" s="506">
        <v>490000</v>
      </c>
      <c r="AD405" s="136">
        <v>1</v>
      </c>
      <c r="AE405" s="507">
        <v>45464</v>
      </c>
      <c r="AF405" s="136">
        <f t="shared" si="31"/>
        <v>7</v>
      </c>
      <c r="AG405" s="70">
        <v>0</v>
      </c>
      <c r="AH405" s="70">
        <v>0</v>
      </c>
      <c r="AI405" s="294" t="s">
        <v>75</v>
      </c>
      <c r="AJ405" s="72">
        <v>0</v>
      </c>
      <c r="AK405" s="79" t="s">
        <v>75</v>
      </c>
      <c r="AL405" s="79" t="s">
        <v>75</v>
      </c>
      <c r="AM405" s="136">
        <f t="shared" si="32"/>
        <v>0</v>
      </c>
      <c r="AN405" s="136">
        <f>+K405+AC405-AH405</f>
        <v>9870000</v>
      </c>
      <c r="AO405" s="72" t="s">
        <v>67</v>
      </c>
      <c r="AP405" s="70">
        <v>9380000</v>
      </c>
      <c r="AQ405" s="72" t="s">
        <v>85</v>
      </c>
      <c r="AR405" s="70">
        <v>0</v>
      </c>
      <c r="AS405" s="86" t="s">
        <v>75</v>
      </c>
      <c r="AT405" s="508">
        <v>9870000</v>
      </c>
      <c r="AU405" s="436">
        <f t="shared" si="33"/>
        <v>0</v>
      </c>
      <c r="AV405" s="140">
        <f t="shared" si="34"/>
        <v>1</v>
      </c>
      <c r="AW405" s="294" t="s">
        <v>75</v>
      </c>
      <c r="AX405" s="72" t="s">
        <v>131</v>
      </c>
      <c r="AY405" s="70" t="s">
        <v>6743</v>
      </c>
      <c r="AZ405" s="67" t="s">
        <v>67</v>
      </c>
      <c r="BA405" s="67" t="s">
        <v>67</v>
      </c>
    </row>
    <row r="406" spans="2:53" x14ac:dyDescent="0.25">
      <c r="B406" s="67">
        <v>2024</v>
      </c>
      <c r="C406" s="67">
        <v>891780111</v>
      </c>
      <c r="D406" s="69" t="s">
        <v>64</v>
      </c>
      <c r="E406" s="72" t="s">
        <v>6742</v>
      </c>
      <c r="F406" s="136" t="s">
        <v>6741</v>
      </c>
      <c r="G406" s="418">
        <v>0</v>
      </c>
      <c r="H406" s="72" t="s">
        <v>73</v>
      </c>
      <c r="I406" s="69" t="s">
        <v>65</v>
      </c>
      <c r="J406" s="70" t="s">
        <v>6506</v>
      </c>
      <c r="K406" s="70">
        <v>9380000</v>
      </c>
      <c r="L406" s="67" t="s">
        <v>68</v>
      </c>
      <c r="M406" s="70" t="s">
        <v>6740</v>
      </c>
      <c r="N406" s="70">
        <v>57437742</v>
      </c>
      <c r="O406" s="154">
        <v>14</v>
      </c>
      <c r="P406" s="291">
        <v>45302</v>
      </c>
      <c r="Q406" s="70">
        <v>2126349000</v>
      </c>
      <c r="R406" s="291">
        <v>45331</v>
      </c>
      <c r="S406" s="70">
        <v>9380000</v>
      </c>
      <c r="T406" s="72" t="s">
        <v>66</v>
      </c>
      <c r="U406" s="70">
        <v>45507423</v>
      </c>
      <c r="V406" s="70" t="s">
        <v>5257</v>
      </c>
      <c r="W406" s="291">
        <v>45331</v>
      </c>
      <c r="X406" s="291">
        <v>45331</v>
      </c>
      <c r="Y406" s="81" t="s">
        <v>75</v>
      </c>
      <c r="Z406" s="291">
        <v>45457</v>
      </c>
      <c r="AA406" s="136">
        <f t="shared" si="30"/>
        <v>126</v>
      </c>
      <c r="AB406" s="136">
        <v>2</v>
      </c>
      <c r="AC406" s="506">
        <v>490000</v>
      </c>
      <c r="AD406" s="136">
        <v>1</v>
      </c>
      <c r="AE406" s="507">
        <v>45464</v>
      </c>
      <c r="AF406" s="136">
        <f t="shared" si="31"/>
        <v>7</v>
      </c>
      <c r="AG406" s="70">
        <v>0</v>
      </c>
      <c r="AH406" s="70">
        <v>0</v>
      </c>
      <c r="AI406" s="294" t="s">
        <v>75</v>
      </c>
      <c r="AJ406" s="72">
        <v>0</v>
      </c>
      <c r="AK406" s="79" t="s">
        <v>75</v>
      </c>
      <c r="AL406" s="79" t="s">
        <v>75</v>
      </c>
      <c r="AM406" s="136">
        <f t="shared" si="32"/>
        <v>0</v>
      </c>
      <c r="AN406" s="136">
        <f>+K406+AC406-AH406</f>
        <v>9870000</v>
      </c>
      <c r="AO406" s="72" t="s">
        <v>67</v>
      </c>
      <c r="AP406" s="70">
        <v>9380000</v>
      </c>
      <c r="AQ406" s="72" t="s">
        <v>85</v>
      </c>
      <c r="AR406" s="70">
        <v>0</v>
      </c>
      <c r="AS406" s="86" t="s">
        <v>75</v>
      </c>
      <c r="AT406" s="508">
        <v>9870000</v>
      </c>
      <c r="AU406" s="436">
        <f t="shared" si="33"/>
        <v>0</v>
      </c>
      <c r="AV406" s="140">
        <f t="shared" si="34"/>
        <v>1</v>
      </c>
      <c r="AW406" s="294" t="s">
        <v>75</v>
      </c>
      <c r="AX406" s="72" t="s">
        <v>131</v>
      </c>
      <c r="AY406" s="70" t="s">
        <v>6739</v>
      </c>
      <c r="AZ406" s="67" t="s">
        <v>67</v>
      </c>
      <c r="BA406" s="67" t="s">
        <v>67</v>
      </c>
    </row>
    <row r="407" spans="2:53" x14ac:dyDescent="0.25">
      <c r="B407" s="67">
        <v>2024</v>
      </c>
      <c r="C407" s="67">
        <v>891780111</v>
      </c>
      <c r="D407" s="69" t="s">
        <v>64</v>
      </c>
      <c r="E407" s="72" t="s">
        <v>6738</v>
      </c>
      <c r="F407" s="136" t="s">
        <v>6737</v>
      </c>
      <c r="G407" s="418">
        <v>0</v>
      </c>
      <c r="H407" s="72" t="s">
        <v>73</v>
      </c>
      <c r="I407" s="69" t="s">
        <v>65</v>
      </c>
      <c r="J407" s="70" t="s">
        <v>6506</v>
      </c>
      <c r="K407" s="70">
        <v>9380000</v>
      </c>
      <c r="L407" s="67" t="s">
        <v>68</v>
      </c>
      <c r="M407" s="70" t="s">
        <v>6736</v>
      </c>
      <c r="N407" s="70">
        <v>1085227404</v>
      </c>
      <c r="O407" s="154">
        <v>14</v>
      </c>
      <c r="P407" s="291">
        <v>45302</v>
      </c>
      <c r="Q407" s="70">
        <v>2126349000</v>
      </c>
      <c r="R407" s="291">
        <v>45331</v>
      </c>
      <c r="S407" s="70">
        <v>9380000</v>
      </c>
      <c r="T407" s="72" t="s">
        <v>66</v>
      </c>
      <c r="U407" s="70">
        <v>45507423</v>
      </c>
      <c r="V407" s="70" t="s">
        <v>5257</v>
      </c>
      <c r="W407" s="291">
        <v>45331</v>
      </c>
      <c r="X407" s="291">
        <v>45331</v>
      </c>
      <c r="Y407" s="81" t="s">
        <v>75</v>
      </c>
      <c r="Z407" s="291">
        <v>45457</v>
      </c>
      <c r="AA407" s="136">
        <f t="shared" si="30"/>
        <v>126</v>
      </c>
      <c r="AB407" s="136">
        <v>2</v>
      </c>
      <c r="AC407" s="506">
        <v>490000</v>
      </c>
      <c r="AD407" s="136">
        <v>1</v>
      </c>
      <c r="AE407" s="507">
        <v>45464</v>
      </c>
      <c r="AF407" s="136">
        <f t="shared" si="31"/>
        <v>7</v>
      </c>
      <c r="AG407" s="70">
        <v>0</v>
      </c>
      <c r="AH407" s="70">
        <v>0</v>
      </c>
      <c r="AI407" s="294" t="s">
        <v>75</v>
      </c>
      <c r="AJ407" s="72">
        <v>0</v>
      </c>
      <c r="AK407" s="79" t="s">
        <v>75</v>
      </c>
      <c r="AL407" s="79" t="s">
        <v>75</v>
      </c>
      <c r="AM407" s="136">
        <f t="shared" si="32"/>
        <v>0</v>
      </c>
      <c r="AN407" s="136">
        <f>+K407+AC407-AH407</f>
        <v>9870000</v>
      </c>
      <c r="AO407" s="72" t="s">
        <v>67</v>
      </c>
      <c r="AP407" s="70">
        <v>9380000</v>
      </c>
      <c r="AQ407" s="72" t="s">
        <v>85</v>
      </c>
      <c r="AR407" s="70">
        <v>0</v>
      </c>
      <c r="AS407" s="86" t="s">
        <v>75</v>
      </c>
      <c r="AT407" s="508">
        <v>9870000</v>
      </c>
      <c r="AU407" s="436">
        <f t="shared" si="33"/>
        <v>0</v>
      </c>
      <c r="AV407" s="140">
        <f t="shared" si="34"/>
        <v>1</v>
      </c>
      <c r="AW407" s="294" t="s">
        <v>75</v>
      </c>
      <c r="AX407" s="72" t="s">
        <v>131</v>
      </c>
      <c r="AY407" s="70" t="s">
        <v>6735</v>
      </c>
      <c r="AZ407" s="67" t="s">
        <v>67</v>
      </c>
      <c r="BA407" s="67" t="s">
        <v>67</v>
      </c>
    </row>
    <row r="408" spans="2:53" x14ac:dyDescent="0.25">
      <c r="B408" s="67">
        <v>2024</v>
      </c>
      <c r="C408" s="67">
        <v>891780111</v>
      </c>
      <c r="D408" s="69" t="s">
        <v>64</v>
      </c>
      <c r="E408" s="72" t="s">
        <v>6734</v>
      </c>
      <c r="F408" s="136" t="s">
        <v>6733</v>
      </c>
      <c r="G408" s="418">
        <v>0</v>
      </c>
      <c r="H408" s="72" t="s">
        <v>73</v>
      </c>
      <c r="I408" s="69" t="s">
        <v>1745</v>
      </c>
      <c r="J408" s="70" t="s">
        <v>6732</v>
      </c>
      <c r="K408" s="70">
        <v>13400000</v>
      </c>
      <c r="L408" s="67" t="s">
        <v>68</v>
      </c>
      <c r="M408" s="70" t="s">
        <v>6731</v>
      </c>
      <c r="N408" s="70">
        <v>1082976463</v>
      </c>
      <c r="O408" s="154">
        <v>314</v>
      </c>
      <c r="P408" s="291">
        <v>45330</v>
      </c>
      <c r="Q408" s="70">
        <v>84420000</v>
      </c>
      <c r="R408" s="291">
        <v>45331</v>
      </c>
      <c r="S408" s="70">
        <v>13400000</v>
      </c>
      <c r="T408" s="72" t="s">
        <v>66</v>
      </c>
      <c r="U408" s="70">
        <v>72175281</v>
      </c>
      <c r="V408" s="70" t="s">
        <v>4494</v>
      </c>
      <c r="W408" s="291">
        <v>45331</v>
      </c>
      <c r="X408" s="291">
        <v>45331</v>
      </c>
      <c r="Y408" s="81" t="s">
        <v>75</v>
      </c>
      <c r="Z408" s="291">
        <v>45457</v>
      </c>
      <c r="AA408" s="136">
        <f t="shared" si="30"/>
        <v>126</v>
      </c>
      <c r="AB408" s="136">
        <v>2</v>
      </c>
      <c r="AC408" s="506">
        <v>1600000</v>
      </c>
      <c r="AD408" s="136">
        <v>1</v>
      </c>
      <c r="AE408" s="507">
        <v>45473</v>
      </c>
      <c r="AF408" s="136">
        <f t="shared" si="31"/>
        <v>16</v>
      </c>
      <c r="AG408" s="70">
        <v>0</v>
      </c>
      <c r="AH408" s="70">
        <v>0</v>
      </c>
      <c r="AI408" s="294" t="s">
        <v>75</v>
      </c>
      <c r="AJ408" s="72">
        <v>0</v>
      </c>
      <c r="AK408" s="79" t="s">
        <v>75</v>
      </c>
      <c r="AL408" s="79" t="s">
        <v>75</v>
      </c>
      <c r="AM408" s="136">
        <f t="shared" si="32"/>
        <v>0</v>
      </c>
      <c r="AN408" s="136">
        <f>+K408+AC408-AH408</f>
        <v>15000000</v>
      </c>
      <c r="AO408" s="72" t="s">
        <v>67</v>
      </c>
      <c r="AP408" s="70">
        <v>13400000</v>
      </c>
      <c r="AQ408" s="72" t="s">
        <v>85</v>
      </c>
      <c r="AR408" s="70">
        <v>0</v>
      </c>
      <c r="AS408" s="86" t="s">
        <v>75</v>
      </c>
      <c r="AT408" s="508">
        <v>15000000</v>
      </c>
      <c r="AU408" s="436">
        <f t="shared" si="33"/>
        <v>0</v>
      </c>
      <c r="AV408" s="140">
        <f t="shared" si="34"/>
        <v>1</v>
      </c>
      <c r="AW408" s="294" t="s">
        <v>75</v>
      </c>
      <c r="AX408" s="72" t="s">
        <v>131</v>
      </c>
      <c r="AY408" s="70" t="s">
        <v>6730</v>
      </c>
      <c r="AZ408" s="67" t="s">
        <v>67</v>
      </c>
      <c r="BA408" s="67" t="s">
        <v>67</v>
      </c>
    </row>
    <row r="409" spans="2:53" x14ac:dyDescent="0.25">
      <c r="B409" s="67">
        <v>2024</v>
      </c>
      <c r="C409" s="67">
        <v>891780111</v>
      </c>
      <c r="D409" s="69" t="s">
        <v>64</v>
      </c>
      <c r="E409" s="72" t="s">
        <v>6729</v>
      </c>
      <c r="F409" s="136" t="s">
        <v>6728</v>
      </c>
      <c r="G409" s="418">
        <v>0</v>
      </c>
      <c r="H409" s="72" t="s">
        <v>73</v>
      </c>
      <c r="I409" s="69" t="s">
        <v>1745</v>
      </c>
      <c r="J409" s="70" t="s">
        <v>6727</v>
      </c>
      <c r="K409" s="70">
        <v>16080000</v>
      </c>
      <c r="L409" s="67" t="s">
        <v>68</v>
      </c>
      <c r="M409" s="70" t="s">
        <v>6726</v>
      </c>
      <c r="N409" s="70">
        <v>7600549</v>
      </c>
      <c r="O409" s="154">
        <v>314</v>
      </c>
      <c r="P409" s="291">
        <v>45330</v>
      </c>
      <c r="Q409" s="70">
        <v>84420000</v>
      </c>
      <c r="R409" s="291">
        <v>45331</v>
      </c>
      <c r="S409" s="70">
        <v>16080000</v>
      </c>
      <c r="T409" s="72" t="s">
        <v>66</v>
      </c>
      <c r="U409" s="70">
        <v>72175281</v>
      </c>
      <c r="V409" s="70" t="s">
        <v>4494</v>
      </c>
      <c r="W409" s="291">
        <v>45331</v>
      </c>
      <c r="X409" s="291">
        <v>45331</v>
      </c>
      <c r="Y409" s="81" t="s">
        <v>75</v>
      </c>
      <c r="Z409" s="291">
        <v>45457</v>
      </c>
      <c r="AA409" s="136">
        <f t="shared" si="30"/>
        <v>126</v>
      </c>
      <c r="AB409" s="136">
        <v>0</v>
      </c>
      <c r="AC409" s="506">
        <v>0</v>
      </c>
      <c r="AD409" s="136">
        <v>0</v>
      </c>
      <c r="AE409" s="294" t="s">
        <v>75</v>
      </c>
      <c r="AF409" s="136">
        <f t="shared" si="31"/>
        <v>0</v>
      </c>
      <c r="AG409" s="70">
        <v>1</v>
      </c>
      <c r="AH409" s="70">
        <v>8880000</v>
      </c>
      <c r="AI409" s="294">
        <v>45420</v>
      </c>
      <c r="AJ409" s="72">
        <v>0</v>
      </c>
      <c r="AK409" s="79" t="s">
        <v>75</v>
      </c>
      <c r="AL409" s="79" t="s">
        <v>75</v>
      </c>
      <c r="AM409" s="136">
        <f t="shared" si="32"/>
        <v>0</v>
      </c>
      <c r="AN409" s="136">
        <f>+K409+AC409-AH409</f>
        <v>7200000</v>
      </c>
      <c r="AO409" s="72" t="s">
        <v>67</v>
      </c>
      <c r="AP409" s="70">
        <v>16080000</v>
      </c>
      <c r="AQ409" s="72" t="s">
        <v>85</v>
      </c>
      <c r="AR409" s="70">
        <v>0</v>
      </c>
      <c r="AS409" s="86" t="s">
        <v>75</v>
      </c>
      <c r="AT409" s="508">
        <v>7200000</v>
      </c>
      <c r="AU409" s="436">
        <f t="shared" si="33"/>
        <v>0</v>
      </c>
      <c r="AV409" s="140">
        <f t="shared" si="34"/>
        <v>1</v>
      </c>
      <c r="AW409" s="294" t="s">
        <v>75</v>
      </c>
      <c r="AX409" s="72" t="s">
        <v>3276</v>
      </c>
      <c r="AY409" s="70" t="s">
        <v>6725</v>
      </c>
      <c r="AZ409" s="67" t="s">
        <v>67</v>
      </c>
      <c r="BA409" s="67" t="s">
        <v>67</v>
      </c>
    </row>
    <row r="410" spans="2:53" x14ac:dyDescent="0.25">
      <c r="B410" s="67">
        <v>2024</v>
      </c>
      <c r="C410" s="67">
        <v>891780111</v>
      </c>
      <c r="D410" s="69" t="s">
        <v>64</v>
      </c>
      <c r="E410" s="72" t="s">
        <v>6724</v>
      </c>
      <c r="F410" s="136" t="s">
        <v>6723</v>
      </c>
      <c r="G410" s="418">
        <v>0</v>
      </c>
      <c r="H410" s="72" t="s">
        <v>73</v>
      </c>
      <c r="I410" s="69" t="s">
        <v>1745</v>
      </c>
      <c r="J410" s="70" t="s">
        <v>6722</v>
      </c>
      <c r="K410" s="70">
        <v>14740000</v>
      </c>
      <c r="L410" s="67" t="s">
        <v>68</v>
      </c>
      <c r="M410" s="70" t="s">
        <v>6721</v>
      </c>
      <c r="N410" s="70">
        <v>1082857989</v>
      </c>
      <c r="O410" s="154">
        <v>314</v>
      </c>
      <c r="P410" s="291">
        <v>45330</v>
      </c>
      <c r="Q410" s="70">
        <v>84420000</v>
      </c>
      <c r="R410" s="291">
        <v>45331</v>
      </c>
      <c r="S410" s="70">
        <v>14740000</v>
      </c>
      <c r="T410" s="72" t="s">
        <v>66</v>
      </c>
      <c r="U410" s="70">
        <v>72175281</v>
      </c>
      <c r="V410" s="70" t="s">
        <v>4494</v>
      </c>
      <c r="W410" s="291">
        <v>45331</v>
      </c>
      <c r="X410" s="291">
        <v>45331</v>
      </c>
      <c r="Y410" s="81" t="s">
        <v>75</v>
      </c>
      <c r="Z410" s="291">
        <v>45457</v>
      </c>
      <c r="AA410" s="136">
        <f t="shared" si="30"/>
        <v>126</v>
      </c>
      <c r="AB410" s="136">
        <v>2</v>
      </c>
      <c r="AC410" s="506">
        <v>1760000</v>
      </c>
      <c r="AD410" s="136">
        <v>1</v>
      </c>
      <c r="AE410" s="507">
        <v>45473</v>
      </c>
      <c r="AF410" s="136">
        <f t="shared" si="31"/>
        <v>16</v>
      </c>
      <c r="AG410" s="70">
        <v>0</v>
      </c>
      <c r="AH410" s="70">
        <v>0</v>
      </c>
      <c r="AI410" s="294" t="s">
        <v>75</v>
      </c>
      <c r="AJ410" s="72">
        <v>0</v>
      </c>
      <c r="AK410" s="79" t="s">
        <v>75</v>
      </c>
      <c r="AL410" s="79" t="s">
        <v>75</v>
      </c>
      <c r="AM410" s="136">
        <f t="shared" si="32"/>
        <v>0</v>
      </c>
      <c r="AN410" s="136">
        <f>+K410+AC410-AH410</f>
        <v>16500000</v>
      </c>
      <c r="AO410" s="72" t="s">
        <v>67</v>
      </c>
      <c r="AP410" s="70">
        <v>14740000</v>
      </c>
      <c r="AQ410" s="72" t="s">
        <v>85</v>
      </c>
      <c r="AR410" s="70">
        <v>0</v>
      </c>
      <c r="AS410" s="86" t="s">
        <v>75</v>
      </c>
      <c r="AT410" s="508">
        <v>16500000</v>
      </c>
      <c r="AU410" s="436">
        <f t="shared" si="33"/>
        <v>0</v>
      </c>
      <c r="AV410" s="140">
        <f t="shared" si="34"/>
        <v>1</v>
      </c>
      <c r="AW410" s="294" t="s">
        <v>75</v>
      </c>
      <c r="AX410" s="72" t="s">
        <v>131</v>
      </c>
      <c r="AY410" s="70" t="s">
        <v>6720</v>
      </c>
      <c r="AZ410" s="67" t="s">
        <v>67</v>
      </c>
      <c r="BA410" s="67" t="s">
        <v>67</v>
      </c>
    </row>
    <row r="411" spans="2:53" x14ac:dyDescent="0.25">
      <c r="B411" s="67">
        <v>2024</v>
      </c>
      <c r="C411" s="67">
        <v>891780111</v>
      </c>
      <c r="D411" s="69" t="s">
        <v>64</v>
      </c>
      <c r="E411" s="72" t="s">
        <v>6719</v>
      </c>
      <c r="F411" s="136" t="s">
        <v>6718</v>
      </c>
      <c r="G411" s="418">
        <v>0</v>
      </c>
      <c r="H411" s="72" t="s">
        <v>73</v>
      </c>
      <c r="I411" s="69" t="s">
        <v>65</v>
      </c>
      <c r="J411" s="70" t="s">
        <v>6717</v>
      </c>
      <c r="K411" s="70">
        <v>11167000</v>
      </c>
      <c r="L411" s="67" t="s">
        <v>68</v>
      </c>
      <c r="M411" s="70" t="s">
        <v>6716</v>
      </c>
      <c r="N411" s="70">
        <v>1083042479</v>
      </c>
      <c r="O411" s="154">
        <v>13</v>
      </c>
      <c r="P411" s="294">
        <v>45302</v>
      </c>
      <c r="Q411" s="70">
        <v>4518689382</v>
      </c>
      <c r="R411" s="291">
        <v>45331</v>
      </c>
      <c r="S411" s="70">
        <v>11167000</v>
      </c>
      <c r="T411" s="72" t="s">
        <v>66</v>
      </c>
      <c r="U411" s="70">
        <v>36557666</v>
      </c>
      <c r="V411" s="70" t="s">
        <v>5171</v>
      </c>
      <c r="W411" s="291">
        <v>45331</v>
      </c>
      <c r="X411" s="291">
        <v>45331</v>
      </c>
      <c r="Y411" s="81" t="s">
        <v>75</v>
      </c>
      <c r="Z411" s="291">
        <v>45457</v>
      </c>
      <c r="AA411" s="136">
        <f t="shared" si="30"/>
        <v>126</v>
      </c>
      <c r="AB411" s="136">
        <v>2</v>
      </c>
      <c r="AC411" s="506">
        <v>1333000</v>
      </c>
      <c r="AD411" s="136">
        <v>1</v>
      </c>
      <c r="AE411" s="507">
        <v>45473</v>
      </c>
      <c r="AF411" s="136">
        <f t="shared" si="31"/>
        <v>16</v>
      </c>
      <c r="AG411" s="70">
        <v>0</v>
      </c>
      <c r="AH411" s="70">
        <v>0</v>
      </c>
      <c r="AI411" s="294" t="s">
        <v>75</v>
      </c>
      <c r="AJ411" s="72">
        <v>0</v>
      </c>
      <c r="AK411" s="79" t="s">
        <v>75</v>
      </c>
      <c r="AL411" s="79" t="s">
        <v>75</v>
      </c>
      <c r="AM411" s="136">
        <f t="shared" si="32"/>
        <v>0</v>
      </c>
      <c r="AN411" s="136">
        <f>+K411+AC411-AH411</f>
        <v>12500000</v>
      </c>
      <c r="AO411" s="72" t="s">
        <v>67</v>
      </c>
      <c r="AP411" s="70">
        <v>11167000</v>
      </c>
      <c r="AQ411" s="72" t="s">
        <v>85</v>
      </c>
      <c r="AR411" s="70">
        <v>0</v>
      </c>
      <c r="AS411" s="86" t="s">
        <v>75</v>
      </c>
      <c r="AT411" s="508">
        <v>12500000</v>
      </c>
      <c r="AU411" s="436">
        <f t="shared" si="33"/>
        <v>0</v>
      </c>
      <c r="AV411" s="140">
        <f t="shared" si="34"/>
        <v>1</v>
      </c>
      <c r="AW411" s="294" t="s">
        <v>75</v>
      </c>
      <c r="AX411" s="72" t="s">
        <v>131</v>
      </c>
      <c r="AY411" s="70" t="s">
        <v>6715</v>
      </c>
      <c r="AZ411" s="67" t="s">
        <v>67</v>
      </c>
      <c r="BA411" s="67" t="s">
        <v>67</v>
      </c>
    </row>
    <row r="412" spans="2:53" x14ac:dyDescent="0.25">
      <c r="B412" s="67">
        <v>2024</v>
      </c>
      <c r="C412" s="67">
        <v>891780111</v>
      </c>
      <c r="D412" s="69" t="s">
        <v>64</v>
      </c>
      <c r="E412" s="72" t="s">
        <v>6714</v>
      </c>
      <c r="F412" s="136" t="s">
        <v>6713</v>
      </c>
      <c r="G412" s="418">
        <v>0</v>
      </c>
      <c r="H412" s="72" t="s">
        <v>73</v>
      </c>
      <c r="I412" s="69" t="s">
        <v>65</v>
      </c>
      <c r="J412" s="70" t="s">
        <v>6712</v>
      </c>
      <c r="K412" s="70">
        <v>11167000</v>
      </c>
      <c r="L412" s="67" t="s">
        <v>68</v>
      </c>
      <c r="M412" s="70" t="s">
        <v>6711</v>
      </c>
      <c r="N412" s="70">
        <v>73076579</v>
      </c>
      <c r="O412" s="154">
        <v>14</v>
      </c>
      <c r="P412" s="291">
        <v>45302</v>
      </c>
      <c r="Q412" s="70">
        <v>2126349000</v>
      </c>
      <c r="R412" s="291">
        <v>45331</v>
      </c>
      <c r="S412" s="70">
        <v>11167000</v>
      </c>
      <c r="T412" s="72" t="s">
        <v>66</v>
      </c>
      <c r="U412" s="70">
        <v>85152695</v>
      </c>
      <c r="V412" s="70" t="s">
        <v>5517</v>
      </c>
      <c r="W412" s="291">
        <v>45331</v>
      </c>
      <c r="X412" s="291">
        <v>45331</v>
      </c>
      <c r="Y412" s="81" t="s">
        <v>75</v>
      </c>
      <c r="Z412" s="291">
        <v>45457</v>
      </c>
      <c r="AA412" s="136">
        <f t="shared" si="30"/>
        <v>126</v>
      </c>
      <c r="AB412" s="136">
        <v>0</v>
      </c>
      <c r="AC412" s="506">
        <v>0</v>
      </c>
      <c r="AD412" s="136">
        <v>0</v>
      </c>
      <c r="AE412" s="294" t="s">
        <v>75</v>
      </c>
      <c r="AF412" s="136">
        <f t="shared" si="31"/>
        <v>0</v>
      </c>
      <c r="AG412" s="70">
        <v>0</v>
      </c>
      <c r="AH412" s="70">
        <v>0</v>
      </c>
      <c r="AI412" s="294" t="s">
        <v>75</v>
      </c>
      <c r="AJ412" s="72">
        <v>0</v>
      </c>
      <c r="AK412" s="79" t="s">
        <v>75</v>
      </c>
      <c r="AL412" s="79" t="s">
        <v>75</v>
      </c>
      <c r="AM412" s="136">
        <f t="shared" si="32"/>
        <v>0</v>
      </c>
      <c r="AN412" s="136">
        <f>+K412+AC412-AH412</f>
        <v>11167000</v>
      </c>
      <c r="AO412" s="72" t="s">
        <v>67</v>
      </c>
      <c r="AP412" s="70">
        <v>11167000</v>
      </c>
      <c r="AQ412" s="72" t="s">
        <v>85</v>
      </c>
      <c r="AR412" s="70">
        <v>0</v>
      </c>
      <c r="AS412" s="86" t="s">
        <v>75</v>
      </c>
      <c r="AT412" s="508">
        <v>11167000</v>
      </c>
      <c r="AU412" s="436">
        <f t="shared" si="33"/>
        <v>0</v>
      </c>
      <c r="AV412" s="140">
        <f t="shared" si="34"/>
        <v>1</v>
      </c>
      <c r="AW412" s="294" t="s">
        <v>75</v>
      </c>
      <c r="AX412" s="72" t="s">
        <v>131</v>
      </c>
      <c r="AY412" s="70" t="s">
        <v>6710</v>
      </c>
      <c r="AZ412" s="67" t="s">
        <v>67</v>
      </c>
      <c r="BA412" s="67" t="s">
        <v>67</v>
      </c>
    </row>
    <row r="413" spans="2:53" x14ac:dyDescent="0.25">
      <c r="B413" s="67">
        <v>2024</v>
      </c>
      <c r="C413" s="67">
        <v>891780111</v>
      </c>
      <c r="D413" s="69" t="s">
        <v>64</v>
      </c>
      <c r="E413" s="72" t="s">
        <v>6709</v>
      </c>
      <c r="F413" s="136" t="s">
        <v>6708</v>
      </c>
      <c r="G413" s="418">
        <v>0</v>
      </c>
      <c r="H413" s="72" t="s">
        <v>73</v>
      </c>
      <c r="I413" s="69" t="s">
        <v>65</v>
      </c>
      <c r="J413" s="70" t="s">
        <v>6707</v>
      </c>
      <c r="K413" s="70">
        <v>11167000</v>
      </c>
      <c r="L413" s="67" t="s">
        <v>68</v>
      </c>
      <c r="M413" s="70" t="s">
        <v>6706</v>
      </c>
      <c r="N413" s="70">
        <v>1082971631</v>
      </c>
      <c r="O413" s="154">
        <v>14</v>
      </c>
      <c r="P413" s="291">
        <v>45302</v>
      </c>
      <c r="Q413" s="70">
        <v>2126349000</v>
      </c>
      <c r="R413" s="291">
        <v>45331</v>
      </c>
      <c r="S413" s="70">
        <v>11167000</v>
      </c>
      <c r="T413" s="72" t="s">
        <v>66</v>
      </c>
      <c r="U413" s="70">
        <v>1082868728</v>
      </c>
      <c r="V413" s="70" t="s">
        <v>5251</v>
      </c>
      <c r="W413" s="291">
        <v>45331</v>
      </c>
      <c r="X413" s="291">
        <v>45331</v>
      </c>
      <c r="Y413" s="81" t="s">
        <v>75</v>
      </c>
      <c r="Z413" s="291">
        <v>45457</v>
      </c>
      <c r="AA413" s="136">
        <f t="shared" si="30"/>
        <v>126</v>
      </c>
      <c r="AB413" s="136">
        <v>0</v>
      </c>
      <c r="AC413" s="506">
        <v>0</v>
      </c>
      <c r="AD413" s="136">
        <v>0</v>
      </c>
      <c r="AE413" s="294" t="s">
        <v>75</v>
      </c>
      <c r="AF413" s="136">
        <f t="shared" si="31"/>
        <v>0</v>
      </c>
      <c r="AG413" s="70">
        <v>0</v>
      </c>
      <c r="AH413" s="70">
        <v>0</v>
      </c>
      <c r="AI413" s="294" t="s">
        <v>75</v>
      </c>
      <c r="AJ413" s="72">
        <v>0</v>
      </c>
      <c r="AK413" s="79" t="s">
        <v>75</v>
      </c>
      <c r="AL413" s="79" t="s">
        <v>75</v>
      </c>
      <c r="AM413" s="136">
        <f t="shared" si="32"/>
        <v>0</v>
      </c>
      <c r="AN413" s="136">
        <f>+K413+AC413-AH413</f>
        <v>11167000</v>
      </c>
      <c r="AO413" s="72" t="s">
        <v>67</v>
      </c>
      <c r="AP413" s="70">
        <v>11167000</v>
      </c>
      <c r="AQ413" s="72" t="s">
        <v>85</v>
      </c>
      <c r="AR413" s="70">
        <v>0</v>
      </c>
      <c r="AS413" s="86" t="s">
        <v>75</v>
      </c>
      <c r="AT413" s="508">
        <v>11167000</v>
      </c>
      <c r="AU413" s="436">
        <f t="shared" si="33"/>
        <v>0</v>
      </c>
      <c r="AV413" s="140">
        <f t="shared" si="34"/>
        <v>1</v>
      </c>
      <c r="AW413" s="294" t="s">
        <v>75</v>
      </c>
      <c r="AX413" s="72" t="s">
        <v>131</v>
      </c>
      <c r="AY413" s="70" t="s">
        <v>6705</v>
      </c>
      <c r="AZ413" s="67" t="s">
        <v>67</v>
      </c>
      <c r="BA413" s="67" t="s">
        <v>67</v>
      </c>
    </row>
    <row r="414" spans="2:53" x14ac:dyDescent="0.25">
      <c r="B414" s="67">
        <v>2024</v>
      </c>
      <c r="C414" s="67">
        <v>891780111</v>
      </c>
      <c r="D414" s="69" t="s">
        <v>64</v>
      </c>
      <c r="E414" s="72" t="s">
        <v>6704</v>
      </c>
      <c r="F414" s="136" t="s">
        <v>6703</v>
      </c>
      <c r="G414" s="418">
        <v>0</v>
      </c>
      <c r="H414" s="72" t="s">
        <v>73</v>
      </c>
      <c r="I414" s="69" t="s">
        <v>65</v>
      </c>
      <c r="J414" s="70" t="s">
        <v>6702</v>
      </c>
      <c r="K414" s="70">
        <v>11167000</v>
      </c>
      <c r="L414" s="67" t="s">
        <v>68</v>
      </c>
      <c r="M414" s="70" t="s">
        <v>6701</v>
      </c>
      <c r="N414" s="70">
        <v>1003241055</v>
      </c>
      <c r="O414" s="154">
        <v>14</v>
      </c>
      <c r="P414" s="291">
        <v>45302</v>
      </c>
      <c r="Q414" s="70">
        <v>2126349000</v>
      </c>
      <c r="R414" s="291">
        <v>45331</v>
      </c>
      <c r="S414" s="70">
        <v>11167000</v>
      </c>
      <c r="T414" s="72" t="s">
        <v>66</v>
      </c>
      <c r="U414" s="70">
        <v>1082868728</v>
      </c>
      <c r="V414" s="70" t="s">
        <v>5251</v>
      </c>
      <c r="W414" s="291">
        <v>45331</v>
      </c>
      <c r="X414" s="291">
        <v>45331</v>
      </c>
      <c r="Y414" s="81" t="s">
        <v>75</v>
      </c>
      <c r="Z414" s="291">
        <v>45457</v>
      </c>
      <c r="AA414" s="136">
        <f t="shared" si="30"/>
        <v>126</v>
      </c>
      <c r="AB414" s="136">
        <v>0</v>
      </c>
      <c r="AC414" s="506">
        <v>0</v>
      </c>
      <c r="AD414" s="136">
        <v>0</v>
      </c>
      <c r="AE414" s="294" t="s">
        <v>75</v>
      </c>
      <c r="AF414" s="136">
        <f t="shared" si="31"/>
        <v>0</v>
      </c>
      <c r="AG414" s="70">
        <v>0</v>
      </c>
      <c r="AH414" s="70">
        <v>0</v>
      </c>
      <c r="AI414" s="294" t="s">
        <v>75</v>
      </c>
      <c r="AJ414" s="72">
        <v>0</v>
      </c>
      <c r="AK414" s="79" t="s">
        <v>75</v>
      </c>
      <c r="AL414" s="79" t="s">
        <v>75</v>
      </c>
      <c r="AM414" s="136">
        <f t="shared" si="32"/>
        <v>0</v>
      </c>
      <c r="AN414" s="136">
        <f>+K414+AC414-AH414</f>
        <v>11167000</v>
      </c>
      <c r="AO414" s="72" t="s">
        <v>67</v>
      </c>
      <c r="AP414" s="70">
        <v>11167000</v>
      </c>
      <c r="AQ414" s="72" t="s">
        <v>85</v>
      </c>
      <c r="AR414" s="70">
        <v>0</v>
      </c>
      <c r="AS414" s="86" t="s">
        <v>75</v>
      </c>
      <c r="AT414" s="508">
        <v>11167000</v>
      </c>
      <c r="AU414" s="436">
        <f t="shared" si="33"/>
        <v>0</v>
      </c>
      <c r="AV414" s="140">
        <f t="shared" si="34"/>
        <v>1</v>
      </c>
      <c r="AW414" s="294" t="s">
        <v>75</v>
      </c>
      <c r="AX414" s="72" t="s">
        <v>131</v>
      </c>
      <c r="AY414" s="70" t="s">
        <v>6700</v>
      </c>
      <c r="AZ414" s="67" t="s">
        <v>67</v>
      </c>
      <c r="BA414" s="67" t="s">
        <v>67</v>
      </c>
    </row>
    <row r="415" spans="2:53" x14ac:dyDescent="0.25">
      <c r="B415" s="67">
        <v>2024</v>
      </c>
      <c r="C415" s="67">
        <v>891780111</v>
      </c>
      <c r="D415" s="69" t="s">
        <v>64</v>
      </c>
      <c r="E415" s="72" t="s">
        <v>6699</v>
      </c>
      <c r="F415" s="136" t="s">
        <v>6698</v>
      </c>
      <c r="G415" s="418">
        <v>0</v>
      </c>
      <c r="H415" s="72" t="s">
        <v>73</v>
      </c>
      <c r="I415" s="69" t="s">
        <v>65</v>
      </c>
      <c r="J415" s="70" t="s">
        <v>6697</v>
      </c>
      <c r="K415" s="70">
        <v>16080000</v>
      </c>
      <c r="L415" s="67" t="s">
        <v>68</v>
      </c>
      <c r="M415" s="70" t="s">
        <v>6696</v>
      </c>
      <c r="N415" s="70">
        <v>1082934147</v>
      </c>
      <c r="O415" s="154">
        <v>13</v>
      </c>
      <c r="P415" s="294">
        <v>45302</v>
      </c>
      <c r="Q415" s="70">
        <v>4518689382</v>
      </c>
      <c r="R415" s="291">
        <v>45331</v>
      </c>
      <c r="S415" s="70">
        <v>16080000</v>
      </c>
      <c r="T415" s="72" t="s">
        <v>66</v>
      </c>
      <c r="U415" s="70">
        <v>12560219</v>
      </c>
      <c r="V415" s="70" t="s">
        <v>4855</v>
      </c>
      <c r="W415" s="291">
        <v>45331</v>
      </c>
      <c r="X415" s="291">
        <v>45331</v>
      </c>
      <c r="Y415" s="81" t="s">
        <v>75</v>
      </c>
      <c r="Z415" s="291">
        <v>45457</v>
      </c>
      <c r="AA415" s="136">
        <f t="shared" si="30"/>
        <v>126</v>
      </c>
      <c r="AB415" s="136">
        <v>2</v>
      </c>
      <c r="AC415" s="506">
        <v>1920000</v>
      </c>
      <c r="AD415" s="136">
        <v>1</v>
      </c>
      <c r="AE415" s="507">
        <v>45473</v>
      </c>
      <c r="AF415" s="136">
        <f t="shared" si="31"/>
        <v>16</v>
      </c>
      <c r="AG415" s="70">
        <v>0</v>
      </c>
      <c r="AH415" s="70">
        <v>0</v>
      </c>
      <c r="AI415" s="294" t="s">
        <v>75</v>
      </c>
      <c r="AJ415" s="72">
        <v>0</v>
      </c>
      <c r="AK415" s="79" t="s">
        <v>75</v>
      </c>
      <c r="AL415" s="79" t="s">
        <v>75</v>
      </c>
      <c r="AM415" s="136">
        <f t="shared" si="32"/>
        <v>0</v>
      </c>
      <c r="AN415" s="136">
        <f>+K415+AC415-AH415</f>
        <v>18000000</v>
      </c>
      <c r="AO415" s="72" t="s">
        <v>67</v>
      </c>
      <c r="AP415" s="70">
        <v>16080000</v>
      </c>
      <c r="AQ415" s="72" t="s">
        <v>85</v>
      </c>
      <c r="AR415" s="70">
        <v>0</v>
      </c>
      <c r="AS415" s="86" t="s">
        <v>75</v>
      </c>
      <c r="AT415" s="508">
        <v>18000000</v>
      </c>
      <c r="AU415" s="436">
        <f t="shared" si="33"/>
        <v>0</v>
      </c>
      <c r="AV415" s="140">
        <f t="shared" si="34"/>
        <v>1</v>
      </c>
      <c r="AW415" s="294" t="s">
        <v>75</v>
      </c>
      <c r="AX415" s="72" t="s">
        <v>131</v>
      </c>
      <c r="AY415" s="70" t="s">
        <v>6695</v>
      </c>
      <c r="AZ415" s="67" t="s">
        <v>67</v>
      </c>
      <c r="BA415" s="67" t="s">
        <v>67</v>
      </c>
    </row>
    <row r="416" spans="2:53" x14ac:dyDescent="0.25">
      <c r="B416" s="67">
        <v>2024</v>
      </c>
      <c r="C416" s="67">
        <v>891780111</v>
      </c>
      <c r="D416" s="69" t="s">
        <v>64</v>
      </c>
      <c r="E416" s="72" t="s">
        <v>6694</v>
      </c>
      <c r="F416" s="136" t="s">
        <v>6693</v>
      </c>
      <c r="G416" s="418">
        <v>0</v>
      </c>
      <c r="H416" s="72" t="s">
        <v>73</v>
      </c>
      <c r="I416" s="69" t="s">
        <v>65</v>
      </c>
      <c r="J416" s="70" t="s">
        <v>6692</v>
      </c>
      <c r="K416" s="70">
        <v>11167000</v>
      </c>
      <c r="L416" s="67" t="s">
        <v>68</v>
      </c>
      <c r="M416" s="70" t="s">
        <v>6691</v>
      </c>
      <c r="N416" s="70">
        <v>36667921</v>
      </c>
      <c r="O416" s="154">
        <v>14</v>
      </c>
      <c r="P416" s="291">
        <v>45302</v>
      </c>
      <c r="Q416" s="70">
        <v>2126349000</v>
      </c>
      <c r="R416" s="291">
        <v>45331</v>
      </c>
      <c r="S416" s="70">
        <v>11167000</v>
      </c>
      <c r="T416" s="72" t="s">
        <v>66</v>
      </c>
      <c r="U416" s="70">
        <v>36557666</v>
      </c>
      <c r="V416" s="70" t="s">
        <v>5171</v>
      </c>
      <c r="W416" s="291">
        <v>45331</v>
      </c>
      <c r="X416" s="291">
        <v>45331</v>
      </c>
      <c r="Y416" s="81" t="s">
        <v>75</v>
      </c>
      <c r="Z416" s="291">
        <v>45457</v>
      </c>
      <c r="AA416" s="136">
        <f t="shared" si="30"/>
        <v>126</v>
      </c>
      <c r="AB416" s="136">
        <v>0</v>
      </c>
      <c r="AC416" s="506">
        <v>0</v>
      </c>
      <c r="AD416" s="136">
        <v>0</v>
      </c>
      <c r="AE416" s="294" t="s">
        <v>75</v>
      </c>
      <c r="AF416" s="136">
        <f t="shared" si="31"/>
        <v>0</v>
      </c>
      <c r="AG416" s="70">
        <v>0</v>
      </c>
      <c r="AH416" s="70">
        <v>0</v>
      </c>
      <c r="AI416" s="294" t="s">
        <v>75</v>
      </c>
      <c r="AJ416" s="72">
        <v>0</v>
      </c>
      <c r="AK416" s="79" t="s">
        <v>75</v>
      </c>
      <c r="AL416" s="79" t="s">
        <v>75</v>
      </c>
      <c r="AM416" s="136">
        <f t="shared" si="32"/>
        <v>0</v>
      </c>
      <c r="AN416" s="136">
        <f>+K416+AC416-AH416</f>
        <v>11167000</v>
      </c>
      <c r="AO416" s="72" t="s">
        <v>67</v>
      </c>
      <c r="AP416" s="70">
        <v>11167000</v>
      </c>
      <c r="AQ416" s="72" t="s">
        <v>85</v>
      </c>
      <c r="AR416" s="70">
        <v>0</v>
      </c>
      <c r="AS416" s="86" t="s">
        <v>75</v>
      </c>
      <c r="AT416" s="508">
        <v>11167000</v>
      </c>
      <c r="AU416" s="436">
        <f t="shared" si="33"/>
        <v>0</v>
      </c>
      <c r="AV416" s="140">
        <f t="shared" si="34"/>
        <v>1</v>
      </c>
      <c r="AW416" s="294" t="s">
        <v>75</v>
      </c>
      <c r="AX416" s="72" t="s">
        <v>131</v>
      </c>
      <c r="AY416" s="70" t="s">
        <v>6690</v>
      </c>
      <c r="AZ416" s="67" t="s">
        <v>67</v>
      </c>
      <c r="BA416" s="67" t="s">
        <v>67</v>
      </c>
    </row>
    <row r="417" spans="2:53" x14ac:dyDescent="0.25">
      <c r="B417" s="67">
        <v>2024</v>
      </c>
      <c r="C417" s="67">
        <v>891780111</v>
      </c>
      <c r="D417" s="69" t="s">
        <v>64</v>
      </c>
      <c r="E417" s="72" t="s">
        <v>6689</v>
      </c>
      <c r="F417" s="136" t="s">
        <v>6688</v>
      </c>
      <c r="G417" s="418">
        <v>0</v>
      </c>
      <c r="H417" s="72" t="s">
        <v>73</v>
      </c>
      <c r="I417" s="69" t="s">
        <v>65</v>
      </c>
      <c r="J417" s="70" t="s">
        <v>6382</v>
      </c>
      <c r="K417" s="70">
        <v>11167000</v>
      </c>
      <c r="L417" s="67" t="s">
        <v>68</v>
      </c>
      <c r="M417" s="70" t="s">
        <v>6687</v>
      </c>
      <c r="N417" s="70">
        <v>85464881</v>
      </c>
      <c r="O417" s="154">
        <v>14</v>
      </c>
      <c r="P417" s="291">
        <v>45302</v>
      </c>
      <c r="Q417" s="70">
        <v>2126349000</v>
      </c>
      <c r="R417" s="291">
        <v>45331</v>
      </c>
      <c r="S417" s="70">
        <v>11167000</v>
      </c>
      <c r="T417" s="72" t="s">
        <v>66</v>
      </c>
      <c r="U417" s="70">
        <v>85152695</v>
      </c>
      <c r="V417" s="70" t="s">
        <v>5517</v>
      </c>
      <c r="W417" s="291">
        <v>45331</v>
      </c>
      <c r="X417" s="291">
        <v>45331</v>
      </c>
      <c r="Y417" s="81" t="s">
        <v>75</v>
      </c>
      <c r="Z417" s="291">
        <v>45457</v>
      </c>
      <c r="AA417" s="136">
        <f t="shared" si="30"/>
        <v>126</v>
      </c>
      <c r="AB417" s="136">
        <v>0</v>
      </c>
      <c r="AC417" s="506">
        <v>0</v>
      </c>
      <c r="AD417" s="136">
        <v>0</v>
      </c>
      <c r="AE417" s="294" t="s">
        <v>75</v>
      </c>
      <c r="AF417" s="136">
        <f t="shared" si="31"/>
        <v>0</v>
      </c>
      <c r="AG417" s="70">
        <v>0</v>
      </c>
      <c r="AH417" s="70">
        <v>0</v>
      </c>
      <c r="AI417" s="294" t="s">
        <v>75</v>
      </c>
      <c r="AJ417" s="72">
        <v>0</v>
      </c>
      <c r="AK417" s="79" t="s">
        <v>75</v>
      </c>
      <c r="AL417" s="79" t="s">
        <v>75</v>
      </c>
      <c r="AM417" s="136">
        <f t="shared" si="32"/>
        <v>0</v>
      </c>
      <c r="AN417" s="136">
        <f>+K417+AC417-AH417</f>
        <v>11167000</v>
      </c>
      <c r="AO417" s="72" t="s">
        <v>67</v>
      </c>
      <c r="AP417" s="70">
        <v>11167000</v>
      </c>
      <c r="AQ417" s="72" t="s">
        <v>85</v>
      </c>
      <c r="AR417" s="70">
        <v>0</v>
      </c>
      <c r="AS417" s="86" t="s">
        <v>75</v>
      </c>
      <c r="AT417" s="508">
        <v>11167000</v>
      </c>
      <c r="AU417" s="436">
        <f t="shared" si="33"/>
        <v>0</v>
      </c>
      <c r="AV417" s="140">
        <f t="shared" si="34"/>
        <v>1</v>
      </c>
      <c r="AW417" s="294" t="s">
        <v>75</v>
      </c>
      <c r="AX417" s="72" t="s">
        <v>131</v>
      </c>
      <c r="AY417" s="70" t="s">
        <v>6686</v>
      </c>
      <c r="AZ417" s="67" t="s">
        <v>67</v>
      </c>
      <c r="BA417" s="67" t="s">
        <v>67</v>
      </c>
    </row>
    <row r="418" spans="2:53" x14ac:dyDescent="0.25">
      <c r="B418" s="67">
        <v>2024</v>
      </c>
      <c r="C418" s="67">
        <v>891780111</v>
      </c>
      <c r="D418" s="69" t="s">
        <v>64</v>
      </c>
      <c r="E418" s="72" t="s">
        <v>6685</v>
      </c>
      <c r="F418" s="136" t="s">
        <v>6684</v>
      </c>
      <c r="G418" s="418">
        <v>0</v>
      </c>
      <c r="H418" s="72" t="s">
        <v>73</v>
      </c>
      <c r="I418" s="69" t="s">
        <v>65</v>
      </c>
      <c r="J418" s="70" t="s">
        <v>6683</v>
      </c>
      <c r="K418" s="70">
        <v>12060000</v>
      </c>
      <c r="L418" s="67" t="s">
        <v>68</v>
      </c>
      <c r="M418" s="70" t="s">
        <v>6682</v>
      </c>
      <c r="N418" s="70">
        <v>57426227</v>
      </c>
      <c r="O418" s="154">
        <v>13</v>
      </c>
      <c r="P418" s="294">
        <v>45302</v>
      </c>
      <c r="Q418" s="70">
        <v>4518689382</v>
      </c>
      <c r="R418" s="291">
        <v>45331</v>
      </c>
      <c r="S418" s="70">
        <v>12060000</v>
      </c>
      <c r="T418" s="72" t="s">
        <v>66</v>
      </c>
      <c r="U418" s="70">
        <v>36557666</v>
      </c>
      <c r="V418" s="70" t="s">
        <v>5171</v>
      </c>
      <c r="W418" s="291">
        <v>45331</v>
      </c>
      <c r="X418" s="291">
        <v>45331</v>
      </c>
      <c r="Y418" s="81" t="s">
        <v>75</v>
      </c>
      <c r="Z418" s="291">
        <v>45457</v>
      </c>
      <c r="AA418" s="136">
        <f t="shared" si="30"/>
        <v>126</v>
      </c>
      <c r="AB418" s="136">
        <v>0</v>
      </c>
      <c r="AC418" s="506">
        <v>0</v>
      </c>
      <c r="AD418" s="136">
        <v>0</v>
      </c>
      <c r="AE418" s="294" t="s">
        <v>75</v>
      </c>
      <c r="AF418" s="136">
        <f t="shared" si="31"/>
        <v>0</v>
      </c>
      <c r="AG418" s="70">
        <v>0</v>
      </c>
      <c r="AH418" s="70">
        <v>0</v>
      </c>
      <c r="AI418" s="294" t="s">
        <v>75</v>
      </c>
      <c r="AJ418" s="72">
        <v>0</v>
      </c>
      <c r="AK418" s="79" t="s">
        <v>75</v>
      </c>
      <c r="AL418" s="79" t="s">
        <v>75</v>
      </c>
      <c r="AM418" s="136">
        <f t="shared" si="32"/>
        <v>0</v>
      </c>
      <c r="AN418" s="136">
        <f>+K418+AC418-AH418</f>
        <v>12060000</v>
      </c>
      <c r="AO418" s="72" t="s">
        <v>67</v>
      </c>
      <c r="AP418" s="70">
        <v>12060000</v>
      </c>
      <c r="AQ418" s="72" t="s">
        <v>85</v>
      </c>
      <c r="AR418" s="70">
        <v>0</v>
      </c>
      <c r="AS418" s="86" t="s">
        <v>75</v>
      </c>
      <c r="AT418" s="508">
        <v>12060000</v>
      </c>
      <c r="AU418" s="436">
        <f t="shared" si="33"/>
        <v>0</v>
      </c>
      <c r="AV418" s="140">
        <f t="shared" si="34"/>
        <v>1</v>
      </c>
      <c r="AW418" s="294" t="s">
        <v>75</v>
      </c>
      <c r="AX418" s="72" t="s">
        <v>131</v>
      </c>
      <c r="AY418" s="70" t="s">
        <v>6681</v>
      </c>
      <c r="AZ418" s="67" t="s">
        <v>67</v>
      </c>
      <c r="BA418" s="67" t="s">
        <v>67</v>
      </c>
    </row>
    <row r="419" spans="2:53" x14ac:dyDescent="0.25">
      <c r="B419" s="67">
        <v>2024</v>
      </c>
      <c r="C419" s="67">
        <v>891780111</v>
      </c>
      <c r="D419" s="69" t="s">
        <v>64</v>
      </c>
      <c r="E419" s="72" t="s">
        <v>6680</v>
      </c>
      <c r="F419" s="136" t="s">
        <v>6679</v>
      </c>
      <c r="G419" s="418">
        <v>0</v>
      </c>
      <c r="H419" s="72" t="s">
        <v>73</v>
      </c>
      <c r="I419" s="69" t="s">
        <v>65</v>
      </c>
      <c r="J419" s="70" t="s">
        <v>6382</v>
      </c>
      <c r="K419" s="70">
        <v>11167000</v>
      </c>
      <c r="L419" s="67" t="s">
        <v>68</v>
      </c>
      <c r="M419" s="70" t="s">
        <v>6678</v>
      </c>
      <c r="N419" s="70">
        <v>39016494</v>
      </c>
      <c r="O419" s="154">
        <v>14</v>
      </c>
      <c r="P419" s="291">
        <v>45302</v>
      </c>
      <c r="Q419" s="70">
        <v>2126349000</v>
      </c>
      <c r="R419" s="291">
        <v>45331</v>
      </c>
      <c r="S419" s="70">
        <v>11167000</v>
      </c>
      <c r="T419" s="72" t="s">
        <v>66</v>
      </c>
      <c r="U419" s="70">
        <v>85152695</v>
      </c>
      <c r="V419" s="70" t="s">
        <v>5517</v>
      </c>
      <c r="W419" s="291">
        <v>45331</v>
      </c>
      <c r="X419" s="291">
        <v>45331</v>
      </c>
      <c r="Y419" s="81" t="s">
        <v>75</v>
      </c>
      <c r="Z419" s="291">
        <v>45457</v>
      </c>
      <c r="AA419" s="136">
        <f t="shared" si="30"/>
        <v>126</v>
      </c>
      <c r="AB419" s="136">
        <v>0</v>
      </c>
      <c r="AC419" s="506">
        <v>0</v>
      </c>
      <c r="AD419" s="136">
        <v>0</v>
      </c>
      <c r="AE419" s="294" t="s">
        <v>75</v>
      </c>
      <c r="AF419" s="136">
        <f t="shared" si="31"/>
        <v>0</v>
      </c>
      <c r="AG419" s="70">
        <v>0</v>
      </c>
      <c r="AH419" s="70">
        <v>0</v>
      </c>
      <c r="AI419" s="294" t="s">
        <v>75</v>
      </c>
      <c r="AJ419" s="72">
        <v>0</v>
      </c>
      <c r="AK419" s="79" t="s">
        <v>75</v>
      </c>
      <c r="AL419" s="79" t="s">
        <v>75</v>
      </c>
      <c r="AM419" s="136">
        <f t="shared" si="32"/>
        <v>0</v>
      </c>
      <c r="AN419" s="136">
        <f>+K419+AC419-AH419</f>
        <v>11167000</v>
      </c>
      <c r="AO419" s="72" t="s">
        <v>67</v>
      </c>
      <c r="AP419" s="70">
        <v>11167000</v>
      </c>
      <c r="AQ419" s="72" t="s">
        <v>85</v>
      </c>
      <c r="AR419" s="70">
        <v>0</v>
      </c>
      <c r="AS419" s="86" t="s">
        <v>75</v>
      </c>
      <c r="AT419" s="508">
        <v>11167000</v>
      </c>
      <c r="AU419" s="436">
        <f t="shared" si="33"/>
        <v>0</v>
      </c>
      <c r="AV419" s="140">
        <f t="shared" si="34"/>
        <v>1</v>
      </c>
      <c r="AW419" s="294" t="s">
        <v>75</v>
      </c>
      <c r="AX419" s="72" t="s">
        <v>131</v>
      </c>
      <c r="AY419" s="70" t="s">
        <v>6677</v>
      </c>
      <c r="AZ419" s="67" t="s">
        <v>67</v>
      </c>
      <c r="BA419" s="67" t="s">
        <v>67</v>
      </c>
    </row>
    <row r="420" spans="2:53" x14ac:dyDescent="0.25">
      <c r="B420" s="67">
        <v>2024</v>
      </c>
      <c r="C420" s="67">
        <v>891780111</v>
      </c>
      <c r="D420" s="69" t="s">
        <v>64</v>
      </c>
      <c r="E420" s="72" t="s">
        <v>6676</v>
      </c>
      <c r="F420" s="136" t="s">
        <v>6675</v>
      </c>
      <c r="G420" s="418">
        <v>0</v>
      </c>
      <c r="H420" s="72" t="s">
        <v>73</v>
      </c>
      <c r="I420" s="69" t="s">
        <v>65</v>
      </c>
      <c r="J420" s="70" t="s">
        <v>6674</v>
      </c>
      <c r="K420" s="70">
        <v>8960000</v>
      </c>
      <c r="L420" s="67" t="s">
        <v>68</v>
      </c>
      <c r="M420" s="70" t="s">
        <v>6673</v>
      </c>
      <c r="N420" s="70">
        <v>57465377</v>
      </c>
      <c r="O420" s="154">
        <v>14</v>
      </c>
      <c r="P420" s="291">
        <v>45302</v>
      </c>
      <c r="Q420" s="70">
        <v>2126349000</v>
      </c>
      <c r="R420" s="291">
        <v>45331</v>
      </c>
      <c r="S420" s="70">
        <v>8960000</v>
      </c>
      <c r="T420" s="72" t="s">
        <v>66</v>
      </c>
      <c r="U420" s="70">
        <v>36726018</v>
      </c>
      <c r="V420" s="70" t="s">
        <v>5332</v>
      </c>
      <c r="W420" s="291">
        <v>45331</v>
      </c>
      <c r="X420" s="291">
        <v>45331</v>
      </c>
      <c r="Y420" s="81" t="s">
        <v>75</v>
      </c>
      <c r="Z420" s="291">
        <v>45457</v>
      </c>
      <c r="AA420" s="136">
        <f t="shared" si="30"/>
        <v>126</v>
      </c>
      <c r="AB420" s="136">
        <v>0</v>
      </c>
      <c r="AC420" s="506">
        <v>0</v>
      </c>
      <c r="AD420" s="136">
        <v>0</v>
      </c>
      <c r="AE420" s="294" t="s">
        <v>75</v>
      </c>
      <c r="AF420" s="136">
        <f t="shared" si="31"/>
        <v>0</v>
      </c>
      <c r="AG420" s="70">
        <v>0</v>
      </c>
      <c r="AH420" s="70">
        <v>0</v>
      </c>
      <c r="AI420" s="294" t="s">
        <v>75</v>
      </c>
      <c r="AJ420" s="72">
        <v>0</v>
      </c>
      <c r="AK420" s="79" t="s">
        <v>75</v>
      </c>
      <c r="AL420" s="79" t="s">
        <v>75</v>
      </c>
      <c r="AM420" s="136">
        <f t="shared" si="32"/>
        <v>0</v>
      </c>
      <c r="AN420" s="136">
        <f>+K420+AC420-AH420</f>
        <v>8960000</v>
      </c>
      <c r="AO420" s="72" t="s">
        <v>67</v>
      </c>
      <c r="AP420" s="70">
        <v>8960000</v>
      </c>
      <c r="AQ420" s="72" t="s">
        <v>85</v>
      </c>
      <c r="AR420" s="70">
        <v>0</v>
      </c>
      <c r="AS420" s="86" t="s">
        <v>75</v>
      </c>
      <c r="AT420" s="508">
        <v>8960000</v>
      </c>
      <c r="AU420" s="436">
        <f t="shared" si="33"/>
        <v>0</v>
      </c>
      <c r="AV420" s="140">
        <f t="shared" si="34"/>
        <v>1</v>
      </c>
      <c r="AW420" s="294" t="s">
        <v>75</v>
      </c>
      <c r="AX420" s="72" t="s">
        <v>131</v>
      </c>
      <c r="AY420" s="70" t="s">
        <v>6672</v>
      </c>
      <c r="AZ420" s="67" t="s">
        <v>67</v>
      </c>
      <c r="BA420" s="67" t="s">
        <v>67</v>
      </c>
    </row>
    <row r="421" spans="2:53" x14ac:dyDescent="0.25">
      <c r="B421" s="67">
        <v>2024</v>
      </c>
      <c r="C421" s="67">
        <v>891780111</v>
      </c>
      <c r="D421" s="69" t="s">
        <v>64</v>
      </c>
      <c r="E421" s="72" t="s">
        <v>6671</v>
      </c>
      <c r="F421" s="136" t="s">
        <v>6670</v>
      </c>
      <c r="G421" s="418">
        <v>0</v>
      </c>
      <c r="H421" s="72" t="s">
        <v>73</v>
      </c>
      <c r="I421" s="69" t="s">
        <v>65</v>
      </c>
      <c r="J421" s="70" t="s">
        <v>6669</v>
      </c>
      <c r="K421" s="70">
        <v>12060000</v>
      </c>
      <c r="L421" s="67" t="s">
        <v>68</v>
      </c>
      <c r="M421" s="70" t="s">
        <v>6668</v>
      </c>
      <c r="N421" s="70">
        <v>1082996963</v>
      </c>
      <c r="O421" s="154">
        <v>13</v>
      </c>
      <c r="P421" s="294">
        <v>45302</v>
      </c>
      <c r="Q421" s="70">
        <v>4518689382</v>
      </c>
      <c r="R421" s="291">
        <v>45331</v>
      </c>
      <c r="S421" s="70">
        <v>12060000</v>
      </c>
      <c r="T421" s="72" t="s">
        <v>66</v>
      </c>
      <c r="U421" s="70">
        <v>30766322</v>
      </c>
      <c r="V421" s="70" t="s">
        <v>6293</v>
      </c>
      <c r="W421" s="291">
        <v>45331</v>
      </c>
      <c r="X421" s="291">
        <v>45331</v>
      </c>
      <c r="Y421" s="81" t="s">
        <v>75</v>
      </c>
      <c r="Z421" s="291">
        <v>45457</v>
      </c>
      <c r="AA421" s="136">
        <f t="shared" si="30"/>
        <v>126</v>
      </c>
      <c r="AB421" s="136">
        <v>2</v>
      </c>
      <c r="AC421" s="506">
        <v>1440000</v>
      </c>
      <c r="AD421" s="136">
        <v>1</v>
      </c>
      <c r="AE421" s="507">
        <v>45473</v>
      </c>
      <c r="AF421" s="136">
        <f t="shared" si="31"/>
        <v>16</v>
      </c>
      <c r="AG421" s="70">
        <v>0</v>
      </c>
      <c r="AH421" s="70">
        <v>0</v>
      </c>
      <c r="AI421" s="294" t="s">
        <v>75</v>
      </c>
      <c r="AJ421" s="72">
        <v>0</v>
      </c>
      <c r="AK421" s="79" t="s">
        <v>75</v>
      </c>
      <c r="AL421" s="79" t="s">
        <v>75</v>
      </c>
      <c r="AM421" s="136">
        <f t="shared" si="32"/>
        <v>0</v>
      </c>
      <c r="AN421" s="136">
        <f>+K421+AC421-AH421</f>
        <v>13500000</v>
      </c>
      <c r="AO421" s="72" t="s">
        <v>67</v>
      </c>
      <c r="AP421" s="70">
        <v>12060000</v>
      </c>
      <c r="AQ421" s="72" t="s">
        <v>85</v>
      </c>
      <c r="AR421" s="70">
        <v>0</v>
      </c>
      <c r="AS421" s="86" t="s">
        <v>75</v>
      </c>
      <c r="AT421" s="508">
        <v>13500000</v>
      </c>
      <c r="AU421" s="436">
        <f t="shared" si="33"/>
        <v>0</v>
      </c>
      <c r="AV421" s="140">
        <f t="shared" si="34"/>
        <v>1</v>
      </c>
      <c r="AW421" s="294" t="s">
        <v>75</v>
      </c>
      <c r="AX421" s="72" t="s">
        <v>131</v>
      </c>
      <c r="AY421" s="70" t="s">
        <v>6667</v>
      </c>
      <c r="AZ421" s="67" t="s">
        <v>67</v>
      </c>
      <c r="BA421" s="67" t="s">
        <v>67</v>
      </c>
    </row>
    <row r="422" spans="2:53" x14ac:dyDescent="0.25">
      <c r="B422" s="67">
        <v>2024</v>
      </c>
      <c r="C422" s="67">
        <v>891780111</v>
      </c>
      <c r="D422" s="69" t="s">
        <v>64</v>
      </c>
      <c r="E422" s="72" t="s">
        <v>6666</v>
      </c>
      <c r="F422" s="136" t="s">
        <v>6665</v>
      </c>
      <c r="G422" s="418">
        <v>0</v>
      </c>
      <c r="H422" s="72" t="s">
        <v>73</v>
      </c>
      <c r="I422" s="69" t="s">
        <v>65</v>
      </c>
      <c r="J422" s="70" t="s">
        <v>6664</v>
      </c>
      <c r="K422" s="70">
        <v>13400000</v>
      </c>
      <c r="L422" s="67" t="s">
        <v>68</v>
      </c>
      <c r="M422" s="70" t="s">
        <v>6663</v>
      </c>
      <c r="N422" s="70">
        <v>1082915107</v>
      </c>
      <c r="O422" s="154">
        <v>13</v>
      </c>
      <c r="P422" s="294">
        <v>45302</v>
      </c>
      <c r="Q422" s="70">
        <v>4518689382</v>
      </c>
      <c r="R422" s="291">
        <v>45331</v>
      </c>
      <c r="S422" s="70">
        <v>13400000</v>
      </c>
      <c r="T422" s="72" t="s">
        <v>66</v>
      </c>
      <c r="U422" s="70">
        <v>30766322</v>
      </c>
      <c r="V422" s="70" t="s">
        <v>6293</v>
      </c>
      <c r="W422" s="291">
        <v>45331</v>
      </c>
      <c r="X422" s="291">
        <v>45331</v>
      </c>
      <c r="Y422" s="81" t="s">
        <v>75</v>
      </c>
      <c r="Z422" s="291">
        <v>45457</v>
      </c>
      <c r="AA422" s="136">
        <f t="shared" si="30"/>
        <v>126</v>
      </c>
      <c r="AB422" s="136">
        <v>0</v>
      </c>
      <c r="AC422" s="506">
        <v>0</v>
      </c>
      <c r="AD422" s="136">
        <v>0</v>
      </c>
      <c r="AE422" s="294" t="s">
        <v>75</v>
      </c>
      <c r="AF422" s="136">
        <f t="shared" si="31"/>
        <v>0</v>
      </c>
      <c r="AG422" s="70">
        <v>0</v>
      </c>
      <c r="AH422" s="70">
        <v>0</v>
      </c>
      <c r="AI422" s="294" t="s">
        <v>75</v>
      </c>
      <c r="AJ422" s="72">
        <v>0</v>
      </c>
      <c r="AK422" s="79" t="s">
        <v>75</v>
      </c>
      <c r="AL422" s="79" t="s">
        <v>75</v>
      </c>
      <c r="AM422" s="136">
        <f t="shared" si="32"/>
        <v>0</v>
      </c>
      <c r="AN422" s="136">
        <f>+K422+AC422-AH422</f>
        <v>13400000</v>
      </c>
      <c r="AO422" s="72" t="s">
        <v>67</v>
      </c>
      <c r="AP422" s="70">
        <v>13400000</v>
      </c>
      <c r="AQ422" s="72" t="s">
        <v>85</v>
      </c>
      <c r="AR422" s="70">
        <v>0</v>
      </c>
      <c r="AS422" s="86" t="s">
        <v>75</v>
      </c>
      <c r="AT422" s="508">
        <v>13400000</v>
      </c>
      <c r="AU422" s="436">
        <f t="shared" si="33"/>
        <v>0</v>
      </c>
      <c r="AV422" s="140">
        <f t="shared" si="34"/>
        <v>1</v>
      </c>
      <c r="AW422" s="294" t="s">
        <v>75</v>
      </c>
      <c r="AX422" s="72" t="s">
        <v>131</v>
      </c>
      <c r="AY422" s="70" t="s">
        <v>6662</v>
      </c>
      <c r="AZ422" s="67" t="s">
        <v>67</v>
      </c>
      <c r="BA422" s="67" t="s">
        <v>67</v>
      </c>
    </row>
    <row r="423" spans="2:53" x14ac:dyDescent="0.25">
      <c r="B423" s="67">
        <v>2024</v>
      </c>
      <c r="C423" s="67">
        <v>891780111</v>
      </c>
      <c r="D423" s="69" t="s">
        <v>64</v>
      </c>
      <c r="E423" s="72" t="s">
        <v>6661</v>
      </c>
      <c r="F423" s="136" t="s">
        <v>6660</v>
      </c>
      <c r="G423" s="418">
        <v>0</v>
      </c>
      <c r="H423" s="72" t="s">
        <v>73</v>
      </c>
      <c r="I423" s="69" t="s">
        <v>65</v>
      </c>
      <c r="J423" s="70" t="s">
        <v>6659</v>
      </c>
      <c r="K423" s="70">
        <v>9380000</v>
      </c>
      <c r="L423" s="67" t="s">
        <v>68</v>
      </c>
      <c r="M423" s="70" t="s">
        <v>5772</v>
      </c>
      <c r="N423" s="70">
        <v>1083038270</v>
      </c>
      <c r="O423" s="154">
        <v>14</v>
      </c>
      <c r="P423" s="291">
        <v>45302</v>
      </c>
      <c r="Q423" s="70">
        <v>2126349000</v>
      </c>
      <c r="R423" s="291">
        <v>45331</v>
      </c>
      <c r="S423" s="70">
        <v>9380000</v>
      </c>
      <c r="T423" s="72" t="s">
        <v>66</v>
      </c>
      <c r="U423" s="70">
        <v>36665858</v>
      </c>
      <c r="V423" s="70" t="s">
        <v>4186</v>
      </c>
      <c r="W423" s="291">
        <v>45331</v>
      </c>
      <c r="X423" s="291">
        <v>45331</v>
      </c>
      <c r="Y423" s="81" t="s">
        <v>75</v>
      </c>
      <c r="Z423" s="291">
        <v>45457</v>
      </c>
      <c r="AA423" s="136">
        <f t="shared" si="30"/>
        <v>126</v>
      </c>
      <c r="AB423" s="136">
        <v>0</v>
      </c>
      <c r="AC423" s="506">
        <v>0</v>
      </c>
      <c r="AD423" s="136">
        <v>0</v>
      </c>
      <c r="AE423" s="294" t="s">
        <v>75</v>
      </c>
      <c r="AF423" s="136">
        <f t="shared" si="31"/>
        <v>0</v>
      </c>
      <c r="AG423" s="70">
        <v>1</v>
      </c>
      <c r="AH423" s="70">
        <v>8260000</v>
      </c>
      <c r="AI423" s="294">
        <v>45338</v>
      </c>
      <c r="AJ423" s="72">
        <v>0</v>
      </c>
      <c r="AK423" s="79" t="s">
        <v>75</v>
      </c>
      <c r="AL423" s="79" t="s">
        <v>75</v>
      </c>
      <c r="AM423" s="136">
        <f t="shared" si="32"/>
        <v>0</v>
      </c>
      <c r="AN423" s="136">
        <f>+K423+AC423-AH423</f>
        <v>1120000</v>
      </c>
      <c r="AO423" s="72" t="s">
        <v>67</v>
      </c>
      <c r="AP423" s="70">
        <v>1120000</v>
      </c>
      <c r="AQ423" s="72" t="s">
        <v>85</v>
      </c>
      <c r="AR423" s="70">
        <v>0</v>
      </c>
      <c r="AS423" s="86" t="s">
        <v>75</v>
      </c>
      <c r="AT423" s="508">
        <v>1120000</v>
      </c>
      <c r="AU423" s="436">
        <f t="shared" si="33"/>
        <v>0</v>
      </c>
      <c r="AV423" s="140">
        <f t="shared" si="34"/>
        <v>1</v>
      </c>
      <c r="AW423" s="294" t="s">
        <v>75</v>
      </c>
      <c r="AX423" s="72" t="s">
        <v>3276</v>
      </c>
      <c r="AY423" s="70" t="s">
        <v>6658</v>
      </c>
      <c r="AZ423" s="67" t="s">
        <v>67</v>
      </c>
      <c r="BA423" s="67" t="s">
        <v>67</v>
      </c>
    </row>
    <row r="424" spans="2:53" x14ac:dyDescent="0.25">
      <c r="B424" s="67">
        <v>2024</v>
      </c>
      <c r="C424" s="67">
        <v>891780111</v>
      </c>
      <c r="D424" s="69" t="s">
        <v>64</v>
      </c>
      <c r="E424" s="72" t="s">
        <v>6657</v>
      </c>
      <c r="F424" s="136" t="s">
        <v>6656</v>
      </c>
      <c r="G424" s="418">
        <v>0</v>
      </c>
      <c r="H424" s="72" t="s">
        <v>73</v>
      </c>
      <c r="I424" s="69" t="s">
        <v>65</v>
      </c>
      <c r="J424" s="70" t="s">
        <v>6655</v>
      </c>
      <c r="K424" s="70">
        <v>13400000</v>
      </c>
      <c r="L424" s="67" t="s">
        <v>68</v>
      </c>
      <c r="M424" s="70" t="s">
        <v>6654</v>
      </c>
      <c r="N424" s="70">
        <v>1083038425</v>
      </c>
      <c r="O424" s="154">
        <v>13</v>
      </c>
      <c r="P424" s="294">
        <v>45302</v>
      </c>
      <c r="Q424" s="70">
        <v>4518689382</v>
      </c>
      <c r="R424" s="291">
        <v>45331</v>
      </c>
      <c r="S424" s="70">
        <v>13400000</v>
      </c>
      <c r="T424" s="72" t="s">
        <v>66</v>
      </c>
      <c r="U424" s="70">
        <v>85473390</v>
      </c>
      <c r="V424" s="70" t="s">
        <v>5792</v>
      </c>
      <c r="W424" s="291">
        <v>45331</v>
      </c>
      <c r="X424" s="291">
        <v>45331</v>
      </c>
      <c r="Y424" s="81" t="s">
        <v>75</v>
      </c>
      <c r="Z424" s="291">
        <v>45457</v>
      </c>
      <c r="AA424" s="136">
        <f t="shared" si="30"/>
        <v>126</v>
      </c>
      <c r="AB424" s="136">
        <v>0</v>
      </c>
      <c r="AC424" s="506">
        <v>0</v>
      </c>
      <c r="AD424" s="136">
        <v>0</v>
      </c>
      <c r="AE424" s="294" t="s">
        <v>75</v>
      </c>
      <c r="AF424" s="136">
        <f t="shared" si="31"/>
        <v>0</v>
      </c>
      <c r="AG424" s="70">
        <v>0</v>
      </c>
      <c r="AH424" s="70">
        <v>0</v>
      </c>
      <c r="AI424" s="294" t="s">
        <v>75</v>
      </c>
      <c r="AJ424" s="72">
        <v>0</v>
      </c>
      <c r="AK424" s="79" t="s">
        <v>75</v>
      </c>
      <c r="AL424" s="79" t="s">
        <v>75</v>
      </c>
      <c r="AM424" s="136">
        <f t="shared" si="32"/>
        <v>0</v>
      </c>
      <c r="AN424" s="136">
        <f>+K424+AC424-AH424</f>
        <v>13400000</v>
      </c>
      <c r="AO424" s="72" t="s">
        <v>67</v>
      </c>
      <c r="AP424" s="70">
        <v>13400000</v>
      </c>
      <c r="AQ424" s="72" t="s">
        <v>85</v>
      </c>
      <c r="AR424" s="70">
        <v>0</v>
      </c>
      <c r="AS424" s="86" t="s">
        <v>75</v>
      </c>
      <c r="AT424" s="508">
        <v>13400000</v>
      </c>
      <c r="AU424" s="436">
        <f t="shared" si="33"/>
        <v>0</v>
      </c>
      <c r="AV424" s="140">
        <f t="shared" si="34"/>
        <v>1</v>
      </c>
      <c r="AW424" s="294" t="s">
        <v>75</v>
      </c>
      <c r="AX424" s="72" t="s">
        <v>131</v>
      </c>
      <c r="AY424" s="70" t="s">
        <v>6653</v>
      </c>
      <c r="AZ424" s="67" t="s">
        <v>67</v>
      </c>
      <c r="BA424" s="67" t="s">
        <v>67</v>
      </c>
    </row>
    <row r="425" spans="2:53" x14ac:dyDescent="0.25">
      <c r="B425" s="67">
        <v>2024</v>
      </c>
      <c r="C425" s="67">
        <v>891780111</v>
      </c>
      <c r="D425" s="69" t="s">
        <v>64</v>
      </c>
      <c r="E425" s="72" t="s">
        <v>6652</v>
      </c>
      <c r="F425" s="136" t="s">
        <v>6651</v>
      </c>
      <c r="G425" s="418">
        <v>0</v>
      </c>
      <c r="H425" s="72" t="s">
        <v>73</v>
      </c>
      <c r="I425" s="69" t="s">
        <v>65</v>
      </c>
      <c r="J425" s="70" t="s">
        <v>6650</v>
      </c>
      <c r="K425" s="70">
        <v>9380000</v>
      </c>
      <c r="L425" s="67" t="s">
        <v>68</v>
      </c>
      <c r="M425" s="70" t="s">
        <v>6649</v>
      </c>
      <c r="N425" s="70">
        <v>36726629</v>
      </c>
      <c r="O425" s="154">
        <v>14</v>
      </c>
      <c r="P425" s="291">
        <v>45302</v>
      </c>
      <c r="Q425" s="70">
        <v>2126349000</v>
      </c>
      <c r="R425" s="291">
        <v>45331</v>
      </c>
      <c r="S425" s="70">
        <v>9380000</v>
      </c>
      <c r="T425" s="72" t="s">
        <v>66</v>
      </c>
      <c r="U425" s="70">
        <v>57441846</v>
      </c>
      <c r="V425" s="70" t="s">
        <v>6068</v>
      </c>
      <c r="W425" s="291">
        <v>45331</v>
      </c>
      <c r="X425" s="291">
        <v>45331</v>
      </c>
      <c r="Y425" s="81" t="s">
        <v>75</v>
      </c>
      <c r="Z425" s="291">
        <v>45457</v>
      </c>
      <c r="AA425" s="136">
        <f t="shared" si="30"/>
        <v>126</v>
      </c>
      <c r="AB425" s="136">
        <v>0</v>
      </c>
      <c r="AC425" s="506">
        <v>0</v>
      </c>
      <c r="AD425" s="136">
        <v>0</v>
      </c>
      <c r="AE425" s="294" t="s">
        <v>75</v>
      </c>
      <c r="AF425" s="136">
        <f t="shared" si="31"/>
        <v>0</v>
      </c>
      <c r="AG425" s="70">
        <v>0</v>
      </c>
      <c r="AH425" s="70">
        <v>0</v>
      </c>
      <c r="AI425" s="294" t="s">
        <v>75</v>
      </c>
      <c r="AJ425" s="72">
        <v>0</v>
      </c>
      <c r="AK425" s="79" t="s">
        <v>75</v>
      </c>
      <c r="AL425" s="79" t="s">
        <v>75</v>
      </c>
      <c r="AM425" s="136">
        <f t="shared" si="32"/>
        <v>0</v>
      </c>
      <c r="AN425" s="136">
        <f>+K425+AC425-AH425</f>
        <v>9380000</v>
      </c>
      <c r="AO425" s="72" t="s">
        <v>67</v>
      </c>
      <c r="AP425" s="70">
        <v>9380000</v>
      </c>
      <c r="AQ425" s="72" t="s">
        <v>85</v>
      </c>
      <c r="AR425" s="70">
        <v>0</v>
      </c>
      <c r="AS425" s="86" t="s">
        <v>75</v>
      </c>
      <c r="AT425" s="508">
        <v>9380000</v>
      </c>
      <c r="AU425" s="436">
        <f t="shared" si="33"/>
        <v>0</v>
      </c>
      <c r="AV425" s="140">
        <f t="shared" si="34"/>
        <v>1</v>
      </c>
      <c r="AW425" s="294" t="s">
        <v>75</v>
      </c>
      <c r="AX425" s="72" t="s">
        <v>131</v>
      </c>
      <c r="AY425" s="70" t="s">
        <v>6648</v>
      </c>
      <c r="AZ425" s="67" t="s">
        <v>67</v>
      </c>
      <c r="BA425" s="67" t="s">
        <v>67</v>
      </c>
    </row>
    <row r="426" spans="2:53" x14ac:dyDescent="0.25">
      <c r="B426" s="67">
        <v>2024</v>
      </c>
      <c r="C426" s="67">
        <v>891780111</v>
      </c>
      <c r="D426" s="69" t="s">
        <v>64</v>
      </c>
      <c r="E426" s="72" t="s">
        <v>6647</v>
      </c>
      <c r="F426" s="136" t="s">
        <v>6646</v>
      </c>
      <c r="G426" s="418">
        <v>0</v>
      </c>
      <c r="H426" s="72" t="s">
        <v>73</v>
      </c>
      <c r="I426" s="69" t="s">
        <v>65</v>
      </c>
      <c r="J426" s="70" t="s">
        <v>6645</v>
      </c>
      <c r="K426" s="70">
        <v>14740000</v>
      </c>
      <c r="L426" s="67" t="s">
        <v>68</v>
      </c>
      <c r="M426" s="70" t="s">
        <v>6644</v>
      </c>
      <c r="N426" s="70">
        <v>85465875</v>
      </c>
      <c r="O426" s="154">
        <v>13</v>
      </c>
      <c r="P426" s="294">
        <v>45302</v>
      </c>
      <c r="Q426" s="70">
        <v>4518689382</v>
      </c>
      <c r="R426" s="291">
        <v>45331</v>
      </c>
      <c r="S426" s="70">
        <v>14740000</v>
      </c>
      <c r="T426" s="72" t="s">
        <v>66</v>
      </c>
      <c r="U426" s="70">
        <v>39058006</v>
      </c>
      <c r="V426" s="70" t="s">
        <v>6400</v>
      </c>
      <c r="W426" s="291">
        <v>45331</v>
      </c>
      <c r="X426" s="291">
        <v>45331</v>
      </c>
      <c r="Y426" s="81" t="s">
        <v>75</v>
      </c>
      <c r="Z426" s="291">
        <v>45457</v>
      </c>
      <c r="AA426" s="136">
        <f t="shared" si="30"/>
        <v>126</v>
      </c>
      <c r="AB426" s="136">
        <v>0</v>
      </c>
      <c r="AC426" s="506">
        <v>0</v>
      </c>
      <c r="AD426" s="136">
        <v>0</v>
      </c>
      <c r="AE426" s="294" t="s">
        <v>75</v>
      </c>
      <c r="AF426" s="136">
        <f t="shared" si="31"/>
        <v>0</v>
      </c>
      <c r="AG426" s="70">
        <v>0</v>
      </c>
      <c r="AH426" s="70">
        <v>0</v>
      </c>
      <c r="AI426" s="294" t="s">
        <v>75</v>
      </c>
      <c r="AJ426" s="72">
        <v>0</v>
      </c>
      <c r="AK426" s="79" t="s">
        <v>75</v>
      </c>
      <c r="AL426" s="79" t="s">
        <v>75</v>
      </c>
      <c r="AM426" s="136">
        <f t="shared" si="32"/>
        <v>0</v>
      </c>
      <c r="AN426" s="136">
        <f>+K426+AC426-AH426</f>
        <v>14740000</v>
      </c>
      <c r="AO426" s="72" t="s">
        <v>67</v>
      </c>
      <c r="AP426" s="70">
        <v>14740000</v>
      </c>
      <c r="AQ426" s="72" t="s">
        <v>85</v>
      </c>
      <c r="AR426" s="70">
        <v>0</v>
      </c>
      <c r="AS426" s="86" t="s">
        <v>75</v>
      </c>
      <c r="AT426" s="508">
        <v>14740000</v>
      </c>
      <c r="AU426" s="436">
        <f t="shared" si="33"/>
        <v>0</v>
      </c>
      <c r="AV426" s="140">
        <f t="shared" si="34"/>
        <v>1</v>
      </c>
      <c r="AW426" s="294" t="s">
        <v>75</v>
      </c>
      <c r="AX426" s="72" t="s">
        <v>131</v>
      </c>
      <c r="AY426" s="70" t="s">
        <v>6643</v>
      </c>
      <c r="AZ426" s="67" t="s">
        <v>67</v>
      </c>
      <c r="BA426" s="67" t="s">
        <v>67</v>
      </c>
    </row>
    <row r="427" spans="2:53" x14ac:dyDescent="0.25">
      <c r="B427" s="67">
        <v>2024</v>
      </c>
      <c r="C427" s="67">
        <v>891780111</v>
      </c>
      <c r="D427" s="69" t="s">
        <v>64</v>
      </c>
      <c r="E427" s="72" t="s">
        <v>6642</v>
      </c>
      <c r="F427" s="136" t="s">
        <v>6641</v>
      </c>
      <c r="G427" s="418">
        <v>0</v>
      </c>
      <c r="H427" s="72" t="s">
        <v>73</v>
      </c>
      <c r="I427" s="69" t="s">
        <v>65</v>
      </c>
      <c r="J427" s="70" t="s">
        <v>6640</v>
      </c>
      <c r="K427" s="70">
        <v>14850000</v>
      </c>
      <c r="L427" s="67" t="s">
        <v>68</v>
      </c>
      <c r="M427" s="70" t="s">
        <v>6639</v>
      </c>
      <c r="N427" s="70">
        <v>12554536</v>
      </c>
      <c r="O427" s="154">
        <v>13</v>
      </c>
      <c r="P427" s="294">
        <v>45302</v>
      </c>
      <c r="Q427" s="70">
        <v>4518689382</v>
      </c>
      <c r="R427" s="291">
        <v>45331</v>
      </c>
      <c r="S427" s="70">
        <v>14850000</v>
      </c>
      <c r="T427" s="72" t="s">
        <v>66</v>
      </c>
      <c r="U427" s="70">
        <v>1082964146</v>
      </c>
      <c r="V427" s="70" t="s">
        <v>5390</v>
      </c>
      <c r="W427" s="291">
        <v>45331</v>
      </c>
      <c r="X427" s="291">
        <v>45331</v>
      </c>
      <c r="Y427" s="81" t="s">
        <v>75</v>
      </c>
      <c r="Z427" s="291">
        <v>45457</v>
      </c>
      <c r="AA427" s="136">
        <f t="shared" si="30"/>
        <v>126</v>
      </c>
      <c r="AB427" s="136">
        <v>2</v>
      </c>
      <c r="AC427" s="506">
        <v>1650000</v>
      </c>
      <c r="AD427" s="136">
        <v>1</v>
      </c>
      <c r="AE427" s="507">
        <v>45473</v>
      </c>
      <c r="AF427" s="136">
        <f t="shared" si="31"/>
        <v>16</v>
      </c>
      <c r="AG427" s="70">
        <v>0</v>
      </c>
      <c r="AH427" s="70">
        <v>0</v>
      </c>
      <c r="AI427" s="294" t="s">
        <v>75</v>
      </c>
      <c r="AJ427" s="72">
        <v>0</v>
      </c>
      <c r="AK427" s="79" t="s">
        <v>75</v>
      </c>
      <c r="AL427" s="79" t="s">
        <v>75</v>
      </c>
      <c r="AM427" s="136">
        <f t="shared" si="32"/>
        <v>0</v>
      </c>
      <c r="AN427" s="136">
        <f>+K427+AC427-AH427</f>
        <v>16500000</v>
      </c>
      <c r="AO427" s="72" t="s">
        <v>67</v>
      </c>
      <c r="AP427" s="70">
        <v>14850000</v>
      </c>
      <c r="AQ427" s="72" t="s">
        <v>85</v>
      </c>
      <c r="AR427" s="70">
        <v>0</v>
      </c>
      <c r="AS427" s="86" t="s">
        <v>75</v>
      </c>
      <c r="AT427" s="508">
        <v>16500000</v>
      </c>
      <c r="AU427" s="436">
        <f t="shared" si="33"/>
        <v>0</v>
      </c>
      <c r="AV427" s="140">
        <f t="shared" si="34"/>
        <v>1</v>
      </c>
      <c r="AW427" s="294" t="s">
        <v>75</v>
      </c>
      <c r="AX427" s="72" t="s">
        <v>131</v>
      </c>
      <c r="AY427" s="70" t="s">
        <v>6638</v>
      </c>
      <c r="AZ427" s="67" t="s">
        <v>67</v>
      </c>
      <c r="BA427" s="67" t="s">
        <v>67</v>
      </c>
    </row>
    <row r="428" spans="2:53" x14ac:dyDescent="0.25">
      <c r="B428" s="67">
        <v>2024</v>
      </c>
      <c r="C428" s="67">
        <v>891780111</v>
      </c>
      <c r="D428" s="69" t="s">
        <v>64</v>
      </c>
      <c r="E428" s="72" t="s">
        <v>6637</v>
      </c>
      <c r="F428" s="136" t="s">
        <v>6636</v>
      </c>
      <c r="G428" s="418">
        <v>0</v>
      </c>
      <c r="H428" s="72" t="s">
        <v>73</v>
      </c>
      <c r="I428" s="69" t="s">
        <v>65</v>
      </c>
      <c r="J428" s="70" t="s">
        <v>6635</v>
      </c>
      <c r="K428" s="70">
        <v>17710000</v>
      </c>
      <c r="L428" s="67" t="s">
        <v>68</v>
      </c>
      <c r="M428" s="70" t="s">
        <v>6634</v>
      </c>
      <c r="N428" s="70">
        <v>1083024560</v>
      </c>
      <c r="O428" s="154">
        <v>13</v>
      </c>
      <c r="P428" s="294">
        <v>45302</v>
      </c>
      <c r="Q428" s="70">
        <v>4518689382</v>
      </c>
      <c r="R428" s="291">
        <v>45331</v>
      </c>
      <c r="S428" s="70">
        <v>17710000</v>
      </c>
      <c r="T428" s="72" t="s">
        <v>66</v>
      </c>
      <c r="U428" s="70">
        <v>7634885</v>
      </c>
      <c r="V428" s="70" t="s">
        <v>3317</v>
      </c>
      <c r="W428" s="291">
        <v>45331</v>
      </c>
      <c r="X428" s="291">
        <v>45331</v>
      </c>
      <c r="Y428" s="81" t="s">
        <v>75</v>
      </c>
      <c r="Z428" s="291">
        <v>45457</v>
      </c>
      <c r="AA428" s="136">
        <f t="shared" si="30"/>
        <v>126</v>
      </c>
      <c r="AB428" s="136">
        <v>2</v>
      </c>
      <c r="AC428" s="506">
        <v>1650000</v>
      </c>
      <c r="AD428" s="136">
        <v>1</v>
      </c>
      <c r="AE428" s="507">
        <v>45473</v>
      </c>
      <c r="AF428" s="136">
        <f t="shared" si="31"/>
        <v>16</v>
      </c>
      <c r="AG428" s="70">
        <v>0</v>
      </c>
      <c r="AH428" s="70">
        <v>0</v>
      </c>
      <c r="AI428" s="294" t="s">
        <v>75</v>
      </c>
      <c r="AJ428" s="72">
        <v>0</v>
      </c>
      <c r="AK428" s="79" t="s">
        <v>75</v>
      </c>
      <c r="AL428" s="79" t="s">
        <v>75</v>
      </c>
      <c r="AM428" s="136">
        <f t="shared" si="32"/>
        <v>0</v>
      </c>
      <c r="AN428" s="136">
        <f>+K428+AC428-AH428</f>
        <v>19360000</v>
      </c>
      <c r="AO428" s="72" t="s">
        <v>67</v>
      </c>
      <c r="AP428" s="70">
        <v>17710000</v>
      </c>
      <c r="AQ428" s="72" t="s">
        <v>85</v>
      </c>
      <c r="AR428" s="70">
        <v>0</v>
      </c>
      <c r="AS428" s="86" t="s">
        <v>75</v>
      </c>
      <c r="AT428" s="508">
        <v>19360000</v>
      </c>
      <c r="AU428" s="436">
        <f t="shared" si="33"/>
        <v>0</v>
      </c>
      <c r="AV428" s="140">
        <f t="shared" si="34"/>
        <v>1</v>
      </c>
      <c r="AW428" s="294" t="s">
        <v>75</v>
      </c>
      <c r="AX428" s="72" t="s">
        <v>131</v>
      </c>
      <c r="AY428" s="70" t="s">
        <v>6633</v>
      </c>
      <c r="AZ428" s="67" t="s">
        <v>67</v>
      </c>
      <c r="BA428" s="67" t="s">
        <v>67</v>
      </c>
    </row>
    <row r="429" spans="2:53" x14ac:dyDescent="0.25">
      <c r="B429" s="67">
        <v>2024</v>
      </c>
      <c r="C429" s="67">
        <v>891780111</v>
      </c>
      <c r="D429" s="69" t="s">
        <v>64</v>
      </c>
      <c r="E429" s="72" t="s">
        <v>6632</v>
      </c>
      <c r="F429" s="136" t="s">
        <v>6631</v>
      </c>
      <c r="G429" s="418">
        <v>0</v>
      </c>
      <c r="H429" s="72" t="s">
        <v>73</v>
      </c>
      <c r="I429" s="69" t="s">
        <v>65</v>
      </c>
      <c r="J429" s="70" t="s">
        <v>6626</v>
      </c>
      <c r="K429" s="70">
        <v>13500000</v>
      </c>
      <c r="L429" s="67" t="s">
        <v>68</v>
      </c>
      <c r="M429" s="70" t="s">
        <v>6630</v>
      </c>
      <c r="N429" s="70">
        <v>1085230612</v>
      </c>
      <c r="O429" s="154">
        <v>13</v>
      </c>
      <c r="P429" s="294">
        <v>45302</v>
      </c>
      <c r="Q429" s="70">
        <v>4518689382</v>
      </c>
      <c r="R429" s="291">
        <v>45331</v>
      </c>
      <c r="S429" s="70">
        <v>13500000</v>
      </c>
      <c r="T429" s="72" t="s">
        <v>66</v>
      </c>
      <c r="U429" s="70">
        <v>57428039</v>
      </c>
      <c r="V429" s="70" t="s">
        <v>1295</v>
      </c>
      <c r="W429" s="291">
        <v>45331</v>
      </c>
      <c r="X429" s="291">
        <v>45331</v>
      </c>
      <c r="Y429" s="81" t="s">
        <v>75</v>
      </c>
      <c r="Z429" s="291">
        <v>45457</v>
      </c>
      <c r="AA429" s="136">
        <f t="shared" si="30"/>
        <v>126</v>
      </c>
      <c r="AB429" s="136">
        <v>2</v>
      </c>
      <c r="AC429" s="506">
        <v>1500000</v>
      </c>
      <c r="AD429" s="136">
        <v>1</v>
      </c>
      <c r="AE429" s="507">
        <v>45473</v>
      </c>
      <c r="AF429" s="136">
        <f t="shared" si="31"/>
        <v>16</v>
      </c>
      <c r="AG429" s="70">
        <v>0</v>
      </c>
      <c r="AH429" s="70">
        <v>0</v>
      </c>
      <c r="AI429" s="294" t="s">
        <v>75</v>
      </c>
      <c r="AJ429" s="72">
        <v>0</v>
      </c>
      <c r="AK429" s="79" t="s">
        <v>75</v>
      </c>
      <c r="AL429" s="79" t="s">
        <v>75</v>
      </c>
      <c r="AM429" s="136">
        <f t="shared" si="32"/>
        <v>0</v>
      </c>
      <c r="AN429" s="136">
        <f>+K429+AC429-AH429</f>
        <v>15000000</v>
      </c>
      <c r="AO429" s="72" t="s">
        <v>67</v>
      </c>
      <c r="AP429" s="70">
        <v>13500000</v>
      </c>
      <c r="AQ429" s="72" t="s">
        <v>85</v>
      </c>
      <c r="AR429" s="70">
        <v>0</v>
      </c>
      <c r="AS429" s="86" t="s">
        <v>75</v>
      </c>
      <c r="AT429" s="508">
        <v>15000000</v>
      </c>
      <c r="AU429" s="436">
        <f t="shared" si="33"/>
        <v>0</v>
      </c>
      <c r="AV429" s="140">
        <f t="shared" si="34"/>
        <v>1</v>
      </c>
      <c r="AW429" s="294" t="s">
        <v>75</v>
      </c>
      <c r="AX429" s="72" t="s">
        <v>131</v>
      </c>
      <c r="AY429" s="70" t="s">
        <v>6629</v>
      </c>
      <c r="AZ429" s="67" t="s">
        <v>67</v>
      </c>
      <c r="BA429" s="67" t="s">
        <v>67</v>
      </c>
    </row>
    <row r="430" spans="2:53" x14ac:dyDescent="0.25">
      <c r="B430" s="67">
        <v>2024</v>
      </c>
      <c r="C430" s="67">
        <v>891780111</v>
      </c>
      <c r="D430" s="69" t="s">
        <v>64</v>
      </c>
      <c r="E430" s="72" t="s">
        <v>6628</v>
      </c>
      <c r="F430" s="136" t="s">
        <v>6627</v>
      </c>
      <c r="G430" s="418">
        <v>0</v>
      </c>
      <c r="H430" s="72" t="s">
        <v>73</v>
      </c>
      <c r="I430" s="69" t="s">
        <v>65</v>
      </c>
      <c r="J430" s="70" t="s">
        <v>6626</v>
      </c>
      <c r="K430" s="70">
        <v>13500000</v>
      </c>
      <c r="L430" s="67" t="s">
        <v>68</v>
      </c>
      <c r="M430" s="70" t="s">
        <v>6625</v>
      </c>
      <c r="N430" s="70">
        <v>1083045066</v>
      </c>
      <c r="O430" s="154">
        <v>13</v>
      </c>
      <c r="P430" s="294">
        <v>45302</v>
      </c>
      <c r="Q430" s="70">
        <v>4518689382</v>
      </c>
      <c r="R430" s="291">
        <v>45331</v>
      </c>
      <c r="S430" s="70">
        <v>13500000</v>
      </c>
      <c r="T430" s="72" t="s">
        <v>66</v>
      </c>
      <c r="U430" s="70">
        <v>57428039</v>
      </c>
      <c r="V430" s="70" t="s">
        <v>1295</v>
      </c>
      <c r="W430" s="291">
        <v>45331</v>
      </c>
      <c r="X430" s="291">
        <v>45331</v>
      </c>
      <c r="Y430" s="81" t="s">
        <v>75</v>
      </c>
      <c r="Z430" s="291">
        <v>45457</v>
      </c>
      <c r="AA430" s="136">
        <f t="shared" si="30"/>
        <v>126</v>
      </c>
      <c r="AB430" s="136">
        <v>2</v>
      </c>
      <c r="AC430" s="506">
        <v>1500000</v>
      </c>
      <c r="AD430" s="136">
        <v>1</v>
      </c>
      <c r="AE430" s="507">
        <v>45473</v>
      </c>
      <c r="AF430" s="136">
        <f t="shared" si="31"/>
        <v>16</v>
      </c>
      <c r="AG430" s="70">
        <v>0</v>
      </c>
      <c r="AH430" s="70">
        <v>0</v>
      </c>
      <c r="AI430" s="294" t="s">
        <v>75</v>
      </c>
      <c r="AJ430" s="72">
        <v>0</v>
      </c>
      <c r="AK430" s="79" t="s">
        <v>75</v>
      </c>
      <c r="AL430" s="79" t="s">
        <v>75</v>
      </c>
      <c r="AM430" s="136">
        <f t="shared" si="32"/>
        <v>0</v>
      </c>
      <c r="AN430" s="136">
        <f>+K430+AC430-AH430</f>
        <v>15000000</v>
      </c>
      <c r="AO430" s="72" t="s">
        <v>67</v>
      </c>
      <c r="AP430" s="70">
        <v>13500000</v>
      </c>
      <c r="AQ430" s="72" t="s">
        <v>85</v>
      </c>
      <c r="AR430" s="70">
        <v>0</v>
      </c>
      <c r="AS430" s="86" t="s">
        <v>75</v>
      </c>
      <c r="AT430" s="508">
        <v>15000000</v>
      </c>
      <c r="AU430" s="436">
        <f t="shared" si="33"/>
        <v>0</v>
      </c>
      <c r="AV430" s="140">
        <f t="shared" si="34"/>
        <v>1</v>
      </c>
      <c r="AW430" s="294" t="s">
        <v>75</v>
      </c>
      <c r="AX430" s="72" t="s">
        <v>131</v>
      </c>
      <c r="AY430" s="70" t="s">
        <v>6624</v>
      </c>
      <c r="AZ430" s="67" t="s">
        <v>67</v>
      </c>
      <c r="BA430" s="67" t="s">
        <v>67</v>
      </c>
    </row>
    <row r="431" spans="2:53" x14ac:dyDescent="0.25">
      <c r="B431" s="67">
        <v>2024</v>
      </c>
      <c r="C431" s="67">
        <v>891780111</v>
      </c>
      <c r="D431" s="69" t="s">
        <v>64</v>
      </c>
      <c r="E431" s="72" t="s">
        <v>6623</v>
      </c>
      <c r="F431" s="136" t="s">
        <v>6622</v>
      </c>
      <c r="G431" s="418">
        <v>0</v>
      </c>
      <c r="H431" s="72" t="s">
        <v>73</v>
      </c>
      <c r="I431" s="69" t="s">
        <v>65</v>
      </c>
      <c r="J431" s="70" t="s">
        <v>6621</v>
      </c>
      <c r="K431" s="70">
        <v>13500000</v>
      </c>
      <c r="L431" s="67" t="s">
        <v>68</v>
      </c>
      <c r="M431" s="70" t="s">
        <v>6620</v>
      </c>
      <c r="N431" s="70">
        <v>1004371803</v>
      </c>
      <c r="O431" s="154">
        <v>13</v>
      </c>
      <c r="P431" s="294">
        <v>45302</v>
      </c>
      <c r="Q431" s="70">
        <v>4518689382</v>
      </c>
      <c r="R431" s="291">
        <v>45331</v>
      </c>
      <c r="S431" s="70">
        <v>13500000</v>
      </c>
      <c r="T431" s="72" t="s">
        <v>66</v>
      </c>
      <c r="U431" s="70">
        <v>57428039</v>
      </c>
      <c r="V431" s="70" t="s">
        <v>1295</v>
      </c>
      <c r="W431" s="291">
        <v>45331</v>
      </c>
      <c r="X431" s="291">
        <v>45331</v>
      </c>
      <c r="Y431" s="81" t="s">
        <v>75</v>
      </c>
      <c r="Z431" s="291">
        <v>45457</v>
      </c>
      <c r="AA431" s="136">
        <f t="shared" si="30"/>
        <v>126</v>
      </c>
      <c r="AB431" s="136">
        <v>2</v>
      </c>
      <c r="AC431" s="506">
        <v>1500000</v>
      </c>
      <c r="AD431" s="136">
        <v>1</v>
      </c>
      <c r="AE431" s="507">
        <v>45473</v>
      </c>
      <c r="AF431" s="136">
        <f t="shared" si="31"/>
        <v>16</v>
      </c>
      <c r="AG431" s="70">
        <v>0</v>
      </c>
      <c r="AH431" s="70">
        <v>0</v>
      </c>
      <c r="AI431" s="294" t="s">
        <v>75</v>
      </c>
      <c r="AJ431" s="72">
        <v>0</v>
      </c>
      <c r="AK431" s="79" t="s">
        <v>75</v>
      </c>
      <c r="AL431" s="79" t="s">
        <v>75</v>
      </c>
      <c r="AM431" s="136">
        <f t="shared" si="32"/>
        <v>0</v>
      </c>
      <c r="AN431" s="136">
        <f>+K431+AC431-AH431</f>
        <v>15000000</v>
      </c>
      <c r="AO431" s="72" t="s">
        <v>67</v>
      </c>
      <c r="AP431" s="70">
        <v>13500000</v>
      </c>
      <c r="AQ431" s="72" t="s">
        <v>85</v>
      </c>
      <c r="AR431" s="70">
        <v>0</v>
      </c>
      <c r="AS431" s="86" t="s">
        <v>75</v>
      </c>
      <c r="AT431" s="508">
        <v>15000000</v>
      </c>
      <c r="AU431" s="436">
        <f t="shared" si="33"/>
        <v>0</v>
      </c>
      <c r="AV431" s="140">
        <f t="shared" si="34"/>
        <v>1</v>
      </c>
      <c r="AW431" s="294" t="s">
        <v>75</v>
      </c>
      <c r="AX431" s="72" t="s">
        <v>131</v>
      </c>
      <c r="AY431" s="70" t="s">
        <v>6619</v>
      </c>
      <c r="AZ431" s="67" t="s">
        <v>67</v>
      </c>
      <c r="BA431" s="67" t="s">
        <v>67</v>
      </c>
    </row>
    <row r="432" spans="2:53" x14ac:dyDescent="0.25">
      <c r="B432" s="67">
        <v>2024</v>
      </c>
      <c r="C432" s="67">
        <v>891780111</v>
      </c>
      <c r="D432" s="69" t="s">
        <v>64</v>
      </c>
      <c r="E432" s="72" t="s">
        <v>6618</v>
      </c>
      <c r="F432" s="136" t="s">
        <v>6617</v>
      </c>
      <c r="G432" s="418">
        <v>0</v>
      </c>
      <c r="H432" s="72" t="s">
        <v>73</v>
      </c>
      <c r="I432" s="69" t="s">
        <v>1745</v>
      </c>
      <c r="J432" s="70" t="s">
        <v>6616</v>
      </c>
      <c r="K432" s="70">
        <v>13400000</v>
      </c>
      <c r="L432" s="67" t="s">
        <v>68</v>
      </c>
      <c r="M432" s="70" t="s">
        <v>6615</v>
      </c>
      <c r="N432" s="70">
        <v>1081826586</v>
      </c>
      <c r="O432" s="154">
        <v>314</v>
      </c>
      <c r="P432" s="291">
        <v>45330</v>
      </c>
      <c r="Q432" s="70">
        <v>84420000</v>
      </c>
      <c r="R432" s="291">
        <v>45331</v>
      </c>
      <c r="S432" s="70">
        <v>13400000</v>
      </c>
      <c r="T432" s="72" t="s">
        <v>66</v>
      </c>
      <c r="U432" s="70">
        <v>72175281</v>
      </c>
      <c r="V432" s="70" t="s">
        <v>4494</v>
      </c>
      <c r="W432" s="291">
        <v>45331</v>
      </c>
      <c r="X432" s="291">
        <v>45331</v>
      </c>
      <c r="Y432" s="81" t="s">
        <v>75</v>
      </c>
      <c r="Z432" s="291">
        <v>45457</v>
      </c>
      <c r="AA432" s="136">
        <f t="shared" si="30"/>
        <v>126</v>
      </c>
      <c r="AB432" s="136">
        <v>0</v>
      </c>
      <c r="AC432" s="506">
        <v>0</v>
      </c>
      <c r="AD432" s="136">
        <v>0</v>
      </c>
      <c r="AE432" s="294" t="s">
        <v>75</v>
      </c>
      <c r="AF432" s="136">
        <f t="shared" si="31"/>
        <v>0</v>
      </c>
      <c r="AG432" s="70">
        <v>0</v>
      </c>
      <c r="AH432" s="70">
        <v>0</v>
      </c>
      <c r="AI432" s="294" t="s">
        <v>75</v>
      </c>
      <c r="AJ432" s="72">
        <v>0</v>
      </c>
      <c r="AK432" s="79" t="s">
        <v>75</v>
      </c>
      <c r="AL432" s="79" t="s">
        <v>75</v>
      </c>
      <c r="AM432" s="136">
        <f t="shared" si="32"/>
        <v>0</v>
      </c>
      <c r="AN432" s="136">
        <f>+K432+AC432-AH432</f>
        <v>13400000</v>
      </c>
      <c r="AO432" s="72" t="s">
        <v>67</v>
      </c>
      <c r="AP432" s="70">
        <v>13400000</v>
      </c>
      <c r="AQ432" s="72" t="s">
        <v>85</v>
      </c>
      <c r="AR432" s="70">
        <v>0</v>
      </c>
      <c r="AS432" s="86" t="s">
        <v>75</v>
      </c>
      <c r="AT432" s="508">
        <v>13400000</v>
      </c>
      <c r="AU432" s="436">
        <f t="shared" si="33"/>
        <v>0</v>
      </c>
      <c r="AV432" s="140">
        <f t="shared" si="34"/>
        <v>1</v>
      </c>
      <c r="AW432" s="294" t="s">
        <v>75</v>
      </c>
      <c r="AX432" s="72" t="s">
        <v>131</v>
      </c>
      <c r="AY432" s="70" t="s">
        <v>6614</v>
      </c>
      <c r="AZ432" s="67" t="s">
        <v>67</v>
      </c>
      <c r="BA432" s="67" t="s">
        <v>67</v>
      </c>
    </row>
    <row r="433" spans="2:53" x14ac:dyDescent="0.25">
      <c r="B433" s="67">
        <v>2024</v>
      </c>
      <c r="C433" s="67">
        <v>891780111</v>
      </c>
      <c r="D433" s="69" t="s">
        <v>64</v>
      </c>
      <c r="E433" s="72" t="s">
        <v>6613</v>
      </c>
      <c r="F433" s="136" t="s">
        <v>6612</v>
      </c>
      <c r="G433" s="418">
        <v>0</v>
      </c>
      <c r="H433" s="72" t="s">
        <v>73</v>
      </c>
      <c r="I433" s="69" t="s">
        <v>1745</v>
      </c>
      <c r="J433" s="70" t="s">
        <v>6611</v>
      </c>
      <c r="K433" s="70">
        <v>13400000</v>
      </c>
      <c r="L433" s="67" t="s">
        <v>68</v>
      </c>
      <c r="M433" s="70" t="s">
        <v>6610</v>
      </c>
      <c r="N433" s="70">
        <v>1082954069</v>
      </c>
      <c r="O433" s="154">
        <v>314</v>
      </c>
      <c r="P433" s="291">
        <v>45330</v>
      </c>
      <c r="Q433" s="70">
        <v>84420000</v>
      </c>
      <c r="R433" s="291">
        <v>45331</v>
      </c>
      <c r="S433" s="70">
        <v>13400000</v>
      </c>
      <c r="T433" s="72" t="s">
        <v>66</v>
      </c>
      <c r="U433" s="70">
        <v>72175281</v>
      </c>
      <c r="V433" s="70" t="s">
        <v>4494</v>
      </c>
      <c r="W433" s="291">
        <v>45331</v>
      </c>
      <c r="X433" s="291">
        <v>45331</v>
      </c>
      <c r="Y433" s="81" t="s">
        <v>75</v>
      </c>
      <c r="Z433" s="291">
        <v>45457</v>
      </c>
      <c r="AA433" s="136">
        <f t="shared" si="30"/>
        <v>126</v>
      </c>
      <c r="AB433" s="136">
        <v>2</v>
      </c>
      <c r="AC433" s="506">
        <v>1600000</v>
      </c>
      <c r="AD433" s="136">
        <v>1</v>
      </c>
      <c r="AE433" s="507">
        <v>45473</v>
      </c>
      <c r="AF433" s="136">
        <f t="shared" si="31"/>
        <v>16</v>
      </c>
      <c r="AG433" s="70">
        <v>0</v>
      </c>
      <c r="AH433" s="70">
        <v>0</v>
      </c>
      <c r="AI433" s="294" t="s">
        <v>75</v>
      </c>
      <c r="AJ433" s="72">
        <v>0</v>
      </c>
      <c r="AK433" s="79" t="s">
        <v>75</v>
      </c>
      <c r="AL433" s="79" t="s">
        <v>75</v>
      </c>
      <c r="AM433" s="136">
        <f t="shared" si="32"/>
        <v>0</v>
      </c>
      <c r="AN433" s="136">
        <f>+K433+AC433-AH433</f>
        <v>15000000</v>
      </c>
      <c r="AO433" s="72" t="s">
        <v>67</v>
      </c>
      <c r="AP433" s="70">
        <v>13400000</v>
      </c>
      <c r="AQ433" s="72" t="s">
        <v>85</v>
      </c>
      <c r="AR433" s="70">
        <v>0</v>
      </c>
      <c r="AS433" s="86" t="s">
        <v>75</v>
      </c>
      <c r="AT433" s="508">
        <v>15000000</v>
      </c>
      <c r="AU433" s="436">
        <f t="shared" si="33"/>
        <v>0</v>
      </c>
      <c r="AV433" s="140">
        <f t="shared" si="34"/>
        <v>1</v>
      </c>
      <c r="AW433" s="294" t="s">
        <v>75</v>
      </c>
      <c r="AX433" s="72" t="s">
        <v>131</v>
      </c>
      <c r="AY433" s="70" t="s">
        <v>6609</v>
      </c>
      <c r="AZ433" s="67" t="s">
        <v>67</v>
      </c>
      <c r="BA433" s="67" t="s">
        <v>67</v>
      </c>
    </row>
    <row r="434" spans="2:53" x14ac:dyDescent="0.25">
      <c r="B434" s="67">
        <v>2024</v>
      </c>
      <c r="C434" s="67">
        <v>891780111</v>
      </c>
      <c r="D434" s="69" t="s">
        <v>64</v>
      </c>
      <c r="E434" s="72" t="s">
        <v>6608</v>
      </c>
      <c r="F434" s="136" t="s">
        <v>6607</v>
      </c>
      <c r="G434" s="418">
        <v>0</v>
      </c>
      <c r="H434" s="72" t="s">
        <v>73</v>
      </c>
      <c r="I434" s="69" t="s">
        <v>1745</v>
      </c>
      <c r="J434" s="70" t="s">
        <v>6606</v>
      </c>
      <c r="K434" s="70">
        <v>13400000</v>
      </c>
      <c r="L434" s="67" t="s">
        <v>68</v>
      </c>
      <c r="M434" s="70" t="s">
        <v>6605</v>
      </c>
      <c r="N434" s="70">
        <v>1083558601</v>
      </c>
      <c r="O434" s="154">
        <v>314</v>
      </c>
      <c r="P434" s="291">
        <v>45330</v>
      </c>
      <c r="Q434" s="70">
        <v>84420000</v>
      </c>
      <c r="R434" s="291">
        <v>45331</v>
      </c>
      <c r="S434" s="70">
        <v>13400000</v>
      </c>
      <c r="T434" s="72" t="s">
        <v>66</v>
      </c>
      <c r="U434" s="70">
        <v>72175281</v>
      </c>
      <c r="V434" s="70" t="s">
        <v>4494</v>
      </c>
      <c r="W434" s="291">
        <v>45331</v>
      </c>
      <c r="X434" s="291">
        <v>45331</v>
      </c>
      <c r="Y434" s="81" t="s">
        <v>75</v>
      </c>
      <c r="Z434" s="291">
        <v>45457</v>
      </c>
      <c r="AA434" s="136">
        <f t="shared" si="30"/>
        <v>126</v>
      </c>
      <c r="AB434" s="136">
        <v>2</v>
      </c>
      <c r="AC434" s="506">
        <v>1600000</v>
      </c>
      <c r="AD434" s="136">
        <v>1</v>
      </c>
      <c r="AE434" s="507">
        <v>45473</v>
      </c>
      <c r="AF434" s="136">
        <f t="shared" si="31"/>
        <v>16</v>
      </c>
      <c r="AG434" s="70">
        <v>0</v>
      </c>
      <c r="AH434" s="70">
        <v>0</v>
      </c>
      <c r="AI434" s="294" t="s">
        <v>75</v>
      </c>
      <c r="AJ434" s="72">
        <v>0</v>
      </c>
      <c r="AK434" s="79" t="s">
        <v>75</v>
      </c>
      <c r="AL434" s="79" t="s">
        <v>75</v>
      </c>
      <c r="AM434" s="136">
        <f t="shared" si="32"/>
        <v>0</v>
      </c>
      <c r="AN434" s="136">
        <f>+K434+AC434-AH434</f>
        <v>15000000</v>
      </c>
      <c r="AO434" s="72" t="s">
        <v>67</v>
      </c>
      <c r="AP434" s="70">
        <v>13400000</v>
      </c>
      <c r="AQ434" s="72" t="s">
        <v>85</v>
      </c>
      <c r="AR434" s="70">
        <v>0</v>
      </c>
      <c r="AS434" s="86" t="s">
        <v>75</v>
      </c>
      <c r="AT434" s="508">
        <v>15000000</v>
      </c>
      <c r="AU434" s="436">
        <f t="shared" si="33"/>
        <v>0</v>
      </c>
      <c r="AV434" s="140">
        <f t="shared" si="34"/>
        <v>1</v>
      </c>
      <c r="AW434" s="294" t="s">
        <v>75</v>
      </c>
      <c r="AX434" s="72" t="s">
        <v>131</v>
      </c>
      <c r="AY434" s="70" t="s">
        <v>6604</v>
      </c>
      <c r="AZ434" s="67" t="s">
        <v>67</v>
      </c>
      <c r="BA434" s="67" t="s">
        <v>67</v>
      </c>
    </row>
    <row r="435" spans="2:53" x14ac:dyDescent="0.25">
      <c r="B435" s="67">
        <v>2024</v>
      </c>
      <c r="C435" s="67">
        <v>891780111</v>
      </c>
      <c r="D435" s="69" t="s">
        <v>64</v>
      </c>
      <c r="E435" s="72" t="s">
        <v>6603</v>
      </c>
      <c r="F435" s="136" t="s">
        <v>6602</v>
      </c>
      <c r="G435" s="418">
        <v>0</v>
      </c>
      <c r="H435" s="72" t="s">
        <v>73</v>
      </c>
      <c r="I435" s="69" t="s">
        <v>65</v>
      </c>
      <c r="J435" s="70" t="s">
        <v>6601</v>
      </c>
      <c r="K435" s="70">
        <v>11167000</v>
      </c>
      <c r="L435" s="67" t="s">
        <v>68</v>
      </c>
      <c r="M435" s="70" t="s">
        <v>6600</v>
      </c>
      <c r="N435" s="70">
        <v>1082941486</v>
      </c>
      <c r="O435" s="154">
        <v>14</v>
      </c>
      <c r="P435" s="291">
        <v>45302</v>
      </c>
      <c r="Q435" s="70">
        <v>2126349000</v>
      </c>
      <c r="R435" s="291">
        <v>45335</v>
      </c>
      <c r="S435" s="70">
        <v>11167000</v>
      </c>
      <c r="T435" s="72" t="s">
        <v>66</v>
      </c>
      <c r="U435" s="70">
        <v>45507423</v>
      </c>
      <c r="V435" s="70" t="s">
        <v>5257</v>
      </c>
      <c r="W435" s="291">
        <v>45335</v>
      </c>
      <c r="X435" s="291">
        <v>45335</v>
      </c>
      <c r="Y435" s="81" t="s">
        <v>75</v>
      </c>
      <c r="Z435" s="291">
        <v>45457</v>
      </c>
      <c r="AA435" s="136">
        <f t="shared" si="30"/>
        <v>122</v>
      </c>
      <c r="AB435" s="136">
        <v>2</v>
      </c>
      <c r="AC435" s="506">
        <v>583000</v>
      </c>
      <c r="AD435" s="136">
        <v>1</v>
      </c>
      <c r="AE435" s="507">
        <v>45464</v>
      </c>
      <c r="AF435" s="136">
        <f t="shared" si="31"/>
        <v>7</v>
      </c>
      <c r="AG435" s="70">
        <v>0</v>
      </c>
      <c r="AH435" s="70">
        <v>0</v>
      </c>
      <c r="AI435" s="294" t="s">
        <v>75</v>
      </c>
      <c r="AJ435" s="72">
        <v>0</v>
      </c>
      <c r="AK435" s="79" t="s">
        <v>75</v>
      </c>
      <c r="AL435" s="79" t="s">
        <v>75</v>
      </c>
      <c r="AM435" s="136">
        <f t="shared" si="32"/>
        <v>0</v>
      </c>
      <c r="AN435" s="136">
        <f>+K435+AC435-AH435</f>
        <v>11750000</v>
      </c>
      <c r="AO435" s="72" t="s">
        <v>67</v>
      </c>
      <c r="AP435" s="70">
        <v>11167000</v>
      </c>
      <c r="AQ435" s="72" t="s">
        <v>85</v>
      </c>
      <c r="AR435" s="70">
        <v>0</v>
      </c>
      <c r="AS435" s="86" t="s">
        <v>75</v>
      </c>
      <c r="AT435" s="508">
        <v>11750000</v>
      </c>
      <c r="AU435" s="436">
        <f t="shared" si="33"/>
        <v>0</v>
      </c>
      <c r="AV435" s="140">
        <f t="shared" si="34"/>
        <v>1</v>
      </c>
      <c r="AW435" s="294" t="s">
        <v>75</v>
      </c>
      <c r="AX435" s="72" t="s">
        <v>131</v>
      </c>
      <c r="AY435" s="70" t="s">
        <v>6599</v>
      </c>
      <c r="AZ435" s="67" t="s">
        <v>67</v>
      </c>
      <c r="BA435" s="67" t="s">
        <v>67</v>
      </c>
    </row>
    <row r="436" spans="2:53" x14ac:dyDescent="0.25">
      <c r="B436" s="67">
        <v>2024</v>
      </c>
      <c r="C436" s="67">
        <v>891780111</v>
      </c>
      <c r="D436" s="69" t="s">
        <v>64</v>
      </c>
      <c r="E436" s="72" t="s">
        <v>6598</v>
      </c>
      <c r="F436" s="136" t="s">
        <v>6597</v>
      </c>
      <c r="G436" s="418">
        <v>0</v>
      </c>
      <c r="H436" s="72" t="s">
        <v>73</v>
      </c>
      <c r="I436" s="69" t="s">
        <v>65</v>
      </c>
      <c r="J436" s="70" t="s">
        <v>6596</v>
      </c>
      <c r="K436" s="70">
        <v>9380000</v>
      </c>
      <c r="L436" s="67" t="s">
        <v>68</v>
      </c>
      <c r="M436" s="70" t="s">
        <v>6595</v>
      </c>
      <c r="N436" s="70">
        <v>1081911437</v>
      </c>
      <c r="O436" s="154">
        <v>14</v>
      </c>
      <c r="P436" s="291">
        <v>45302</v>
      </c>
      <c r="Q436" s="70">
        <v>2126349000</v>
      </c>
      <c r="R436" s="291">
        <v>45335</v>
      </c>
      <c r="S436" s="70">
        <v>9380000</v>
      </c>
      <c r="T436" s="72" t="s">
        <v>66</v>
      </c>
      <c r="U436" s="70">
        <v>45507423</v>
      </c>
      <c r="V436" s="70" t="s">
        <v>5257</v>
      </c>
      <c r="W436" s="291">
        <v>45335</v>
      </c>
      <c r="X436" s="291">
        <v>45335</v>
      </c>
      <c r="Y436" s="81" t="s">
        <v>75</v>
      </c>
      <c r="Z436" s="291">
        <v>45457</v>
      </c>
      <c r="AA436" s="136">
        <f t="shared" si="30"/>
        <v>122</v>
      </c>
      <c r="AB436" s="136">
        <v>2</v>
      </c>
      <c r="AC436" s="506">
        <v>1120000</v>
      </c>
      <c r="AD436" s="136">
        <v>1</v>
      </c>
      <c r="AE436" s="507">
        <v>45473</v>
      </c>
      <c r="AF436" s="136">
        <f t="shared" si="31"/>
        <v>16</v>
      </c>
      <c r="AG436" s="70">
        <v>0</v>
      </c>
      <c r="AH436" s="70">
        <v>0</v>
      </c>
      <c r="AI436" s="294" t="s">
        <v>75</v>
      </c>
      <c r="AJ436" s="72">
        <v>0</v>
      </c>
      <c r="AK436" s="79" t="s">
        <v>75</v>
      </c>
      <c r="AL436" s="79" t="s">
        <v>75</v>
      </c>
      <c r="AM436" s="136">
        <f t="shared" si="32"/>
        <v>0</v>
      </c>
      <c r="AN436" s="136">
        <f>+K436+AC436-AH436</f>
        <v>10500000</v>
      </c>
      <c r="AO436" s="72" t="s">
        <v>67</v>
      </c>
      <c r="AP436" s="70">
        <v>9380000</v>
      </c>
      <c r="AQ436" s="72" t="s">
        <v>85</v>
      </c>
      <c r="AR436" s="70">
        <v>0</v>
      </c>
      <c r="AS436" s="86" t="s">
        <v>75</v>
      </c>
      <c r="AT436" s="508">
        <v>10500000</v>
      </c>
      <c r="AU436" s="436">
        <f t="shared" si="33"/>
        <v>0</v>
      </c>
      <c r="AV436" s="140">
        <f t="shared" si="34"/>
        <v>1</v>
      </c>
      <c r="AW436" s="294" t="s">
        <v>75</v>
      </c>
      <c r="AX436" s="72" t="s">
        <v>131</v>
      </c>
      <c r="AY436" s="70" t="s">
        <v>6594</v>
      </c>
      <c r="AZ436" s="67" t="s">
        <v>67</v>
      </c>
      <c r="BA436" s="67" t="s">
        <v>67</v>
      </c>
    </row>
    <row r="437" spans="2:53" x14ac:dyDescent="0.25">
      <c r="B437" s="67">
        <v>2024</v>
      </c>
      <c r="C437" s="67">
        <v>891780111</v>
      </c>
      <c r="D437" s="69" t="s">
        <v>64</v>
      </c>
      <c r="E437" s="72" t="s">
        <v>6593</v>
      </c>
      <c r="F437" s="136" t="s">
        <v>6592</v>
      </c>
      <c r="G437" s="418">
        <v>0</v>
      </c>
      <c r="H437" s="72" t="s">
        <v>73</v>
      </c>
      <c r="I437" s="69" t="s">
        <v>65</v>
      </c>
      <c r="J437" s="70" t="s">
        <v>6591</v>
      </c>
      <c r="K437" s="70">
        <v>11167000</v>
      </c>
      <c r="L437" s="67" t="s">
        <v>68</v>
      </c>
      <c r="M437" s="70" t="s">
        <v>6590</v>
      </c>
      <c r="N437" s="70">
        <v>1082902525</v>
      </c>
      <c r="O437" s="154">
        <v>14</v>
      </c>
      <c r="P437" s="291">
        <v>45302</v>
      </c>
      <c r="Q437" s="70">
        <v>2126349000</v>
      </c>
      <c r="R437" s="291">
        <v>45335</v>
      </c>
      <c r="S437" s="70">
        <v>11167000</v>
      </c>
      <c r="T437" s="72" t="s">
        <v>66</v>
      </c>
      <c r="U437" s="70">
        <v>36557666</v>
      </c>
      <c r="V437" s="70" t="s">
        <v>5171</v>
      </c>
      <c r="W437" s="291">
        <v>45335</v>
      </c>
      <c r="X437" s="291">
        <v>45335</v>
      </c>
      <c r="Y437" s="81" t="s">
        <v>75</v>
      </c>
      <c r="Z437" s="291">
        <v>45457</v>
      </c>
      <c r="AA437" s="136">
        <f t="shared" si="30"/>
        <v>122</v>
      </c>
      <c r="AB437" s="136">
        <v>2</v>
      </c>
      <c r="AC437" s="506">
        <v>1333000</v>
      </c>
      <c r="AD437" s="136">
        <v>1</v>
      </c>
      <c r="AE437" s="507">
        <v>45473</v>
      </c>
      <c r="AF437" s="136">
        <f t="shared" si="31"/>
        <v>16</v>
      </c>
      <c r="AG437" s="70">
        <v>0</v>
      </c>
      <c r="AH437" s="70">
        <v>0</v>
      </c>
      <c r="AI437" s="294" t="s">
        <v>75</v>
      </c>
      <c r="AJ437" s="72">
        <v>0</v>
      </c>
      <c r="AK437" s="79" t="s">
        <v>75</v>
      </c>
      <c r="AL437" s="79" t="s">
        <v>75</v>
      </c>
      <c r="AM437" s="136">
        <f t="shared" si="32"/>
        <v>0</v>
      </c>
      <c r="AN437" s="136">
        <f>+K437+AC437-AH437</f>
        <v>12500000</v>
      </c>
      <c r="AO437" s="72" t="s">
        <v>67</v>
      </c>
      <c r="AP437" s="70">
        <v>11167000</v>
      </c>
      <c r="AQ437" s="72" t="s">
        <v>85</v>
      </c>
      <c r="AR437" s="70">
        <v>0</v>
      </c>
      <c r="AS437" s="86" t="s">
        <v>75</v>
      </c>
      <c r="AT437" s="508">
        <v>12500000</v>
      </c>
      <c r="AU437" s="436">
        <f t="shared" si="33"/>
        <v>0</v>
      </c>
      <c r="AV437" s="140">
        <f t="shared" si="34"/>
        <v>1</v>
      </c>
      <c r="AW437" s="294" t="s">
        <v>75</v>
      </c>
      <c r="AX437" s="72" t="s">
        <v>131</v>
      </c>
      <c r="AY437" s="70" t="s">
        <v>6589</v>
      </c>
      <c r="AZ437" s="67" t="s">
        <v>67</v>
      </c>
      <c r="BA437" s="67" t="s">
        <v>67</v>
      </c>
    </row>
    <row r="438" spans="2:53" x14ac:dyDescent="0.25">
      <c r="B438" s="67">
        <v>2024</v>
      </c>
      <c r="C438" s="67">
        <v>891780111</v>
      </c>
      <c r="D438" s="69" t="s">
        <v>64</v>
      </c>
      <c r="E438" s="72" t="s">
        <v>6588</v>
      </c>
      <c r="F438" s="136" t="s">
        <v>6587</v>
      </c>
      <c r="G438" s="418">
        <v>0</v>
      </c>
      <c r="H438" s="72" t="s">
        <v>73</v>
      </c>
      <c r="I438" s="69" t="s">
        <v>65</v>
      </c>
      <c r="J438" s="70" t="s">
        <v>6586</v>
      </c>
      <c r="K438" s="70">
        <v>11167000</v>
      </c>
      <c r="L438" s="67" t="s">
        <v>68</v>
      </c>
      <c r="M438" s="70" t="s">
        <v>6585</v>
      </c>
      <c r="N438" s="70">
        <v>1235240254</v>
      </c>
      <c r="O438" s="154">
        <v>14</v>
      </c>
      <c r="P438" s="291">
        <v>45302</v>
      </c>
      <c r="Q438" s="70">
        <v>2126349000</v>
      </c>
      <c r="R438" s="291">
        <v>45335</v>
      </c>
      <c r="S438" s="70">
        <v>11167000</v>
      </c>
      <c r="T438" s="72" t="s">
        <v>66</v>
      </c>
      <c r="U438" s="70">
        <v>85152695</v>
      </c>
      <c r="V438" s="70" t="s">
        <v>5517</v>
      </c>
      <c r="W438" s="291">
        <v>45335</v>
      </c>
      <c r="X438" s="291">
        <v>45335</v>
      </c>
      <c r="Y438" s="81" t="s">
        <v>75</v>
      </c>
      <c r="Z438" s="291">
        <v>45457</v>
      </c>
      <c r="AA438" s="136">
        <f t="shared" si="30"/>
        <v>122</v>
      </c>
      <c r="AB438" s="136">
        <v>0</v>
      </c>
      <c r="AC438" s="506">
        <v>0</v>
      </c>
      <c r="AD438" s="136">
        <v>0</v>
      </c>
      <c r="AE438" s="294" t="s">
        <v>75</v>
      </c>
      <c r="AF438" s="136">
        <f t="shared" si="31"/>
        <v>0</v>
      </c>
      <c r="AG438" s="70">
        <v>0</v>
      </c>
      <c r="AH438" s="70">
        <v>0</v>
      </c>
      <c r="AI438" s="294" t="s">
        <v>75</v>
      </c>
      <c r="AJ438" s="72">
        <v>0</v>
      </c>
      <c r="AK438" s="79" t="s">
        <v>75</v>
      </c>
      <c r="AL438" s="79" t="s">
        <v>75</v>
      </c>
      <c r="AM438" s="136">
        <f t="shared" si="32"/>
        <v>0</v>
      </c>
      <c r="AN438" s="136">
        <f>+K438+AC438-AH438</f>
        <v>11167000</v>
      </c>
      <c r="AO438" s="72" t="s">
        <v>67</v>
      </c>
      <c r="AP438" s="70">
        <v>11167000</v>
      </c>
      <c r="AQ438" s="72" t="s">
        <v>85</v>
      </c>
      <c r="AR438" s="70">
        <v>0</v>
      </c>
      <c r="AS438" s="86" t="s">
        <v>75</v>
      </c>
      <c r="AT438" s="508">
        <v>11167000</v>
      </c>
      <c r="AU438" s="436">
        <f t="shared" si="33"/>
        <v>0</v>
      </c>
      <c r="AV438" s="140">
        <f t="shared" si="34"/>
        <v>1</v>
      </c>
      <c r="AW438" s="294" t="s">
        <v>75</v>
      </c>
      <c r="AX438" s="72" t="s">
        <v>131</v>
      </c>
      <c r="AY438" s="70" t="s">
        <v>6584</v>
      </c>
      <c r="AZ438" s="67" t="s">
        <v>67</v>
      </c>
      <c r="BA438" s="67" t="s">
        <v>67</v>
      </c>
    </row>
    <row r="439" spans="2:53" x14ac:dyDescent="0.25">
      <c r="B439" s="67">
        <v>2024</v>
      </c>
      <c r="C439" s="67">
        <v>891780111</v>
      </c>
      <c r="D439" s="69" t="s">
        <v>64</v>
      </c>
      <c r="E439" s="72" t="s">
        <v>6583</v>
      </c>
      <c r="F439" s="136" t="s">
        <v>6582</v>
      </c>
      <c r="G439" s="418">
        <v>0</v>
      </c>
      <c r="H439" s="72" t="s">
        <v>73</v>
      </c>
      <c r="I439" s="69" t="s">
        <v>65</v>
      </c>
      <c r="J439" s="70" t="s">
        <v>6581</v>
      </c>
      <c r="K439" s="70">
        <v>11167000</v>
      </c>
      <c r="L439" s="67" t="s">
        <v>68</v>
      </c>
      <c r="M439" s="70" t="s">
        <v>6580</v>
      </c>
      <c r="N439" s="70">
        <v>4763789</v>
      </c>
      <c r="O439" s="154">
        <v>14</v>
      </c>
      <c r="P439" s="291">
        <v>45302</v>
      </c>
      <c r="Q439" s="70">
        <v>2126349000</v>
      </c>
      <c r="R439" s="291">
        <v>45335</v>
      </c>
      <c r="S439" s="70">
        <v>11167000</v>
      </c>
      <c r="T439" s="72" t="s">
        <v>66</v>
      </c>
      <c r="U439" s="70">
        <v>85152695</v>
      </c>
      <c r="V439" s="70" t="s">
        <v>5517</v>
      </c>
      <c r="W439" s="291">
        <v>45335</v>
      </c>
      <c r="X439" s="291">
        <v>45335</v>
      </c>
      <c r="Y439" s="81" t="s">
        <v>75</v>
      </c>
      <c r="Z439" s="291">
        <v>45457</v>
      </c>
      <c r="AA439" s="136">
        <f t="shared" si="30"/>
        <v>122</v>
      </c>
      <c r="AB439" s="136">
        <v>0</v>
      </c>
      <c r="AC439" s="506">
        <v>0</v>
      </c>
      <c r="AD439" s="136">
        <v>0</v>
      </c>
      <c r="AE439" s="294" t="s">
        <v>75</v>
      </c>
      <c r="AF439" s="136">
        <f t="shared" si="31"/>
        <v>0</v>
      </c>
      <c r="AG439" s="70">
        <v>0</v>
      </c>
      <c r="AH439" s="70">
        <v>0</v>
      </c>
      <c r="AI439" s="294" t="s">
        <v>75</v>
      </c>
      <c r="AJ439" s="72">
        <v>0</v>
      </c>
      <c r="AK439" s="79" t="s">
        <v>75</v>
      </c>
      <c r="AL439" s="79" t="s">
        <v>75</v>
      </c>
      <c r="AM439" s="136">
        <f t="shared" si="32"/>
        <v>0</v>
      </c>
      <c r="AN439" s="136">
        <f>+K439+AC439-AH439</f>
        <v>11167000</v>
      </c>
      <c r="AO439" s="72" t="s">
        <v>67</v>
      </c>
      <c r="AP439" s="70">
        <v>11167000</v>
      </c>
      <c r="AQ439" s="72" t="s">
        <v>85</v>
      </c>
      <c r="AR439" s="70">
        <v>0</v>
      </c>
      <c r="AS439" s="86" t="s">
        <v>75</v>
      </c>
      <c r="AT439" s="508">
        <v>11167000</v>
      </c>
      <c r="AU439" s="436">
        <f t="shared" si="33"/>
        <v>0</v>
      </c>
      <c r="AV439" s="140">
        <f t="shared" si="34"/>
        <v>1</v>
      </c>
      <c r="AW439" s="294" t="s">
        <v>75</v>
      </c>
      <c r="AX439" s="72" t="s">
        <v>131</v>
      </c>
      <c r="AY439" s="70" t="s">
        <v>6579</v>
      </c>
      <c r="AZ439" s="67" t="s">
        <v>67</v>
      </c>
      <c r="BA439" s="67" t="s">
        <v>67</v>
      </c>
    </row>
    <row r="440" spans="2:53" x14ac:dyDescent="0.25">
      <c r="B440" s="67">
        <v>2024</v>
      </c>
      <c r="C440" s="67">
        <v>891780111</v>
      </c>
      <c r="D440" s="69" t="s">
        <v>64</v>
      </c>
      <c r="E440" s="72" t="s">
        <v>6578</v>
      </c>
      <c r="F440" s="136" t="s">
        <v>6577</v>
      </c>
      <c r="G440" s="418">
        <v>0</v>
      </c>
      <c r="H440" s="72" t="s">
        <v>73</v>
      </c>
      <c r="I440" s="69" t="s">
        <v>65</v>
      </c>
      <c r="J440" s="70" t="s">
        <v>6304</v>
      </c>
      <c r="K440" s="70">
        <v>11167000</v>
      </c>
      <c r="L440" s="67" t="s">
        <v>68</v>
      </c>
      <c r="M440" s="70" t="s">
        <v>6576</v>
      </c>
      <c r="N440" s="70">
        <v>85449729</v>
      </c>
      <c r="O440" s="154">
        <v>14</v>
      </c>
      <c r="P440" s="291">
        <v>45302</v>
      </c>
      <c r="Q440" s="70">
        <v>2126349000</v>
      </c>
      <c r="R440" s="291">
        <v>45335</v>
      </c>
      <c r="S440" s="70">
        <v>11167000</v>
      </c>
      <c r="T440" s="72" t="s">
        <v>66</v>
      </c>
      <c r="U440" s="70">
        <v>85152695</v>
      </c>
      <c r="V440" s="70" t="s">
        <v>5517</v>
      </c>
      <c r="W440" s="291">
        <v>45335</v>
      </c>
      <c r="X440" s="291">
        <v>45335</v>
      </c>
      <c r="Y440" s="81" t="s">
        <v>75</v>
      </c>
      <c r="Z440" s="291">
        <v>45457</v>
      </c>
      <c r="AA440" s="136">
        <f t="shared" si="30"/>
        <v>122</v>
      </c>
      <c r="AB440" s="136">
        <v>0</v>
      </c>
      <c r="AC440" s="506">
        <v>0</v>
      </c>
      <c r="AD440" s="136">
        <v>0</v>
      </c>
      <c r="AE440" s="294" t="s">
        <v>75</v>
      </c>
      <c r="AF440" s="136">
        <f t="shared" si="31"/>
        <v>0</v>
      </c>
      <c r="AG440" s="70">
        <v>0</v>
      </c>
      <c r="AH440" s="70">
        <v>0</v>
      </c>
      <c r="AI440" s="294" t="s">
        <v>75</v>
      </c>
      <c r="AJ440" s="72">
        <v>0</v>
      </c>
      <c r="AK440" s="79" t="s">
        <v>75</v>
      </c>
      <c r="AL440" s="79" t="s">
        <v>75</v>
      </c>
      <c r="AM440" s="136">
        <f t="shared" si="32"/>
        <v>0</v>
      </c>
      <c r="AN440" s="136">
        <f>+K440+AC440-AH440</f>
        <v>11167000</v>
      </c>
      <c r="AO440" s="72" t="s">
        <v>67</v>
      </c>
      <c r="AP440" s="70">
        <v>11167000</v>
      </c>
      <c r="AQ440" s="72" t="s">
        <v>85</v>
      </c>
      <c r="AR440" s="70">
        <v>0</v>
      </c>
      <c r="AS440" s="86" t="s">
        <v>75</v>
      </c>
      <c r="AT440" s="508">
        <v>11167000</v>
      </c>
      <c r="AU440" s="436">
        <f t="shared" si="33"/>
        <v>0</v>
      </c>
      <c r="AV440" s="140">
        <f t="shared" si="34"/>
        <v>1</v>
      </c>
      <c r="AW440" s="294" t="s">
        <v>75</v>
      </c>
      <c r="AX440" s="72" t="s">
        <v>131</v>
      </c>
      <c r="AY440" s="70" t="s">
        <v>6575</v>
      </c>
      <c r="AZ440" s="67" t="s">
        <v>67</v>
      </c>
      <c r="BA440" s="67" t="s">
        <v>67</v>
      </c>
    </row>
    <row r="441" spans="2:53" x14ac:dyDescent="0.25">
      <c r="B441" s="67">
        <v>2024</v>
      </c>
      <c r="C441" s="67">
        <v>891780111</v>
      </c>
      <c r="D441" s="69" t="s">
        <v>64</v>
      </c>
      <c r="E441" s="72" t="s">
        <v>6574</v>
      </c>
      <c r="F441" s="136" t="s">
        <v>6573</v>
      </c>
      <c r="G441" s="418">
        <v>0</v>
      </c>
      <c r="H441" s="72" t="s">
        <v>73</v>
      </c>
      <c r="I441" s="69" t="s">
        <v>65</v>
      </c>
      <c r="J441" s="70" t="s">
        <v>6304</v>
      </c>
      <c r="K441" s="70">
        <v>11167000</v>
      </c>
      <c r="L441" s="67" t="s">
        <v>68</v>
      </c>
      <c r="M441" s="70" t="s">
        <v>6572</v>
      </c>
      <c r="N441" s="70">
        <v>85152958</v>
      </c>
      <c r="O441" s="154">
        <v>14</v>
      </c>
      <c r="P441" s="291">
        <v>45302</v>
      </c>
      <c r="Q441" s="70">
        <v>2126349000</v>
      </c>
      <c r="R441" s="291">
        <v>45335</v>
      </c>
      <c r="S441" s="70">
        <v>11167000</v>
      </c>
      <c r="T441" s="72" t="s">
        <v>66</v>
      </c>
      <c r="U441" s="70">
        <v>85152695</v>
      </c>
      <c r="V441" s="70" t="s">
        <v>5517</v>
      </c>
      <c r="W441" s="291">
        <v>45335</v>
      </c>
      <c r="X441" s="291">
        <v>45335</v>
      </c>
      <c r="Y441" s="81" t="s">
        <v>75</v>
      </c>
      <c r="Z441" s="291">
        <v>45457</v>
      </c>
      <c r="AA441" s="136">
        <f t="shared" si="30"/>
        <v>122</v>
      </c>
      <c r="AB441" s="136">
        <v>0</v>
      </c>
      <c r="AC441" s="506">
        <v>0</v>
      </c>
      <c r="AD441" s="136">
        <v>0</v>
      </c>
      <c r="AE441" s="294" t="s">
        <v>75</v>
      </c>
      <c r="AF441" s="136">
        <f t="shared" si="31"/>
        <v>0</v>
      </c>
      <c r="AG441" s="70">
        <v>0</v>
      </c>
      <c r="AH441" s="70">
        <v>0</v>
      </c>
      <c r="AI441" s="294" t="s">
        <v>75</v>
      </c>
      <c r="AJ441" s="72">
        <v>0</v>
      </c>
      <c r="AK441" s="79" t="s">
        <v>75</v>
      </c>
      <c r="AL441" s="79" t="s">
        <v>75</v>
      </c>
      <c r="AM441" s="136">
        <f t="shared" si="32"/>
        <v>0</v>
      </c>
      <c r="AN441" s="136">
        <f>+K441+AC441-AH441</f>
        <v>11167000</v>
      </c>
      <c r="AO441" s="72" t="s">
        <v>67</v>
      </c>
      <c r="AP441" s="70">
        <v>11167000</v>
      </c>
      <c r="AQ441" s="72" t="s">
        <v>85</v>
      </c>
      <c r="AR441" s="70">
        <v>0</v>
      </c>
      <c r="AS441" s="86" t="s">
        <v>75</v>
      </c>
      <c r="AT441" s="508">
        <v>11167000</v>
      </c>
      <c r="AU441" s="436">
        <f t="shared" si="33"/>
        <v>0</v>
      </c>
      <c r="AV441" s="140">
        <f t="shared" si="34"/>
        <v>1</v>
      </c>
      <c r="AW441" s="294" t="s">
        <v>75</v>
      </c>
      <c r="AX441" s="72" t="s">
        <v>131</v>
      </c>
      <c r="AY441" s="70" t="s">
        <v>6571</v>
      </c>
      <c r="AZ441" s="67" t="s">
        <v>67</v>
      </c>
      <c r="BA441" s="67" t="s">
        <v>67</v>
      </c>
    </row>
    <row r="442" spans="2:53" x14ac:dyDescent="0.25">
      <c r="B442" s="67">
        <v>2024</v>
      </c>
      <c r="C442" s="67">
        <v>891780111</v>
      </c>
      <c r="D442" s="69" t="s">
        <v>64</v>
      </c>
      <c r="E442" s="72" t="s">
        <v>6570</v>
      </c>
      <c r="F442" s="136" t="s">
        <v>6569</v>
      </c>
      <c r="G442" s="418">
        <v>0</v>
      </c>
      <c r="H442" s="72" t="s">
        <v>73</v>
      </c>
      <c r="I442" s="69" t="s">
        <v>65</v>
      </c>
      <c r="J442" s="70" t="s">
        <v>6304</v>
      </c>
      <c r="K442" s="70">
        <v>11167000</v>
      </c>
      <c r="L442" s="67" t="s">
        <v>68</v>
      </c>
      <c r="M442" s="70" t="s">
        <v>6568</v>
      </c>
      <c r="N442" s="70">
        <v>73376946</v>
      </c>
      <c r="O442" s="154">
        <v>14</v>
      </c>
      <c r="P442" s="291">
        <v>45302</v>
      </c>
      <c r="Q442" s="70">
        <v>2126349000</v>
      </c>
      <c r="R442" s="291">
        <v>45335</v>
      </c>
      <c r="S442" s="70">
        <v>11167000</v>
      </c>
      <c r="T442" s="72" t="s">
        <v>66</v>
      </c>
      <c r="U442" s="70">
        <v>85152695</v>
      </c>
      <c r="V442" s="70" t="s">
        <v>5517</v>
      </c>
      <c r="W442" s="291">
        <v>45335</v>
      </c>
      <c r="X442" s="291">
        <v>45335</v>
      </c>
      <c r="Y442" s="81" t="s">
        <v>75</v>
      </c>
      <c r="Z442" s="291">
        <v>45457</v>
      </c>
      <c r="AA442" s="136">
        <f t="shared" si="30"/>
        <v>122</v>
      </c>
      <c r="AB442" s="136">
        <v>0</v>
      </c>
      <c r="AC442" s="506">
        <v>0</v>
      </c>
      <c r="AD442" s="136">
        <v>0</v>
      </c>
      <c r="AE442" s="294" t="s">
        <v>75</v>
      </c>
      <c r="AF442" s="136">
        <f t="shared" si="31"/>
        <v>0</v>
      </c>
      <c r="AG442" s="70">
        <v>0</v>
      </c>
      <c r="AH442" s="70">
        <v>0</v>
      </c>
      <c r="AI442" s="294" t="s">
        <v>75</v>
      </c>
      <c r="AJ442" s="72">
        <v>0</v>
      </c>
      <c r="AK442" s="79" t="s">
        <v>75</v>
      </c>
      <c r="AL442" s="79" t="s">
        <v>75</v>
      </c>
      <c r="AM442" s="136">
        <f t="shared" si="32"/>
        <v>0</v>
      </c>
      <c r="AN442" s="136">
        <f>+K442+AC442-AH442</f>
        <v>11167000</v>
      </c>
      <c r="AO442" s="72" t="s">
        <v>67</v>
      </c>
      <c r="AP442" s="70">
        <v>11167000</v>
      </c>
      <c r="AQ442" s="72" t="s">
        <v>85</v>
      </c>
      <c r="AR442" s="70">
        <v>0</v>
      </c>
      <c r="AS442" s="86" t="s">
        <v>75</v>
      </c>
      <c r="AT442" s="508">
        <v>11167000</v>
      </c>
      <c r="AU442" s="436">
        <f t="shared" si="33"/>
        <v>0</v>
      </c>
      <c r="AV442" s="140">
        <f t="shared" si="34"/>
        <v>1</v>
      </c>
      <c r="AW442" s="294" t="s">
        <v>75</v>
      </c>
      <c r="AX442" s="72" t="s">
        <v>131</v>
      </c>
      <c r="AY442" s="70" t="s">
        <v>6567</v>
      </c>
      <c r="AZ442" s="67" t="s">
        <v>67</v>
      </c>
      <c r="BA442" s="67" t="s">
        <v>67</v>
      </c>
    </row>
    <row r="443" spans="2:53" x14ac:dyDescent="0.25">
      <c r="B443" s="67">
        <v>2024</v>
      </c>
      <c r="C443" s="67">
        <v>891780111</v>
      </c>
      <c r="D443" s="69" t="s">
        <v>64</v>
      </c>
      <c r="E443" s="72" t="s">
        <v>6566</v>
      </c>
      <c r="F443" s="136" t="s">
        <v>6565</v>
      </c>
      <c r="G443" s="418">
        <v>0</v>
      </c>
      <c r="H443" s="72" t="s">
        <v>73</v>
      </c>
      <c r="I443" s="69" t="s">
        <v>65</v>
      </c>
      <c r="J443" s="70" t="s">
        <v>6304</v>
      </c>
      <c r="K443" s="70">
        <v>13400000</v>
      </c>
      <c r="L443" s="67" t="s">
        <v>68</v>
      </c>
      <c r="M443" s="70" t="s">
        <v>6564</v>
      </c>
      <c r="N443" s="70">
        <v>94504800</v>
      </c>
      <c r="O443" s="154">
        <v>14</v>
      </c>
      <c r="P443" s="291">
        <v>45302</v>
      </c>
      <c r="Q443" s="70">
        <v>2126349000</v>
      </c>
      <c r="R443" s="291">
        <v>45335</v>
      </c>
      <c r="S443" s="70">
        <v>13400000</v>
      </c>
      <c r="T443" s="72" t="s">
        <v>66</v>
      </c>
      <c r="U443" s="70">
        <v>85152695</v>
      </c>
      <c r="V443" s="70" t="s">
        <v>5517</v>
      </c>
      <c r="W443" s="291">
        <v>45335</v>
      </c>
      <c r="X443" s="291">
        <v>45335</v>
      </c>
      <c r="Y443" s="81" t="s">
        <v>75</v>
      </c>
      <c r="Z443" s="291">
        <v>45457</v>
      </c>
      <c r="AA443" s="136">
        <f t="shared" si="30"/>
        <v>122</v>
      </c>
      <c r="AB443" s="136">
        <v>0</v>
      </c>
      <c r="AC443" s="506">
        <v>0</v>
      </c>
      <c r="AD443" s="136">
        <v>0</v>
      </c>
      <c r="AE443" s="294" t="s">
        <v>75</v>
      </c>
      <c r="AF443" s="136">
        <f t="shared" si="31"/>
        <v>0</v>
      </c>
      <c r="AG443" s="70">
        <v>0</v>
      </c>
      <c r="AH443" s="70">
        <v>0</v>
      </c>
      <c r="AI443" s="294" t="s">
        <v>75</v>
      </c>
      <c r="AJ443" s="72">
        <v>0</v>
      </c>
      <c r="AK443" s="79" t="s">
        <v>75</v>
      </c>
      <c r="AL443" s="79" t="s">
        <v>75</v>
      </c>
      <c r="AM443" s="136">
        <f t="shared" si="32"/>
        <v>0</v>
      </c>
      <c r="AN443" s="136">
        <f>+K443+AC443-AH443</f>
        <v>13400000</v>
      </c>
      <c r="AO443" s="72" t="s">
        <v>67</v>
      </c>
      <c r="AP443" s="70">
        <v>13400000</v>
      </c>
      <c r="AQ443" s="72" t="s">
        <v>85</v>
      </c>
      <c r="AR443" s="70">
        <v>0</v>
      </c>
      <c r="AS443" s="86" t="s">
        <v>75</v>
      </c>
      <c r="AT443" s="508">
        <v>13400000</v>
      </c>
      <c r="AU443" s="436">
        <f t="shared" si="33"/>
        <v>0</v>
      </c>
      <c r="AV443" s="140">
        <f t="shared" si="34"/>
        <v>1</v>
      </c>
      <c r="AW443" s="294" t="s">
        <v>75</v>
      </c>
      <c r="AX443" s="72" t="s">
        <v>131</v>
      </c>
      <c r="AY443" s="70" t="s">
        <v>6563</v>
      </c>
      <c r="AZ443" s="67" t="s">
        <v>67</v>
      </c>
      <c r="BA443" s="67" t="s">
        <v>67</v>
      </c>
    </row>
    <row r="444" spans="2:53" x14ac:dyDescent="0.25">
      <c r="B444" s="67">
        <v>2024</v>
      </c>
      <c r="C444" s="67">
        <v>891780111</v>
      </c>
      <c r="D444" s="69" t="s">
        <v>64</v>
      </c>
      <c r="E444" s="72" t="s">
        <v>6562</v>
      </c>
      <c r="F444" s="136" t="s">
        <v>6561</v>
      </c>
      <c r="G444" s="418">
        <v>0</v>
      </c>
      <c r="H444" s="72" t="s">
        <v>73</v>
      </c>
      <c r="I444" s="69" t="s">
        <v>65</v>
      </c>
      <c r="J444" s="70" t="s">
        <v>6304</v>
      </c>
      <c r="K444" s="70">
        <v>11167000</v>
      </c>
      <c r="L444" s="67" t="s">
        <v>68</v>
      </c>
      <c r="M444" s="70" t="s">
        <v>6560</v>
      </c>
      <c r="N444" s="70">
        <v>32208778</v>
      </c>
      <c r="O444" s="154">
        <v>14</v>
      </c>
      <c r="P444" s="291">
        <v>45302</v>
      </c>
      <c r="Q444" s="70">
        <v>2126349000</v>
      </c>
      <c r="R444" s="291">
        <v>45335</v>
      </c>
      <c r="S444" s="70">
        <v>11167000</v>
      </c>
      <c r="T444" s="72" t="s">
        <v>66</v>
      </c>
      <c r="U444" s="70">
        <v>85152695</v>
      </c>
      <c r="V444" s="70" t="s">
        <v>5517</v>
      </c>
      <c r="W444" s="291">
        <v>45335</v>
      </c>
      <c r="X444" s="291">
        <v>45335</v>
      </c>
      <c r="Y444" s="81" t="s">
        <v>75</v>
      </c>
      <c r="Z444" s="291">
        <v>45457</v>
      </c>
      <c r="AA444" s="136">
        <f t="shared" si="30"/>
        <v>122</v>
      </c>
      <c r="AB444" s="136">
        <v>0</v>
      </c>
      <c r="AC444" s="506">
        <v>0</v>
      </c>
      <c r="AD444" s="136">
        <v>0</v>
      </c>
      <c r="AE444" s="294" t="s">
        <v>75</v>
      </c>
      <c r="AF444" s="136">
        <f t="shared" si="31"/>
        <v>0</v>
      </c>
      <c r="AG444" s="70">
        <v>0</v>
      </c>
      <c r="AH444" s="70">
        <v>0</v>
      </c>
      <c r="AI444" s="294" t="s">
        <v>75</v>
      </c>
      <c r="AJ444" s="72">
        <v>0</v>
      </c>
      <c r="AK444" s="79" t="s">
        <v>75</v>
      </c>
      <c r="AL444" s="79" t="s">
        <v>75</v>
      </c>
      <c r="AM444" s="136">
        <f t="shared" si="32"/>
        <v>0</v>
      </c>
      <c r="AN444" s="136">
        <f>+K444+AC444-AH444</f>
        <v>11167000</v>
      </c>
      <c r="AO444" s="72" t="s">
        <v>67</v>
      </c>
      <c r="AP444" s="70">
        <v>11167000</v>
      </c>
      <c r="AQ444" s="72" t="s">
        <v>85</v>
      </c>
      <c r="AR444" s="70">
        <v>0</v>
      </c>
      <c r="AS444" s="86" t="s">
        <v>75</v>
      </c>
      <c r="AT444" s="508">
        <v>11167000</v>
      </c>
      <c r="AU444" s="436">
        <f t="shared" si="33"/>
        <v>0</v>
      </c>
      <c r="AV444" s="140">
        <f t="shared" si="34"/>
        <v>1</v>
      </c>
      <c r="AW444" s="294" t="s">
        <v>75</v>
      </c>
      <c r="AX444" s="72" t="s">
        <v>131</v>
      </c>
      <c r="AY444" s="70" t="s">
        <v>6559</v>
      </c>
      <c r="AZ444" s="67" t="s">
        <v>67</v>
      </c>
      <c r="BA444" s="67" t="s">
        <v>67</v>
      </c>
    </row>
    <row r="445" spans="2:53" x14ac:dyDescent="0.25">
      <c r="B445" s="67">
        <v>2024</v>
      </c>
      <c r="C445" s="67">
        <v>891780111</v>
      </c>
      <c r="D445" s="69" t="s">
        <v>64</v>
      </c>
      <c r="E445" s="72" t="s">
        <v>6558</v>
      </c>
      <c r="F445" s="136" t="s">
        <v>6557</v>
      </c>
      <c r="G445" s="418">
        <v>0</v>
      </c>
      <c r="H445" s="72" t="s">
        <v>73</v>
      </c>
      <c r="I445" s="69" t="s">
        <v>65</v>
      </c>
      <c r="J445" s="70" t="s">
        <v>6556</v>
      </c>
      <c r="K445" s="70">
        <v>11167000</v>
      </c>
      <c r="L445" s="67" t="s">
        <v>68</v>
      </c>
      <c r="M445" s="70" t="s">
        <v>6555</v>
      </c>
      <c r="N445" s="70">
        <v>36726740</v>
      </c>
      <c r="O445" s="154">
        <v>13</v>
      </c>
      <c r="P445" s="294">
        <v>45302</v>
      </c>
      <c r="Q445" s="70">
        <v>4518689382</v>
      </c>
      <c r="R445" s="291">
        <v>45335</v>
      </c>
      <c r="S445" s="70">
        <v>11167000</v>
      </c>
      <c r="T445" s="72" t="s">
        <v>66</v>
      </c>
      <c r="U445" s="70">
        <v>36557666</v>
      </c>
      <c r="V445" s="70" t="s">
        <v>5171</v>
      </c>
      <c r="W445" s="291">
        <v>45335</v>
      </c>
      <c r="X445" s="291">
        <v>45335</v>
      </c>
      <c r="Y445" s="81" t="s">
        <v>75</v>
      </c>
      <c r="Z445" s="291">
        <v>45457</v>
      </c>
      <c r="AA445" s="136">
        <f t="shared" si="30"/>
        <v>122</v>
      </c>
      <c r="AB445" s="136">
        <v>0</v>
      </c>
      <c r="AC445" s="506">
        <v>0</v>
      </c>
      <c r="AD445" s="136">
        <v>0</v>
      </c>
      <c r="AE445" s="294" t="s">
        <v>75</v>
      </c>
      <c r="AF445" s="136">
        <f t="shared" si="31"/>
        <v>0</v>
      </c>
      <c r="AG445" s="70">
        <v>0</v>
      </c>
      <c r="AH445" s="70">
        <v>0</v>
      </c>
      <c r="AI445" s="294" t="s">
        <v>75</v>
      </c>
      <c r="AJ445" s="72">
        <v>0</v>
      </c>
      <c r="AK445" s="79" t="s">
        <v>75</v>
      </c>
      <c r="AL445" s="79" t="s">
        <v>75</v>
      </c>
      <c r="AM445" s="136">
        <f t="shared" si="32"/>
        <v>0</v>
      </c>
      <c r="AN445" s="136">
        <f>+K445+AC445-AH445</f>
        <v>11167000</v>
      </c>
      <c r="AO445" s="72" t="s">
        <v>67</v>
      </c>
      <c r="AP445" s="70">
        <v>11167000</v>
      </c>
      <c r="AQ445" s="72" t="s">
        <v>85</v>
      </c>
      <c r="AR445" s="70">
        <v>0</v>
      </c>
      <c r="AS445" s="86" t="s">
        <v>75</v>
      </c>
      <c r="AT445" s="508">
        <v>11167000</v>
      </c>
      <c r="AU445" s="436">
        <f t="shared" si="33"/>
        <v>0</v>
      </c>
      <c r="AV445" s="140">
        <f t="shared" si="34"/>
        <v>1</v>
      </c>
      <c r="AW445" s="294" t="s">
        <v>75</v>
      </c>
      <c r="AX445" s="72" t="s">
        <v>131</v>
      </c>
      <c r="AY445" s="70" t="s">
        <v>6554</v>
      </c>
      <c r="AZ445" s="67" t="s">
        <v>67</v>
      </c>
      <c r="BA445" s="67" t="s">
        <v>67</v>
      </c>
    </row>
    <row r="446" spans="2:53" x14ac:dyDescent="0.25">
      <c r="B446" s="67">
        <v>2024</v>
      </c>
      <c r="C446" s="67">
        <v>891780111</v>
      </c>
      <c r="D446" s="69" t="s">
        <v>64</v>
      </c>
      <c r="E446" s="72" t="s">
        <v>6553</v>
      </c>
      <c r="F446" s="136" t="s">
        <v>6552</v>
      </c>
      <c r="G446" s="418">
        <v>0</v>
      </c>
      <c r="H446" s="72" t="s">
        <v>73</v>
      </c>
      <c r="I446" s="69" t="s">
        <v>65</v>
      </c>
      <c r="J446" s="70" t="s">
        <v>6304</v>
      </c>
      <c r="K446" s="70">
        <v>14740000</v>
      </c>
      <c r="L446" s="67" t="s">
        <v>68</v>
      </c>
      <c r="M446" s="70" t="s">
        <v>6551</v>
      </c>
      <c r="N446" s="70">
        <v>85152633</v>
      </c>
      <c r="O446" s="154">
        <v>14</v>
      </c>
      <c r="P446" s="291">
        <v>45302</v>
      </c>
      <c r="Q446" s="70">
        <v>2126349000</v>
      </c>
      <c r="R446" s="291">
        <v>45335</v>
      </c>
      <c r="S446" s="70">
        <v>14740000</v>
      </c>
      <c r="T446" s="72" t="s">
        <v>66</v>
      </c>
      <c r="U446" s="70">
        <v>85152695</v>
      </c>
      <c r="V446" s="70" t="s">
        <v>5517</v>
      </c>
      <c r="W446" s="291">
        <v>45335</v>
      </c>
      <c r="X446" s="291">
        <v>45335</v>
      </c>
      <c r="Y446" s="81" t="s">
        <v>75</v>
      </c>
      <c r="Z446" s="291">
        <v>45457</v>
      </c>
      <c r="AA446" s="136">
        <f t="shared" si="30"/>
        <v>122</v>
      </c>
      <c r="AB446" s="136">
        <v>0</v>
      </c>
      <c r="AC446" s="506">
        <v>0</v>
      </c>
      <c r="AD446" s="136">
        <v>0</v>
      </c>
      <c r="AE446" s="294" t="s">
        <v>75</v>
      </c>
      <c r="AF446" s="136">
        <f t="shared" si="31"/>
        <v>0</v>
      </c>
      <c r="AG446" s="70">
        <v>0</v>
      </c>
      <c r="AH446" s="70">
        <v>0</v>
      </c>
      <c r="AI446" s="294" t="s">
        <v>75</v>
      </c>
      <c r="AJ446" s="72">
        <v>0</v>
      </c>
      <c r="AK446" s="79" t="s">
        <v>75</v>
      </c>
      <c r="AL446" s="79" t="s">
        <v>75</v>
      </c>
      <c r="AM446" s="136">
        <f t="shared" si="32"/>
        <v>0</v>
      </c>
      <c r="AN446" s="136">
        <f>+K446+AC446-AH446</f>
        <v>14740000</v>
      </c>
      <c r="AO446" s="72" t="s">
        <v>67</v>
      </c>
      <c r="AP446" s="70">
        <v>14740000</v>
      </c>
      <c r="AQ446" s="72" t="s">
        <v>85</v>
      </c>
      <c r="AR446" s="70">
        <v>0</v>
      </c>
      <c r="AS446" s="86" t="s">
        <v>75</v>
      </c>
      <c r="AT446" s="508">
        <v>14740000</v>
      </c>
      <c r="AU446" s="436">
        <f t="shared" si="33"/>
        <v>0</v>
      </c>
      <c r="AV446" s="140">
        <f t="shared" si="34"/>
        <v>1</v>
      </c>
      <c r="AW446" s="294" t="s">
        <v>75</v>
      </c>
      <c r="AX446" s="72" t="s">
        <v>131</v>
      </c>
      <c r="AY446" s="70" t="s">
        <v>6550</v>
      </c>
      <c r="AZ446" s="67" t="s">
        <v>67</v>
      </c>
      <c r="BA446" s="67" t="s">
        <v>67</v>
      </c>
    </row>
    <row r="447" spans="2:53" x14ac:dyDescent="0.25">
      <c r="B447" s="67">
        <v>2024</v>
      </c>
      <c r="C447" s="67">
        <v>891780111</v>
      </c>
      <c r="D447" s="69" t="s">
        <v>64</v>
      </c>
      <c r="E447" s="72" t="s">
        <v>6549</v>
      </c>
      <c r="F447" s="136" t="s">
        <v>6548</v>
      </c>
      <c r="G447" s="418">
        <v>0</v>
      </c>
      <c r="H447" s="72" t="s">
        <v>73</v>
      </c>
      <c r="I447" s="69" t="s">
        <v>65</v>
      </c>
      <c r="J447" s="70" t="s">
        <v>6304</v>
      </c>
      <c r="K447" s="70">
        <v>11167000</v>
      </c>
      <c r="L447" s="67" t="s">
        <v>68</v>
      </c>
      <c r="M447" s="70" t="s">
        <v>6547</v>
      </c>
      <c r="N447" s="70">
        <v>56086232</v>
      </c>
      <c r="O447" s="154">
        <v>14</v>
      </c>
      <c r="P447" s="291">
        <v>45302</v>
      </c>
      <c r="Q447" s="70">
        <v>2126349000</v>
      </c>
      <c r="R447" s="291">
        <v>45335</v>
      </c>
      <c r="S447" s="70">
        <v>11167000</v>
      </c>
      <c r="T447" s="72" t="s">
        <v>66</v>
      </c>
      <c r="U447" s="70">
        <v>85152695</v>
      </c>
      <c r="V447" s="70" t="s">
        <v>5517</v>
      </c>
      <c r="W447" s="291">
        <v>45335</v>
      </c>
      <c r="X447" s="291">
        <v>45335</v>
      </c>
      <c r="Y447" s="81" t="s">
        <v>75</v>
      </c>
      <c r="Z447" s="291">
        <v>45457</v>
      </c>
      <c r="AA447" s="136">
        <f t="shared" si="30"/>
        <v>122</v>
      </c>
      <c r="AB447" s="136">
        <v>0</v>
      </c>
      <c r="AC447" s="506">
        <v>0</v>
      </c>
      <c r="AD447" s="136">
        <v>0</v>
      </c>
      <c r="AE447" s="294" t="s">
        <v>75</v>
      </c>
      <c r="AF447" s="136">
        <f t="shared" si="31"/>
        <v>0</v>
      </c>
      <c r="AG447" s="70">
        <v>0</v>
      </c>
      <c r="AH447" s="70">
        <v>0</v>
      </c>
      <c r="AI447" s="294" t="s">
        <v>75</v>
      </c>
      <c r="AJ447" s="72">
        <v>0</v>
      </c>
      <c r="AK447" s="79" t="s">
        <v>75</v>
      </c>
      <c r="AL447" s="79" t="s">
        <v>75</v>
      </c>
      <c r="AM447" s="136">
        <f t="shared" si="32"/>
        <v>0</v>
      </c>
      <c r="AN447" s="136">
        <f>+K447+AC447-AH447</f>
        <v>11167000</v>
      </c>
      <c r="AO447" s="72" t="s">
        <v>67</v>
      </c>
      <c r="AP447" s="70">
        <v>11167000</v>
      </c>
      <c r="AQ447" s="72" t="s">
        <v>85</v>
      </c>
      <c r="AR447" s="70">
        <v>0</v>
      </c>
      <c r="AS447" s="86" t="s">
        <v>75</v>
      </c>
      <c r="AT447" s="508">
        <v>11167000</v>
      </c>
      <c r="AU447" s="436">
        <f t="shared" si="33"/>
        <v>0</v>
      </c>
      <c r="AV447" s="140">
        <f t="shared" si="34"/>
        <v>1</v>
      </c>
      <c r="AW447" s="294" t="s">
        <v>75</v>
      </c>
      <c r="AX447" s="72" t="s">
        <v>131</v>
      </c>
      <c r="AY447" s="70" t="s">
        <v>6546</v>
      </c>
      <c r="AZ447" s="67" t="s">
        <v>67</v>
      </c>
      <c r="BA447" s="67" t="s">
        <v>67</v>
      </c>
    </row>
    <row r="448" spans="2:53" x14ac:dyDescent="0.25">
      <c r="B448" s="67">
        <v>2024</v>
      </c>
      <c r="C448" s="67">
        <v>891780111</v>
      </c>
      <c r="D448" s="69" t="s">
        <v>64</v>
      </c>
      <c r="E448" s="72" t="s">
        <v>6545</v>
      </c>
      <c r="F448" s="136" t="s">
        <v>6544</v>
      </c>
      <c r="G448" s="418">
        <v>0</v>
      </c>
      <c r="H448" s="72" t="s">
        <v>73</v>
      </c>
      <c r="I448" s="69" t="s">
        <v>65</v>
      </c>
      <c r="J448" s="70" t="s">
        <v>6304</v>
      </c>
      <c r="K448" s="70">
        <v>11167000</v>
      </c>
      <c r="L448" s="67" t="s">
        <v>68</v>
      </c>
      <c r="M448" s="70" t="s">
        <v>6543</v>
      </c>
      <c r="N448" s="70">
        <v>85153365</v>
      </c>
      <c r="O448" s="154">
        <v>14</v>
      </c>
      <c r="P448" s="291">
        <v>45302</v>
      </c>
      <c r="Q448" s="70">
        <v>2126349000</v>
      </c>
      <c r="R448" s="291">
        <v>45335</v>
      </c>
      <c r="S448" s="70">
        <v>11167000</v>
      </c>
      <c r="T448" s="72" t="s">
        <v>66</v>
      </c>
      <c r="U448" s="70">
        <v>85152695</v>
      </c>
      <c r="V448" s="70" t="s">
        <v>5517</v>
      </c>
      <c r="W448" s="291">
        <v>45335</v>
      </c>
      <c r="X448" s="291">
        <v>45335</v>
      </c>
      <c r="Y448" s="81" t="s">
        <v>75</v>
      </c>
      <c r="Z448" s="291">
        <v>45457</v>
      </c>
      <c r="AA448" s="136">
        <f t="shared" si="30"/>
        <v>122</v>
      </c>
      <c r="AB448" s="136">
        <v>0</v>
      </c>
      <c r="AC448" s="506">
        <v>0</v>
      </c>
      <c r="AD448" s="136">
        <v>0</v>
      </c>
      <c r="AE448" s="294" t="s">
        <v>75</v>
      </c>
      <c r="AF448" s="136">
        <f t="shared" si="31"/>
        <v>0</v>
      </c>
      <c r="AG448" s="70">
        <v>0</v>
      </c>
      <c r="AH448" s="70">
        <v>0</v>
      </c>
      <c r="AI448" s="294" t="s">
        <v>75</v>
      </c>
      <c r="AJ448" s="72">
        <v>0</v>
      </c>
      <c r="AK448" s="79" t="s">
        <v>75</v>
      </c>
      <c r="AL448" s="79" t="s">
        <v>75</v>
      </c>
      <c r="AM448" s="136">
        <f t="shared" si="32"/>
        <v>0</v>
      </c>
      <c r="AN448" s="136">
        <f>+K448+AC448-AH448</f>
        <v>11167000</v>
      </c>
      <c r="AO448" s="72" t="s">
        <v>67</v>
      </c>
      <c r="AP448" s="70">
        <v>11167000</v>
      </c>
      <c r="AQ448" s="72" t="s">
        <v>85</v>
      </c>
      <c r="AR448" s="70">
        <v>0</v>
      </c>
      <c r="AS448" s="86" t="s">
        <v>75</v>
      </c>
      <c r="AT448" s="508">
        <v>11167000</v>
      </c>
      <c r="AU448" s="436">
        <f t="shared" si="33"/>
        <v>0</v>
      </c>
      <c r="AV448" s="140">
        <f t="shared" si="34"/>
        <v>1</v>
      </c>
      <c r="AW448" s="294" t="s">
        <v>75</v>
      </c>
      <c r="AX448" s="72" t="s">
        <v>131</v>
      </c>
      <c r="AY448" s="70" t="s">
        <v>6542</v>
      </c>
      <c r="AZ448" s="67" t="s">
        <v>67</v>
      </c>
      <c r="BA448" s="67" t="s">
        <v>67</v>
      </c>
    </row>
    <row r="449" spans="2:53" x14ac:dyDescent="0.25">
      <c r="B449" s="67">
        <v>2024</v>
      </c>
      <c r="C449" s="67">
        <v>891780111</v>
      </c>
      <c r="D449" s="69" t="s">
        <v>64</v>
      </c>
      <c r="E449" s="72" t="s">
        <v>6541</v>
      </c>
      <c r="F449" s="136" t="s">
        <v>6540</v>
      </c>
      <c r="G449" s="418">
        <v>0</v>
      </c>
      <c r="H449" s="72" t="s">
        <v>73</v>
      </c>
      <c r="I449" s="69" t="s">
        <v>65</v>
      </c>
      <c r="J449" s="70" t="s">
        <v>6304</v>
      </c>
      <c r="K449" s="70">
        <v>11167000</v>
      </c>
      <c r="L449" s="67" t="s">
        <v>68</v>
      </c>
      <c r="M449" s="70" t="s">
        <v>6539</v>
      </c>
      <c r="N449" s="70">
        <v>1082907201</v>
      </c>
      <c r="O449" s="154">
        <v>14</v>
      </c>
      <c r="P449" s="291">
        <v>45302</v>
      </c>
      <c r="Q449" s="70">
        <v>2126349000</v>
      </c>
      <c r="R449" s="291">
        <v>45335</v>
      </c>
      <c r="S449" s="70">
        <v>11167000</v>
      </c>
      <c r="T449" s="72" t="s">
        <v>66</v>
      </c>
      <c r="U449" s="70">
        <v>85152695</v>
      </c>
      <c r="V449" s="70" t="s">
        <v>5517</v>
      </c>
      <c r="W449" s="291">
        <v>45335</v>
      </c>
      <c r="X449" s="291">
        <v>45335</v>
      </c>
      <c r="Y449" s="81" t="s">
        <v>75</v>
      </c>
      <c r="Z449" s="291">
        <v>45457</v>
      </c>
      <c r="AA449" s="136">
        <f t="shared" si="30"/>
        <v>122</v>
      </c>
      <c r="AB449" s="136">
        <v>0</v>
      </c>
      <c r="AC449" s="506">
        <v>0</v>
      </c>
      <c r="AD449" s="136">
        <v>0</v>
      </c>
      <c r="AE449" s="294" t="s">
        <v>75</v>
      </c>
      <c r="AF449" s="136">
        <f t="shared" si="31"/>
        <v>0</v>
      </c>
      <c r="AG449" s="70">
        <v>0</v>
      </c>
      <c r="AH449" s="70">
        <v>0</v>
      </c>
      <c r="AI449" s="294" t="s">
        <v>75</v>
      </c>
      <c r="AJ449" s="72">
        <v>0</v>
      </c>
      <c r="AK449" s="79" t="s">
        <v>75</v>
      </c>
      <c r="AL449" s="79" t="s">
        <v>75</v>
      </c>
      <c r="AM449" s="136">
        <f t="shared" si="32"/>
        <v>0</v>
      </c>
      <c r="AN449" s="136">
        <f>+K449+AC449-AH449</f>
        <v>11167000</v>
      </c>
      <c r="AO449" s="72" t="s">
        <v>67</v>
      </c>
      <c r="AP449" s="70">
        <v>11167000</v>
      </c>
      <c r="AQ449" s="72" t="s">
        <v>85</v>
      </c>
      <c r="AR449" s="70">
        <v>0</v>
      </c>
      <c r="AS449" s="86" t="s">
        <v>75</v>
      </c>
      <c r="AT449" s="508">
        <v>11167000</v>
      </c>
      <c r="AU449" s="436">
        <f t="shared" si="33"/>
        <v>0</v>
      </c>
      <c r="AV449" s="140">
        <f t="shared" si="34"/>
        <v>1</v>
      </c>
      <c r="AW449" s="294" t="s">
        <v>75</v>
      </c>
      <c r="AX449" s="72" t="s">
        <v>131</v>
      </c>
      <c r="AY449" s="70" t="s">
        <v>6538</v>
      </c>
      <c r="AZ449" s="67" t="s">
        <v>67</v>
      </c>
      <c r="BA449" s="67" t="s">
        <v>67</v>
      </c>
    </row>
    <row r="450" spans="2:53" x14ac:dyDescent="0.25">
      <c r="B450" s="67">
        <v>2024</v>
      </c>
      <c r="C450" s="67">
        <v>891780111</v>
      </c>
      <c r="D450" s="69" t="s">
        <v>64</v>
      </c>
      <c r="E450" s="72" t="s">
        <v>6537</v>
      </c>
      <c r="F450" s="136" t="s">
        <v>6536</v>
      </c>
      <c r="G450" s="418">
        <v>0</v>
      </c>
      <c r="H450" s="72" t="s">
        <v>73</v>
      </c>
      <c r="I450" s="69" t="s">
        <v>65</v>
      </c>
      <c r="J450" s="70" t="s">
        <v>6535</v>
      </c>
      <c r="K450" s="70">
        <v>11167000</v>
      </c>
      <c r="L450" s="67" t="s">
        <v>68</v>
      </c>
      <c r="M450" s="70" t="s">
        <v>6534</v>
      </c>
      <c r="N450" s="70">
        <v>57443455</v>
      </c>
      <c r="O450" s="154">
        <v>13</v>
      </c>
      <c r="P450" s="294">
        <v>45302</v>
      </c>
      <c r="Q450" s="70">
        <v>4518689382</v>
      </c>
      <c r="R450" s="291">
        <v>45335</v>
      </c>
      <c r="S450" s="70">
        <v>11167000</v>
      </c>
      <c r="T450" s="72" t="s">
        <v>66</v>
      </c>
      <c r="U450" s="70">
        <v>36557666</v>
      </c>
      <c r="V450" s="70" t="s">
        <v>5171</v>
      </c>
      <c r="W450" s="291">
        <v>45335</v>
      </c>
      <c r="X450" s="291">
        <v>45335</v>
      </c>
      <c r="Y450" s="81" t="s">
        <v>75</v>
      </c>
      <c r="Z450" s="291">
        <v>45457</v>
      </c>
      <c r="AA450" s="136">
        <f t="shared" si="30"/>
        <v>122</v>
      </c>
      <c r="AB450" s="136">
        <v>0</v>
      </c>
      <c r="AC450" s="506">
        <v>0</v>
      </c>
      <c r="AD450" s="136">
        <v>0</v>
      </c>
      <c r="AE450" s="294" t="s">
        <v>75</v>
      </c>
      <c r="AF450" s="136">
        <f t="shared" si="31"/>
        <v>0</v>
      </c>
      <c r="AG450" s="70">
        <v>0</v>
      </c>
      <c r="AH450" s="70">
        <v>0</v>
      </c>
      <c r="AI450" s="294" t="s">
        <v>75</v>
      </c>
      <c r="AJ450" s="72">
        <v>0</v>
      </c>
      <c r="AK450" s="79" t="s">
        <v>75</v>
      </c>
      <c r="AL450" s="79" t="s">
        <v>75</v>
      </c>
      <c r="AM450" s="136">
        <f t="shared" si="32"/>
        <v>0</v>
      </c>
      <c r="AN450" s="136">
        <f>+K450+AC450-AH450</f>
        <v>11167000</v>
      </c>
      <c r="AO450" s="72" t="s">
        <v>67</v>
      </c>
      <c r="AP450" s="70">
        <v>11167000</v>
      </c>
      <c r="AQ450" s="72" t="s">
        <v>85</v>
      </c>
      <c r="AR450" s="70">
        <v>0</v>
      </c>
      <c r="AS450" s="86" t="s">
        <v>75</v>
      </c>
      <c r="AT450" s="508">
        <v>11167000</v>
      </c>
      <c r="AU450" s="436">
        <f t="shared" si="33"/>
        <v>0</v>
      </c>
      <c r="AV450" s="140">
        <f t="shared" si="34"/>
        <v>1</v>
      </c>
      <c r="AW450" s="294" t="s">
        <v>75</v>
      </c>
      <c r="AX450" s="72" t="s">
        <v>131</v>
      </c>
      <c r="AY450" s="70" t="s">
        <v>6533</v>
      </c>
      <c r="AZ450" s="67" t="s">
        <v>67</v>
      </c>
      <c r="BA450" s="67" t="s">
        <v>67</v>
      </c>
    </row>
    <row r="451" spans="2:53" x14ac:dyDescent="0.25">
      <c r="B451" s="67">
        <v>2024</v>
      </c>
      <c r="C451" s="67">
        <v>891780111</v>
      </c>
      <c r="D451" s="69" t="s">
        <v>64</v>
      </c>
      <c r="E451" s="72" t="s">
        <v>6532</v>
      </c>
      <c r="F451" s="136" t="s">
        <v>6531</v>
      </c>
      <c r="G451" s="418">
        <v>0</v>
      </c>
      <c r="H451" s="72" t="s">
        <v>73</v>
      </c>
      <c r="I451" s="69" t="s">
        <v>65</v>
      </c>
      <c r="J451" s="70" t="s">
        <v>6530</v>
      </c>
      <c r="K451" s="70">
        <v>11167000</v>
      </c>
      <c r="L451" s="67" t="s">
        <v>68</v>
      </c>
      <c r="M451" s="70" t="s">
        <v>6529</v>
      </c>
      <c r="N451" s="70">
        <v>1083005105</v>
      </c>
      <c r="O451" s="154">
        <v>14</v>
      </c>
      <c r="P451" s="291">
        <v>45302</v>
      </c>
      <c r="Q451" s="70">
        <v>2126349000</v>
      </c>
      <c r="R451" s="291">
        <v>45335</v>
      </c>
      <c r="S451" s="70">
        <v>11167000</v>
      </c>
      <c r="T451" s="72" t="s">
        <v>66</v>
      </c>
      <c r="U451" s="70">
        <v>36557666</v>
      </c>
      <c r="V451" s="70" t="s">
        <v>5171</v>
      </c>
      <c r="W451" s="291">
        <v>45335</v>
      </c>
      <c r="X451" s="291">
        <v>45335</v>
      </c>
      <c r="Y451" s="81" t="s">
        <v>75</v>
      </c>
      <c r="Z451" s="291">
        <v>45457</v>
      </c>
      <c r="AA451" s="136">
        <f t="shared" si="30"/>
        <v>122</v>
      </c>
      <c r="AB451" s="136">
        <v>0</v>
      </c>
      <c r="AC451" s="506">
        <v>0</v>
      </c>
      <c r="AD451" s="136">
        <v>0</v>
      </c>
      <c r="AE451" s="294" t="s">
        <v>75</v>
      </c>
      <c r="AF451" s="136">
        <f t="shared" si="31"/>
        <v>0</v>
      </c>
      <c r="AG451" s="70">
        <v>0</v>
      </c>
      <c r="AH451" s="70">
        <v>0</v>
      </c>
      <c r="AI451" s="294" t="s">
        <v>75</v>
      </c>
      <c r="AJ451" s="72">
        <v>0</v>
      </c>
      <c r="AK451" s="79" t="s">
        <v>75</v>
      </c>
      <c r="AL451" s="79" t="s">
        <v>75</v>
      </c>
      <c r="AM451" s="136">
        <f t="shared" si="32"/>
        <v>0</v>
      </c>
      <c r="AN451" s="136">
        <f>+K451+AC451-AH451</f>
        <v>11167000</v>
      </c>
      <c r="AO451" s="72" t="s">
        <v>67</v>
      </c>
      <c r="AP451" s="70">
        <v>11167000</v>
      </c>
      <c r="AQ451" s="72" t="s">
        <v>85</v>
      </c>
      <c r="AR451" s="70">
        <v>0</v>
      </c>
      <c r="AS451" s="86" t="s">
        <v>75</v>
      </c>
      <c r="AT451" s="508">
        <v>11167000</v>
      </c>
      <c r="AU451" s="436">
        <f t="shared" si="33"/>
        <v>0</v>
      </c>
      <c r="AV451" s="140">
        <f t="shared" si="34"/>
        <v>1</v>
      </c>
      <c r="AW451" s="294" t="s">
        <v>75</v>
      </c>
      <c r="AX451" s="72" t="s">
        <v>131</v>
      </c>
      <c r="AY451" s="70" t="s">
        <v>6528</v>
      </c>
      <c r="AZ451" s="67" t="s">
        <v>67</v>
      </c>
      <c r="BA451" s="67" t="s">
        <v>67</v>
      </c>
    </row>
    <row r="452" spans="2:53" x14ac:dyDescent="0.25">
      <c r="B452" s="67">
        <v>2024</v>
      </c>
      <c r="C452" s="67">
        <v>891780111</v>
      </c>
      <c r="D452" s="69" t="s">
        <v>64</v>
      </c>
      <c r="E452" s="72" t="s">
        <v>6527</v>
      </c>
      <c r="F452" s="136" t="s">
        <v>6526</v>
      </c>
      <c r="G452" s="418">
        <v>0</v>
      </c>
      <c r="H452" s="72" t="s">
        <v>73</v>
      </c>
      <c r="I452" s="69" t="s">
        <v>65</v>
      </c>
      <c r="J452" s="70" t="s">
        <v>6304</v>
      </c>
      <c r="K452" s="70">
        <v>11167000</v>
      </c>
      <c r="L452" s="67" t="s">
        <v>68</v>
      </c>
      <c r="M452" s="70" t="s">
        <v>6525</v>
      </c>
      <c r="N452" s="70">
        <v>84452687</v>
      </c>
      <c r="O452" s="154">
        <v>14</v>
      </c>
      <c r="P452" s="291">
        <v>45302</v>
      </c>
      <c r="Q452" s="70">
        <v>2126349000</v>
      </c>
      <c r="R452" s="291">
        <v>45335</v>
      </c>
      <c r="S452" s="70">
        <v>11167000</v>
      </c>
      <c r="T452" s="72" t="s">
        <v>66</v>
      </c>
      <c r="U452" s="70">
        <v>85152695</v>
      </c>
      <c r="V452" s="70" t="s">
        <v>5517</v>
      </c>
      <c r="W452" s="291">
        <v>45335</v>
      </c>
      <c r="X452" s="291">
        <v>45335</v>
      </c>
      <c r="Y452" s="81" t="s">
        <v>75</v>
      </c>
      <c r="Z452" s="291">
        <v>45457</v>
      </c>
      <c r="AA452" s="136">
        <f t="shared" si="30"/>
        <v>122</v>
      </c>
      <c r="AB452" s="136">
        <v>2</v>
      </c>
      <c r="AC452" s="506">
        <v>1333000</v>
      </c>
      <c r="AD452" s="136">
        <v>1</v>
      </c>
      <c r="AE452" s="507">
        <v>45473</v>
      </c>
      <c r="AF452" s="136">
        <f t="shared" si="31"/>
        <v>16</v>
      </c>
      <c r="AG452" s="70">
        <v>0</v>
      </c>
      <c r="AH452" s="70">
        <v>0</v>
      </c>
      <c r="AI452" s="294" t="s">
        <v>75</v>
      </c>
      <c r="AJ452" s="72">
        <v>0</v>
      </c>
      <c r="AK452" s="79" t="s">
        <v>75</v>
      </c>
      <c r="AL452" s="79" t="s">
        <v>75</v>
      </c>
      <c r="AM452" s="136">
        <f t="shared" si="32"/>
        <v>0</v>
      </c>
      <c r="AN452" s="136">
        <f>+K452+AC452-AH452</f>
        <v>12500000</v>
      </c>
      <c r="AO452" s="72" t="s">
        <v>67</v>
      </c>
      <c r="AP452" s="70">
        <v>11167000</v>
      </c>
      <c r="AQ452" s="72" t="s">
        <v>85</v>
      </c>
      <c r="AR452" s="70">
        <v>0</v>
      </c>
      <c r="AS452" s="86" t="s">
        <v>75</v>
      </c>
      <c r="AT452" s="508">
        <v>12500000</v>
      </c>
      <c r="AU452" s="436">
        <f t="shared" si="33"/>
        <v>0</v>
      </c>
      <c r="AV452" s="140">
        <f t="shared" si="34"/>
        <v>1</v>
      </c>
      <c r="AW452" s="294" t="s">
        <v>75</v>
      </c>
      <c r="AX452" s="72" t="s">
        <v>131</v>
      </c>
      <c r="AY452" s="70" t="s">
        <v>6524</v>
      </c>
      <c r="AZ452" s="67" t="s">
        <v>67</v>
      </c>
      <c r="BA452" s="67" t="s">
        <v>67</v>
      </c>
    </row>
    <row r="453" spans="2:53" x14ac:dyDescent="0.25">
      <c r="B453" s="67">
        <v>2024</v>
      </c>
      <c r="C453" s="67">
        <v>891780111</v>
      </c>
      <c r="D453" s="69" t="s">
        <v>64</v>
      </c>
      <c r="E453" s="72" t="s">
        <v>6523</v>
      </c>
      <c r="F453" s="136" t="s">
        <v>6522</v>
      </c>
      <c r="G453" s="418">
        <v>0</v>
      </c>
      <c r="H453" s="72" t="s">
        <v>73</v>
      </c>
      <c r="I453" s="69" t="s">
        <v>65</v>
      </c>
      <c r="J453" s="70" t="s">
        <v>6521</v>
      </c>
      <c r="K453" s="70">
        <v>11167000</v>
      </c>
      <c r="L453" s="67" t="s">
        <v>68</v>
      </c>
      <c r="M453" s="70" t="s">
        <v>6520</v>
      </c>
      <c r="N453" s="70">
        <v>1083041732</v>
      </c>
      <c r="O453" s="154">
        <v>14</v>
      </c>
      <c r="P453" s="291">
        <v>45302</v>
      </c>
      <c r="Q453" s="70">
        <v>2126349000</v>
      </c>
      <c r="R453" s="291">
        <v>45335</v>
      </c>
      <c r="S453" s="70">
        <v>11167000</v>
      </c>
      <c r="T453" s="72" t="s">
        <v>66</v>
      </c>
      <c r="U453" s="70">
        <v>30766322</v>
      </c>
      <c r="V453" s="70" t="s">
        <v>6293</v>
      </c>
      <c r="W453" s="291">
        <v>45335</v>
      </c>
      <c r="X453" s="291">
        <v>45335</v>
      </c>
      <c r="Y453" s="81" t="s">
        <v>75</v>
      </c>
      <c r="Z453" s="291">
        <v>45457</v>
      </c>
      <c r="AA453" s="136">
        <f t="shared" si="30"/>
        <v>122</v>
      </c>
      <c r="AB453" s="136">
        <v>2</v>
      </c>
      <c r="AC453" s="506">
        <v>1333000</v>
      </c>
      <c r="AD453" s="136">
        <v>1</v>
      </c>
      <c r="AE453" s="507">
        <v>45473</v>
      </c>
      <c r="AF453" s="136">
        <f t="shared" si="31"/>
        <v>16</v>
      </c>
      <c r="AG453" s="70">
        <v>0</v>
      </c>
      <c r="AH453" s="70">
        <v>0</v>
      </c>
      <c r="AI453" s="294" t="s">
        <v>75</v>
      </c>
      <c r="AJ453" s="72">
        <v>0</v>
      </c>
      <c r="AK453" s="79" t="s">
        <v>75</v>
      </c>
      <c r="AL453" s="79" t="s">
        <v>75</v>
      </c>
      <c r="AM453" s="136">
        <f t="shared" si="32"/>
        <v>0</v>
      </c>
      <c r="AN453" s="136">
        <f>+K453+AC453-AH453</f>
        <v>12500000</v>
      </c>
      <c r="AO453" s="72" t="s">
        <v>67</v>
      </c>
      <c r="AP453" s="70">
        <v>11167000</v>
      </c>
      <c r="AQ453" s="72" t="s">
        <v>85</v>
      </c>
      <c r="AR453" s="70">
        <v>0</v>
      </c>
      <c r="AS453" s="86" t="s">
        <v>75</v>
      </c>
      <c r="AT453" s="508">
        <v>12500000</v>
      </c>
      <c r="AU453" s="436">
        <f t="shared" si="33"/>
        <v>0</v>
      </c>
      <c r="AV453" s="140">
        <f t="shared" si="34"/>
        <v>1</v>
      </c>
      <c r="AW453" s="294" t="s">
        <v>75</v>
      </c>
      <c r="AX453" s="72" t="s">
        <v>131</v>
      </c>
      <c r="AY453" s="70" t="s">
        <v>6519</v>
      </c>
      <c r="AZ453" s="67" t="s">
        <v>67</v>
      </c>
      <c r="BA453" s="67" t="s">
        <v>67</v>
      </c>
    </row>
    <row r="454" spans="2:53" x14ac:dyDescent="0.25">
      <c r="B454" s="67">
        <v>2024</v>
      </c>
      <c r="C454" s="67">
        <v>891780111</v>
      </c>
      <c r="D454" s="69" t="s">
        <v>64</v>
      </c>
      <c r="E454" s="72" t="s">
        <v>6518</v>
      </c>
      <c r="F454" s="136" t="s">
        <v>6517</v>
      </c>
      <c r="G454" s="418">
        <v>0</v>
      </c>
      <c r="H454" s="72" t="s">
        <v>73</v>
      </c>
      <c r="I454" s="69" t="s">
        <v>65</v>
      </c>
      <c r="J454" s="70" t="s">
        <v>6516</v>
      </c>
      <c r="K454" s="70">
        <v>9380000</v>
      </c>
      <c r="L454" s="67" t="s">
        <v>68</v>
      </c>
      <c r="M454" s="70" t="s">
        <v>6515</v>
      </c>
      <c r="N454" s="70">
        <v>1065134989</v>
      </c>
      <c r="O454" s="154">
        <v>14</v>
      </c>
      <c r="P454" s="291">
        <v>45302</v>
      </c>
      <c r="Q454" s="70">
        <v>2126349000</v>
      </c>
      <c r="R454" s="291">
        <v>45335</v>
      </c>
      <c r="S454" s="70">
        <v>9380000</v>
      </c>
      <c r="T454" s="72" t="s">
        <v>66</v>
      </c>
      <c r="U454" s="70">
        <v>2536172</v>
      </c>
      <c r="V454" s="70" t="s">
        <v>6514</v>
      </c>
      <c r="W454" s="291">
        <v>45335</v>
      </c>
      <c r="X454" s="291">
        <v>45335</v>
      </c>
      <c r="Y454" s="81" t="s">
        <v>75</v>
      </c>
      <c r="Z454" s="291">
        <v>45457</v>
      </c>
      <c r="AA454" s="136">
        <f t="shared" si="30"/>
        <v>122</v>
      </c>
      <c r="AB454" s="136">
        <v>0</v>
      </c>
      <c r="AC454" s="506">
        <v>0</v>
      </c>
      <c r="AD454" s="136">
        <v>0</v>
      </c>
      <c r="AE454" s="294" t="s">
        <v>75</v>
      </c>
      <c r="AF454" s="136">
        <f t="shared" si="31"/>
        <v>0</v>
      </c>
      <c r="AG454" s="70">
        <v>0</v>
      </c>
      <c r="AH454" s="70">
        <v>0</v>
      </c>
      <c r="AI454" s="294" t="s">
        <v>75</v>
      </c>
      <c r="AJ454" s="72">
        <v>0</v>
      </c>
      <c r="AK454" s="79" t="s">
        <v>75</v>
      </c>
      <c r="AL454" s="79" t="s">
        <v>75</v>
      </c>
      <c r="AM454" s="136">
        <f t="shared" si="32"/>
        <v>0</v>
      </c>
      <c r="AN454" s="136">
        <f>+K454+AC454-AH454</f>
        <v>9380000</v>
      </c>
      <c r="AO454" s="72" t="s">
        <v>67</v>
      </c>
      <c r="AP454" s="70">
        <v>9380000</v>
      </c>
      <c r="AQ454" s="72" t="s">
        <v>85</v>
      </c>
      <c r="AR454" s="70">
        <v>0</v>
      </c>
      <c r="AS454" s="86" t="s">
        <v>75</v>
      </c>
      <c r="AT454" s="508">
        <v>7280000</v>
      </c>
      <c r="AU454" s="436">
        <f t="shared" si="33"/>
        <v>2100000</v>
      </c>
      <c r="AV454" s="140">
        <f t="shared" si="34"/>
        <v>0.77611940298507465</v>
      </c>
      <c r="AW454" s="294" t="s">
        <v>75</v>
      </c>
      <c r="AX454" s="72" t="s">
        <v>86</v>
      </c>
      <c r="AY454" s="70" t="s">
        <v>6513</v>
      </c>
      <c r="AZ454" s="67" t="s">
        <v>67</v>
      </c>
      <c r="BA454" s="67" t="s">
        <v>67</v>
      </c>
    </row>
    <row r="455" spans="2:53" x14ac:dyDescent="0.25">
      <c r="B455" s="67">
        <v>2024</v>
      </c>
      <c r="C455" s="67">
        <v>891780111</v>
      </c>
      <c r="D455" s="69" t="s">
        <v>64</v>
      </c>
      <c r="E455" s="72" t="s">
        <v>6512</v>
      </c>
      <c r="F455" s="136" t="s">
        <v>6511</v>
      </c>
      <c r="G455" s="418">
        <v>0</v>
      </c>
      <c r="H455" s="72" t="s">
        <v>73</v>
      </c>
      <c r="I455" s="69" t="s">
        <v>65</v>
      </c>
      <c r="J455" s="70" t="s">
        <v>6510</v>
      </c>
      <c r="K455" s="70">
        <v>9380000</v>
      </c>
      <c r="L455" s="67" t="s">
        <v>68</v>
      </c>
      <c r="M455" s="70" t="s">
        <v>3718</v>
      </c>
      <c r="N455" s="70">
        <v>1082984745</v>
      </c>
      <c r="O455" s="154">
        <v>14</v>
      </c>
      <c r="P455" s="291">
        <v>45302</v>
      </c>
      <c r="Q455" s="70">
        <v>2126349000</v>
      </c>
      <c r="R455" s="291">
        <v>45335</v>
      </c>
      <c r="S455" s="70">
        <v>9380000</v>
      </c>
      <c r="T455" s="72" t="s">
        <v>66</v>
      </c>
      <c r="U455" s="70">
        <v>84450555</v>
      </c>
      <c r="V455" s="70" t="s">
        <v>5982</v>
      </c>
      <c r="W455" s="291">
        <v>45335</v>
      </c>
      <c r="X455" s="291">
        <v>45335</v>
      </c>
      <c r="Y455" s="81" t="s">
        <v>75</v>
      </c>
      <c r="Z455" s="291">
        <v>45457</v>
      </c>
      <c r="AA455" s="136">
        <f t="shared" si="30"/>
        <v>122</v>
      </c>
      <c r="AB455" s="136">
        <v>0</v>
      </c>
      <c r="AC455" s="506">
        <v>0</v>
      </c>
      <c r="AD455" s="136">
        <v>0</v>
      </c>
      <c r="AE455" s="294" t="s">
        <v>75</v>
      </c>
      <c r="AF455" s="136">
        <f t="shared" si="31"/>
        <v>0</v>
      </c>
      <c r="AG455" s="70">
        <v>0</v>
      </c>
      <c r="AH455" s="70">
        <v>0</v>
      </c>
      <c r="AI455" s="294" t="s">
        <v>75</v>
      </c>
      <c r="AJ455" s="72">
        <v>0</v>
      </c>
      <c r="AK455" s="79" t="s">
        <v>75</v>
      </c>
      <c r="AL455" s="79" t="s">
        <v>75</v>
      </c>
      <c r="AM455" s="136">
        <f t="shared" si="32"/>
        <v>0</v>
      </c>
      <c r="AN455" s="136">
        <f>+K455+AC455-AH455</f>
        <v>9380000</v>
      </c>
      <c r="AO455" s="72" t="s">
        <v>67</v>
      </c>
      <c r="AP455" s="70">
        <v>9380000</v>
      </c>
      <c r="AQ455" s="72" t="s">
        <v>85</v>
      </c>
      <c r="AR455" s="70">
        <v>0</v>
      </c>
      <c r="AS455" s="86" t="s">
        <v>75</v>
      </c>
      <c r="AT455" s="508">
        <v>9380000</v>
      </c>
      <c r="AU455" s="436">
        <f t="shared" si="33"/>
        <v>0</v>
      </c>
      <c r="AV455" s="140">
        <f t="shared" si="34"/>
        <v>1</v>
      </c>
      <c r="AW455" s="294" t="s">
        <v>75</v>
      </c>
      <c r="AX455" s="72" t="s">
        <v>131</v>
      </c>
      <c r="AY455" s="70" t="s">
        <v>6509</v>
      </c>
      <c r="AZ455" s="67" t="s">
        <v>67</v>
      </c>
      <c r="BA455" s="67" t="s">
        <v>67</v>
      </c>
    </row>
    <row r="456" spans="2:53" x14ac:dyDescent="0.25">
      <c r="B456" s="67">
        <v>2024</v>
      </c>
      <c r="C456" s="67">
        <v>891780111</v>
      </c>
      <c r="D456" s="69" t="s">
        <v>64</v>
      </c>
      <c r="E456" s="72" t="s">
        <v>6508</v>
      </c>
      <c r="F456" s="136" t="s">
        <v>6507</v>
      </c>
      <c r="G456" s="418">
        <v>0</v>
      </c>
      <c r="H456" s="72" t="s">
        <v>73</v>
      </c>
      <c r="I456" s="69" t="s">
        <v>65</v>
      </c>
      <c r="J456" s="70" t="s">
        <v>6506</v>
      </c>
      <c r="K456" s="70">
        <v>9380000</v>
      </c>
      <c r="L456" s="67" t="s">
        <v>68</v>
      </c>
      <c r="M456" s="70" t="s">
        <v>6505</v>
      </c>
      <c r="N456" s="70">
        <v>1082882138</v>
      </c>
      <c r="O456" s="154">
        <v>14</v>
      </c>
      <c r="P456" s="291">
        <v>45302</v>
      </c>
      <c r="Q456" s="70">
        <v>2126349000</v>
      </c>
      <c r="R456" s="291">
        <v>45335</v>
      </c>
      <c r="S456" s="70">
        <v>9380000</v>
      </c>
      <c r="T456" s="72" t="s">
        <v>66</v>
      </c>
      <c r="U456" s="70">
        <v>45507423</v>
      </c>
      <c r="V456" s="70" t="s">
        <v>5257</v>
      </c>
      <c r="W456" s="291">
        <v>45335</v>
      </c>
      <c r="X456" s="291">
        <v>45335</v>
      </c>
      <c r="Y456" s="81" t="s">
        <v>75</v>
      </c>
      <c r="Z456" s="291">
        <v>45457</v>
      </c>
      <c r="AA456" s="136">
        <f t="shared" ref="AA456:AA519" si="35">+IF(Y456="1800-01-01",Z456-X456,Z456-Y456)</f>
        <v>122</v>
      </c>
      <c r="AB456" s="136">
        <v>2</v>
      </c>
      <c r="AC456" s="506">
        <v>490000</v>
      </c>
      <c r="AD456" s="136">
        <v>1</v>
      </c>
      <c r="AE456" s="507">
        <v>45464</v>
      </c>
      <c r="AF456" s="136">
        <f t="shared" ref="AF456:AF519" si="36">+IF(AE456="1800-01-01",0,AE456-Z456)</f>
        <v>7</v>
      </c>
      <c r="AG456" s="70">
        <v>0</v>
      </c>
      <c r="AH456" s="70">
        <v>0</v>
      </c>
      <c r="AI456" s="294" t="s">
        <v>75</v>
      </c>
      <c r="AJ456" s="72">
        <v>0</v>
      </c>
      <c r="AK456" s="79" t="s">
        <v>75</v>
      </c>
      <c r="AL456" s="79" t="s">
        <v>75</v>
      </c>
      <c r="AM456" s="136">
        <f t="shared" ref="AM456:AM519" si="37">+IF(AK456="1800-01-01",0,AL456-AK456)</f>
        <v>0</v>
      </c>
      <c r="AN456" s="136">
        <f>+K456+AC456-AH456</f>
        <v>9870000</v>
      </c>
      <c r="AO456" s="72" t="s">
        <v>67</v>
      </c>
      <c r="AP456" s="70">
        <v>9380000</v>
      </c>
      <c r="AQ456" s="72" t="s">
        <v>85</v>
      </c>
      <c r="AR456" s="70">
        <v>0</v>
      </c>
      <c r="AS456" s="86" t="s">
        <v>75</v>
      </c>
      <c r="AT456" s="508">
        <v>9870000</v>
      </c>
      <c r="AU456" s="436">
        <f t="shared" ref="AU456:AU519" si="38">AN456-AT456</f>
        <v>0</v>
      </c>
      <c r="AV456" s="140">
        <f t="shared" ref="AV456:AV519" si="39">+IFERROR(AT456/AN456,"_")</f>
        <v>1</v>
      </c>
      <c r="AW456" s="294" t="s">
        <v>75</v>
      </c>
      <c r="AX456" s="72" t="s">
        <v>131</v>
      </c>
      <c r="AY456" s="70" t="s">
        <v>6504</v>
      </c>
      <c r="AZ456" s="67" t="s">
        <v>67</v>
      </c>
      <c r="BA456" s="67" t="s">
        <v>67</v>
      </c>
    </row>
    <row r="457" spans="2:53" x14ac:dyDescent="0.25">
      <c r="B457" s="67">
        <v>2024</v>
      </c>
      <c r="C457" s="67">
        <v>891780111</v>
      </c>
      <c r="D457" s="69" t="s">
        <v>64</v>
      </c>
      <c r="E457" s="72" t="s">
        <v>6503</v>
      </c>
      <c r="F457" s="136" t="s">
        <v>6502</v>
      </c>
      <c r="G457" s="418">
        <v>0</v>
      </c>
      <c r="H457" s="72" t="s">
        <v>73</v>
      </c>
      <c r="I457" s="69" t="s">
        <v>65</v>
      </c>
      <c r="J457" s="70" t="s">
        <v>6501</v>
      </c>
      <c r="K457" s="70">
        <v>11167000</v>
      </c>
      <c r="L457" s="67" t="s">
        <v>68</v>
      </c>
      <c r="M457" s="70" t="s">
        <v>6500</v>
      </c>
      <c r="N457" s="70">
        <v>36695248</v>
      </c>
      <c r="O457" s="154">
        <v>14</v>
      </c>
      <c r="P457" s="291">
        <v>45302</v>
      </c>
      <c r="Q457" s="70">
        <v>2126349000</v>
      </c>
      <c r="R457" s="291">
        <v>45335</v>
      </c>
      <c r="S457" s="70">
        <v>11167000</v>
      </c>
      <c r="T457" s="72" t="s">
        <v>66</v>
      </c>
      <c r="U457" s="70">
        <v>45507423</v>
      </c>
      <c r="V457" s="70" t="s">
        <v>5257</v>
      </c>
      <c r="W457" s="291">
        <v>45335</v>
      </c>
      <c r="X457" s="291">
        <v>45335</v>
      </c>
      <c r="Y457" s="81" t="s">
        <v>75</v>
      </c>
      <c r="Z457" s="291">
        <v>45457</v>
      </c>
      <c r="AA457" s="136">
        <f t="shared" si="35"/>
        <v>122</v>
      </c>
      <c r="AB457" s="136">
        <v>2</v>
      </c>
      <c r="AC457" s="506">
        <v>583000</v>
      </c>
      <c r="AD457" s="136">
        <v>1</v>
      </c>
      <c r="AE457" s="507">
        <v>45464</v>
      </c>
      <c r="AF457" s="136">
        <f t="shared" si="36"/>
        <v>7</v>
      </c>
      <c r="AG457" s="70">
        <v>0</v>
      </c>
      <c r="AH457" s="70">
        <v>0</v>
      </c>
      <c r="AI457" s="294" t="s">
        <v>75</v>
      </c>
      <c r="AJ457" s="72">
        <v>0</v>
      </c>
      <c r="AK457" s="79" t="s">
        <v>75</v>
      </c>
      <c r="AL457" s="79" t="s">
        <v>75</v>
      </c>
      <c r="AM457" s="136">
        <f t="shared" si="37"/>
        <v>0</v>
      </c>
      <c r="AN457" s="136">
        <f>+K457+AC457-AH457</f>
        <v>11750000</v>
      </c>
      <c r="AO457" s="72" t="s">
        <v>67</v>
      </c>
      <c r="AP457" s="70">
        <v>11167000</v>
      </c>
      <c r="AQ457" s="72" t="s">
        <v>85</v>
      </c>
      <c r="AR457" s="70">
        <v>0</v>
      </c>
      <c r="AS457" s="86" t="s">
        <v>75</v>
      </c>
      <c r="AT457" s="508">
        <v>11750000</v>
      </c>
      <c r="AU457" s="436">
        <f t="shared" si="38"/>
        <v>0</v>
      </c>
      <c r="AV457" s="140">
        <f t="shared" si="39"/>
        <v>1</v>
      </c>
      <c r="AW457" s="294" t="s">
        <v>75</v>
      </c>
      <c r="AX457" s="72" t="s">
        <v>131</v>
      </c>
      <c r="AY457" s="70" t="s">
        <v>6499</v>
      </c>
      <c r="AZ457" s="67" t="s">
        <v>67</v>
      </c>
      <c r="BA457" s="67" t="s">
        <v>67</v>
      </c>
    </row>
    <row r="458" spans="2:53" x14ac:dyDescent="0.25">
      <c r="B458" s="67">
        <v>2024</v>
      </c>
      <c r="C458" s="67">
        <v>891780111</v>
      </c>
      <c r="D458" s="69" t="s">
        <v>64</v>
      </c>
      <c r="E458" s="72" t="s">
        <v>6498</v>
      </c>
      <c r="F458" s="136" t="s">
        <v>6497</v>
      </c>
      <c r="G458" s="418">
        <v>0</v>
      </c>
      <c r="H458" s="72" t="s">
        <v>73</v>
      </c>
      <c r="I458" s="69" t="s">
        <v>65</v>
      </c>
      <c r="J458" s="70" t="s">
        <v>6496</v>
      </c>
      <c r="K458" s="70">
        <v>9380000</v>
      </c>
      <c r="L458" s="67" t="s">
        <v>68</v>
      </c>
      <c r="M458" s="70" t="s">
        <v>6495</v>
      </c>
      <c r="N458" s="70">
        <v>36641670</v>
      </c>
      <c r="O458" s="154">
        <v>14</v>
      </c>
      <c r="P458" s="291">
        <v>45302</v>
      </c>
      <c r="Q458" s="70">
        <v>2126349000</v>
      </c>
      <c r="R458" s="291">
        <v>45335</v>
      </c>
      <c r="S458" s="70">
        <v>9380000</v>
      </c>
      <c r="T458" s="72" t="s">
        <v>66</v>
      </c>
      <c r="U458" s="70">
        <v>45507423</v>
      </c>
      <c r="V458" s="70" t="s">
        <v>5257</v>
      </c>
      <c r="W458" s="291">
        <v>45335</v>
      </c>
      <c r="X458" s="291">
        <v>45335</v>
      </c>
      <c r="Y458" s="81" t="s">
        <v>75</v>
      </c>
      <c r="Z458" s="291">
        <v>45457</v>
      </c>
      <c r="AA458" s="136">
        <f t="shared" si="35"/>
        <v>122</v>
      </c>
      <c r="AB458" s="136">
        <v>2</v>
      </c>
      <c r="AC458" s="506">
        <v>490000</v>
      </c>
      <c r="AD458" s="136">
        <v>1</v>
      </c>
      <c r="AE458" s="507">
        <v>45464</v>
      </c>
      <c r="AF458" s="136">
        <f t="shared" si="36"/>
        <v>7</v>
      </c>
      <c r="AG458" s="70">
        <v>0</v>
      </c>
      <c r="AH458" s="70">
        <v>0</v>
      </c>
      <c r="AI458" s="294" t="s">
        <v>75</v>
      </c>
      <c r="AJ458" s="72">
        <v>0</v>
      </c>
      <c r="AK458" s="79" t="s">
        <v>75</v>
      </c>
      <c r="AL458" s="79" t="s">
        <v>75</v>
      </c>
      <c r="AM458" s="136">
        <f t="shared" si="37"/>
        <v>0</v>
      </c>
      <c r="AN458" s="136">
        <f>+K458+AC458-AH458</f>
        <v>9870000</v>
      </c>
      <c r="AO458" s="72" t="s">
        <v>67</v>
      </c>
      <c r="AP458" s="70">
        <v>9380000</v>
      </c>
      <c r="AQ458" s="72" t="s">
        <v>85</v>
      </c>
      <c r="AR458" s="70">
        <v>0</v>
      </c>
      <c r="AS458" s="86" t="s">
        <v>75</v>
      </c>
      <c r="AT458" s="508">
        <v>9870000</v>
      </c>
      <c r="AU458" s="436">
        <f t="shared" si="38"/>
        <v>0</v>
      </c>
      <c r="AV458" s="140">
        <f t="shared" si="39"/>
        <v>1</v>
      </c>
      <c r="AW458" s="294" t="s">
        <v>75</v>
      </c>
      <c r="AX458" s="72" t="s">
        <v>131</v>
      </c>
      <c r="AY458" s="70" t="s">
        <v>6494</v>
      </c>
      <c r="AZ458" s="67" t="s">
        <v>67</v>
      </c>
      <c r="BA458" s="67" t="s">
        <v>67</v>
      </c>
    </row>
    <row r="459" spans="2:53" x14ac:dyDescent="0.25">
      <c r="B459" s="67">
        <v>2024</v>
      </c>
      <c r="C459" s="67">
        <v>891780111</v>
      </c>
      <c r="D459" s="69" t="s">
        <v>64</v>
      </c>
      <c r="E459" s="72" t="s">
        <v>6493</v>
      </c>
      <c r="F459" s="136" t="s">
        <v>6492</v>
      </c>
      <c r="G459" s="418">
        <v>0</v>
      </c>
      <c r="H459" s="72" t="s">
        <v>73</v>
      </c>
      <c r="I459" s="69" t="s">
        <v>65</v>
      </c>
      <c r="J459" s="70" t="s">
        <v>6491</v>
      </c>
      <c r="K459" s="70">
        <v>12060000</v>
      </c>
      <c r="L459" s="67" t="s">
        <v>68</v>
      </c>
      <c r="M459" s="70" t="s">
        <v>6490</v>
      </c>
      <c r="N459" s="70">
        <v>49758019</v>
      </c>
      <c r="O459" s="154">
        <v>13</v>
      </c>
      <c r="P459" s="294">
        <v>45302</v>
      </c>
      <c r="Q459" s="70">
        <v>4518689382</v>
      </c>
      <c r="R459" s="291">
        <v>45335</v>
      </c>
      <c r="S459" s="70">
        <v>12060000</v>
      </c>
      <c r="T459" s="72" t="s">
        <v>66</v>
      </c>
      <c r="U459" s="70">
        <v>57441846</v>
      </c>
      <c r="V459" s="70" t="s">
        <v>6068</v>
      </c>
      <c r="W459" s="291">
        <v>45335</v>
      </c>
      <c r="X459" s="291">
        <v>45335</v>
      </c>
      <c r="Y459" s="81" t="s">
        <v>75</v>
      </c>
      <c r="Z459" s="291">
        <v>45457</v>
      </c>
      <c r="AA459" s="136">
        <f t="shared" si="35"/>
        <v>122</v>
      </c>
      <c r="AB459" s="136">
        <v>0</v>
      </c>
      <c r="AC459" s="506">
        <v>0</v>
      </c>
      <c r="AD459" s="136">
        <v>0</v>
      </c>
      <c r="AE459" s="294" t="s">
        <v>75</v>
      </c>
      <c r="AF459" s="136">
        <f t="shared" si="36"/>
        <v>0</v>
      </c>
      <c r="AG459" s="70">
        <v>0</v>
      </c>
      <c r="AH459" s="70">
        <v>0</v>
      </c>
      <c r="AI459" s="294" t="s">
        <v>75</v>
      </c>
      <c r="AJ459" s="72">
        <v>0</v>
      </c>
      <c r="AK459" s="79" t="s">
        <v>75</v>
      </c>
      <c r="AL459" s="79" t="s">
        <v>75</v>
      </c>
      <c r="AM459" s="136">
        <f t="shared" si="37"/>
        <v>0</v>
      </c>
      <c r="AN459" s="136">
        <f>+K459+AC459-AH459</f>
        <v>12060000</v>
      </c>
      <c r="AO459" s="72" t="s">
        <v>67</v>
      </c>
      <c r="AP459" s="70">
        <v>12060000</v>
      </c>
      <c r="AQ459" s="72" t="s">
        <v>85</v>
      </c>
      <c r="AR459" s="70">
        <v>0</v>
      </c>
      <c r="AS459" s="86" t="s">
        <v>75</v>
      </c>
      <c r="AT459" s="508">
        <v>12060000</v>
      </c>
      <c r="AU459" s="436">
        <f t="shared" si="38"/>
        <v>0</v>
      </c>
      <c r="AV459" s="140">
        <f t="shared" si="39"/>
        <v>1</v>
      </c>
      <c r="AW459" s="294" t="s">
        <v>75</v>
      </c>
      <c r="AX459" s="72" t="s">
        <v>131</v>
      </c>
      <c r="AY459" s="70" t="s">
        <v>6489</v>
      </c>
      <c r="AZ459" s="67" t="s">
        <v>67</v>
      </c>
      <c r="BA459" s="67" t="s">
        <v>67</v>
      </c>
    </row>
    <row r="460" spans="2:53" x14ac:dyDescent="0.25">
      <c r="B460" s="67">
        <v>2024</v>
      </c>
      <c r="C460" s="67">
        <v>891780111</v>
      </c>
      <c r="D460" s="69" t="s">
        <v>64</v>
      </c>
      <c r="E460" s="72" t="s">
        <v>6488</v>
      </c>
      <c r="F460" s="136" t="s">
        <v>6487</v>
      </c>
      <c r="G460" s="418">
        <v>0</v>
      </c>
      <c r="H460" s="72" t="s">
        <v>73</v>
      </c>
      <c r="I460" s="69" t="s">
        <v>65</v>
      </c>
      <c r="J460" s="70" t="s">
        <v>6486</v>
      </c>
      <c r="K460" s="70">
        <v>15360000</v>
      </c>
      <c r="L460" s="67" t="s">
        <v>68</v>
      </c>
      <c r="M460" s="70" t="s">
        <v>6485</v>
      </c>
      <c r="N460" s="70">
        <v>57420166</v>
      </c>
      <c r="O460" s="154">
        <v>13</v>
      </c>
      <c r="P460" s="294">
        <v>45302</v>
      </c>
      <c r="Q460" s="70">
        <v>4518689382</v>
      </c>
      <c r="R460" s="291">
        <v>45335</v>
      </c>
      <c r="S460" s="70">
        <v>15360000</v>
      </c>
      <c r="T460" s="72" t="s">
        <v>66</v>
      </c>
      <c r="U460" s="70">
        <v>36564011</v>
      </c>
      <c r="V460" s="70" t="s">
        <v>3923</v>
      </c>
      <c r="W460" s="291">
        <v>45335</v>
      </c>
      <c r="X460" s="291">
        <v>45335</v>
      </c>
      <c r="Y460" s="81" t="s">
        <v>75</v>
      </c>
      <c r="Z460" s="291">
        <v>45457</v>
      </c>
      <c r="AA460" s="136">
        <f t="shared" si="35"/>
        <v>122</v>
      </c>
      <c r="AB460" s="136">
        <v>2</v>
      </c>
      <c r="AC460" s="506">
        <v>1680000</v>
      </c>
      <c r="AD460" s="136">
        <v>1</v>
      </c>
      <c r="AE460" s="507">
        <v>45473</v>
      </c>
      <c r="AF460" s="136">
        <f t="shared" si="36"/>
        <v>16</v>
      </c>
      <c r="AG460" s="70">
        <v>0</v>
      </c>
      <c r="AH460" s="70">
        <v>0</v>
      </c>
      <c r="AI460" s="294" t="s">
        <v>75</v>
      </c>
      <c r="AJ460" s="72">
        <v>0</v>
      </c>
      <c r="AK460" s="79" t="s">
        <v>75</v>
      </c>
      <c r="AL460" s="79" t="s">
        <v>75</v>
      </c>
      <c r="AM460" s="136">
        <f t="shared" si="37"/>
        <v>0</v>
      </c>
      <c r="AN460" s="136">
        <f>+K460+AC460-AH460</f>
        <v>17040000</v>
      </c>
      <c r="AO460" s="72" t="s">
        <v>67</v>
      </c>
      <c r="AP460" s="70">
        <v>15360000</v>
      </c>
      <c r="AQ460" s="72" t="s">
        <v>85</v>
      </c>
      <c r="AR460" s="70">
        <v>0</v>
      </c>
      <c r="AS460" s="86" t="s">
        <v>75</v>
      </c>
      <c r="AT460" s="508">
        <v>17040000</v>
      </c>
      <c r="AU460" s="436">
        <f t="shared" si="38"/>
        <v>0</v>
      </c>
      <c r="AV460" s="140">
        <f t="shared" si="39"/>
        <v>1</v>
      </c>
      <c r="AW460" s="294" t="s">
        <v>75</v>
      </c>
      <c r="AX460" s="72" t="s">
        <v>131</v>
      </c>
      <c r="AY460" s="70" t="s">
        <v>6484</v>
      </c>
      <c r="AZ460" s="67" t="s">
        <v>67</v>
      </c>
      <c r="BA460" s="67" t="s">
        <v>67</v>
      </c>
    </row>
    <row r="461" spans="2:53" x14ac:dyDescent="0.25">
      <c r="B461" s="67">
        <v>2024</v>
      </c>
      <c r="C461" s="67">
        <v>891780111</v>
      </c>
      <c r="D461" s="69" t="s">
        <v>64</v>
      </c>
      <c r="E461" s="72" t="s">
        <v>6483</v>
      </c>
      <c r="F461" s="136" t="s">
        <v>6482</v>
      </c>
      <c r="G461" s="418">
        <v>0</v>
      </c>
      <c r="H461" s="72" t="s">
        <v>73</v>
      </c>
      <c r="I461" s="69" t="s">
        <v>65</v>
      </c>
      <c r="J461" s="70" t="s">
        <v>6406</v>
      </c>
      <c r="K461" s="70">
        <v>4200000</v>
      </c>
      <c r="L461" s="67" t="s">
        <v>68</v>
      </c>
      <c r="M461" s="70" t="s">
        <v>6481</v>
      </c>
      <c r="N461" s="70">
        <v>57466627</v>
      </c>
      <c r="O461" s="154">
        <v>14</v>
      </c>
      <c r="P461" s="291">
        <v>45302</v>
      </c>
      <c r="Q461" s="70">
        <v>2126349000</v>
      </c>
      <c r="R461" s="291">
        <v>45335</v>
      </c>
      <c r="S461" s="70">
        <v>4200000</v>
      </c>
      <c r="T461" s="72" t="s">
        <v>66</v>
      </c>
      <c r="U461" s="70">
        <v>57426272</v>
      </c>
      <c r="V461" s="70" t="s">
        <v>5583</v>
      </c>
      <c r="W461" s="291">
        <v>45335</v>
      </c>
      <c r="X461" s="291">
        <v>45335</v>
      </c>
      <c r="Y461" s="81" t="s">
        <v>75</v>
      </c>
      <c r="Z461" s="291">
        <v>45382</v>
      </c>
      <c r="AA461" s="136">
        <f t="shared" si="35"/>
        <v>47</v>
      </c>
      <c r="AB461" s="136">
        <v>0</v>
      </c>
      <c r="AC461" s="506">
        <v>0</v>
      </c>
      <c r="AD461" s="136">
        <v>0</v>
      </c>
      <c r="AE461" s="294" t="s">
        <v>75</v>
      </c>
      <c r="AF461" s="136">
        <f t="shared" si="36"/>
        <v>0</v>
      </c>
      <c r="AG461" s="70">
        <v>0</v>
      </c>
      <c r="AH461" s="70">
        <v>0</v>
      </c>
      <c r="AI461" s="294" t="s">
        <v>75</v>
      </c>
      <c r="AJ461" s="72">
        <v>0</v>
      </c>
      <c r="AK461" s="79" t="s">
        <v>75</v>
      </c>
      <c r="AL461" s="79" t="s">
        <v>75</v>
      </c>
      <c r="AM461" s="136">
        <f t="shared" si="37"/>
        <v>0</v>
      </c>
      <c r="AN461" s="136">
        <f>+K461+AC461-AH461</f>
        <v>4200000</v>
      </c>
      <c r="AO461" s="72" t="s">
        <v>67</v>
      </c>
      <c r="AP461" s="70">
        <v>4200000</v>
      </c>
      <c r="AQ461" s="72" t="s">
        <v>85</v>
      </c>
      <c r="AR461" s="70">
        <v>0</v>
      </c>
      <c r="AS461" s="86" t="s">
        <v>75</v>
      </c>
      <c r="AT461" s="508">
        <v>4200000</v>
      </c>
      <c r="AU461" s="436">
        <f t="shared" si="38"/>
        <v>0</v>
      </c>
      <c r="AV461" s="140">
        <f t="shared" si="39"/>
        <v>1</v>
      </c>
      <c r="AW461" s="294" t="s">
        <v>75</v>
      </c>
      <c r="AX461" s="72" t="s">
        <v>131</v>
      </c>
      <c r="AY461" s="70" t="s">
        <v>6480</v>
      </c>
      <c r="AZ461" s="67" t="s">
        <v>67</v>
      </c>
      <c r="BA461" s="67" t="s">
        <v>67</v>
      </c>
    </row>
    <row r="462" spans="2:53" x14ac:dyDescent="0.25">
      <c r="B462" s="67">
        <v>2024</v>
      </c>
      <c r="C462" s="67">
        <v>891780111</v>
      </c>
      <c r="D462" s="69" t="s">
        <v>64</v>
      </c>
      <c r="E462" s="72" t="s">
        <v>6479</v>
      </c>
      <c r="F462" s="136" t="s">
        <v>6478</v>
      </c>
      <c r="G462" s="418">
        <v>0</v>
      </c>
      <c r="H462" s="72" t="s">
        <v>73</v>
      </c>
      <c r="I462" s="69" t="s">
        <v>65</v>
      </c>
      <c r="J462" s="70" t="s">
        <v>6477</v>
      </c>
      <c r="K462" s="70">
        <v>16527000</v>
      </c>
      <c r="L462" s="67" t="s">
        <v>68</v>
      </c>
      <c r="M462" s="70" t="s">
        <v>6476</v>
      </c>
      <c r="N462" s="70">
        <v>1082909660</v>
      </c>
      <c r="O462" s="154">
        <v>14</v>
      </c>
      <c r="P462" s="291">
        <v>45302</v>
      </c>
      <c r="Q462" s="70">
        <v>2126349000</v>
      </c>
      <c r="R462" s="291">
        <v>45336</v>
      </c>
      <c r="S462" s="70">
        <v>16527000</v>
      </c>
      <c r="T462" s="72" t="s">
        <v>66</v>
      </c>
      <c r="U462" s="70">
        <v>4978990</v>
      </c>
      <c r="V462" s="70" t="s">
        <v>6415</v>
      </c>
      <c r="W462" s="291">
        <v>45335</v>
      </c>
      <c r="X462" s="291">
        <v>45336</v>
      </c>
      <c r="Y462" s="81" t="s">
        <v>75</v>
      </c>
      <c r="Z462" s="291">
        <v>45457</v>
      </c>
      <c r="AA462" s="136">
        <f t="shared" si="35"/>
        <v>121</v>
      </c>
      <c r="AB462" s="136">
        <v>2</v>
      </c>
      <c r="AC462" s="506">
        <v>1973000</v>
      </c>
      <c r="AD462" s="136">
        <v>1</v>
      </c>
      <c r="AE462" s="507">
        <v>45473</v>
      </c>
      <c r="AF462" s="136">
        <f t="shared" si="36"/>
        <v>16</v>
      </c>
      <c r="AG462" s="70">
        <v>0</v>
      </c>
      <c r="AH462" s="70">
        <v>0</v>
      </c>
      <c r="AI462" s="294" t="s">
        <v>75</v>
      </c>
      <c r="AJ462" s="72">
        <v>0</v>
      </c>
      <c r="AK462" s="79" t="s">
        <v>75</v>
      </c>
      <c r="AL462" s="79" t="s">
        <v>75</v>
      </c>
      <c r="AM462" s="136">
        <f t="shared" si="37"/>
        <v>0</v>
      </c>
      <c r="AN462" s="136">
        <f>+K462+AC462-AH462</f>
        <v>18500000</v>
      </c>
      <c r="AO462" s="72" t="s">
        <v>67</v>
      </c>
      <c r="AP462" s="70">
        <v>16527000</v>
      </c>
      <c r="AQ462" s="72" t="s">
        <v>85</v>
      </c>
      <c r="AR462" s="70">
        <v>0</v>
      </c>
      <c r="AS462" s="86" t="s">
        <v>75</v>
      </c>
      <c r="AT462" s="508">
        <v>14800000</v>
      </c>
      <c r="AU462" s="436">
        <f t="shared" si="38"/>
        <v>3700000</v>
      </c>
      <c r="AV462" s="140">
        <f t="shared" si="39"/>
        <v>0.8</v>
      </c>
      <c r="AW462" s="294" t="s">
        <v>75</v>
      </c>
      <c r="AX462" s="72" t="s">
        <v>86</v>
      </c>
      <c r="AY462" s="70" t="s">
        <v>6475</v>
      </c>
      <c r="AZ462" s="67" t="s">
        <v>67</v>
      </c>
      <c r="BA462" s="67" t="s">
        <v>67</v>
      </c>
    </row>
    <row r="463" spans="2:53" x14ac:dyDescent="0.25">
      <c r="B463" s="67">
        <v>2024</v>
      </c>
      <c r="C463" s="67">
        <v>891780111</v>
      </c>
      <c r="D463" s="69" t="s">
        <v>64</v>
      </c>
      <c r="E463" s="72" t="s">
        <v>6474</v>
      </c>
      <c r="F463" s="136" t="s">
        <v>6473</v>
      </c>
      <c r="G463" s="418">
        <v>0</v>
      </c>
      <c r="H463" s="72" t="s">
        <v>73</v>
      </c>
      <c r="I463" s="69" t="s">
        <v>65</v>
      </c>
      <c r="J463" s="70" t="s">
        <v>6472</v>
      </c>
      <c r="K463" s="70">
        <v>13400000</v>
      </c>
      <c r="L463" s="67" t="s">
        <v>68</v>
      </c>
      <c r="M463" s="70" t="s">
        <v>6471</v>
      </c>
      <c r="N463" s="70">
        <v>12560564</v>
      </c>
      <c r="O463" s="154">
        <v>13</v>
      </c>
      <c r="P463" s="294">
        <v>45302</v>
      </c>
      <c r="Q463" s="70">
        <v>4518689382</v>
      </c>
      <c r="R463" s="291">
        <v>45336</v>
      </c>
      <c r="S463" s="70">
        <v>13400000</v>
      </c>
      <c r="T463" s="72" t="s">
        <v>66</v>
      </c>
      <c r="U463" s="70">
        <v>36557666</v>
      </c>
      <c r="V463" s="70" t="s">
        <v>5171</v>
      </c>
      <c r="W463" s="291">
        <v>45335</v>
      </c>
      <c r="X463" s="291">
        <v>45336</v>
      </c>
      <c r="Y463" s="81" t="s">
        <v>75</v>
      </c>
      <c r="Z463" s="291">
        <v>45457</v>
      </c>
      <c r="AA463" s="136">
        <f t="shared" si="35"/>
        <v>121</v>
      </c>
      <c r="AB463" s="136">
        <v>0</v>
      </c>
      <c r="AC463" s="506">
        <v>0</v>
      </c>
      <c r="AD463" s="136">
        <v>0</v>
      </c>
      <c r="AE463" s="294" t="s">
        <v>75</v>
      </c>
      <c r="AF463" s="136">
        <f t="shared" si="36"/>
        <v>0</v>
      </c>
      <c r="AG463" s="70">
        <v>0</v>
      </c>
      <c r="AH463" s="70">
        <v>0</v>
      </c>
      <c r="AI463" s="294" t="s">
        <v>75</v>
      </c>
      <c r="AJ463" s="72">
        <v>0</v>
      </c>
      <c r="AK463" s="79" t="s">
        <v>75</v>
      </c>
      <c r="AL463" s="79" t="s">
        <v>75</v>
      </c>
      <c r="AM463" s="136">
        <f t="shared" si="37"/>
        <v>0</v>
      </c>
      <c r="AN463" s="136">
        <f>+K463+AC463-AH463</f>
        <v>13400000</v>
      </c>
      <c r="AO463" s="72" t="s">
        <v>67</v>
      </c>
      <c r="AP463" s="70">
        <v>13400000</v>
      </c>
      <c r="AQ463" s="72" t="s">
        <v>85</v>
      </c>
      <c r="AR463" s="70">
        <v>0</v>
      </c>
      <c r="AS463" s="86" t="s">
        <v>75</v>
      </c>
      <c r="AT463" s="508">
        <v>13400000</v>
      </c>
      <c r="AU463" s="436">
        <f t="shared" si="38"/>
        <v>0</v>
      </c>
      <c r="AV463" s="140">
        <f t="shared" si="39"/>
        <v>1</v>
      </c>
      <c r="AW463" s="294" t="s">
        <v>75</v>
      </c>
      <c r="AX463" s="72" t="s">
        <v>131</v>
      </c>
      <c r="AY463" s="70" t="s">
        <v>6470</v>
      </c>
      <c r="AZ463" s="67" t="s">
        <v>67</v>
      </c>
      <c r="BA463" s="67" t="s">
        <v>67</v>
      </c>
    </row>
    <row r="464" spans="2:53" x14ac:dyDescent="0.25">
      <c r="B464" s="67">
        <v>2024</v>
      </c>
      <c r="C464" s="67">
        <v>891780111</v>
      </c>
      <c r="D464" s="69" t="s">
        <v>64</v>
      </c>
      <c r="E464" s="72" t="s">
        <v>6469</v>
      </c>
      <c r="F464" s="136" t="s">
        <v>6468</v>
      </c>
      <c r="G464" s="418">
        <v>0</v>
      </c>
      <c r="H464" s="72" t="s">
        <v>73</v>
      </c>
      <c r="I464" s="69" t="s">
        <v>65</v>
      </c>
      <c r="J464" s="70" t="s">
        <v>6467</v>
      </c>
      <c r="K464" s="70">
        <v>13400000</v>
      </c>
      <c r="L464" s="67" t="s">
        <v>68</v>
      </c>
      <c r="M464" s="70" t="s">
        <v>6466</v>
      </c>
      <c r="N464" s="70">
        <v>1082921312</v>
      </c>
      <c r="O464" s="154">
        <v>13</v>
      </c>
      <c r="P464" s="294">
        <v>45302</v>
      </c>
      <c r="Q464" s="70">
        <v>4518689382</v>
      </c>
      <c r="R464" s="291">
        <v>45336</v>
      </c>
      <c r="S464" s="70">
        <v>13400000</v>
      </c>
      <c r="T464" s="72" t="s">
        <v>66</v>
      </c>
      <c r="U464" s="70">
        <v>36557666</v>
      </c>
      <c r="V464" s="70" t="s">
        <v>5171</v>
      </c>
      <c r="W464" s="291">
        <v>45335</v>
      </c>
      <c r="X464" s="291">
        <v>45336</v>
      </c>
      <c r="Y464" s="81" t="s">
        <v>75</v>
      </c>
      <c r="Z464" s="291">
        <v>45457</v>
      </c>
      <c r="AA464" s="136">
        <f t="shared" si="35"/>
        <v>121</v>
      </c>
      <c r="AB464" s="136">
        <v>2</v>
      </c>
      <c r="AC464" s="506">
        <v>1600000</v>
      </c>
      <c r="AD464" s="136">
        <v>1</v>
      </c>
      <c r="AE464" s="507">
        <v>45473</v>
      </c>
      <c r="AF464" s="136">
        <f t="shared" si="36"/>
        <v>16</v>
      </c>
      <c r="AG464" s="70">
        <v>0</v>
      </c>
      <c r="AH464" s="70">
        <v>0</v>
      </c>
      <c r="AI464" s="294" t="s">
        <v>75</v>
      </c>
      <c r="AJ464" s="72">
        <v>0</v>
      </c>
      <c r="AK464" s="79" t="s">
        <v>75</v>
      </c>
      <c r="AL464" s="79" t="s">
        <v>75</v>
      </c>
      <c r="AM464" s="136">
        <f t="shared" si="37"/>
        <v>0</v>
      </c>
      <c r="AN464" s="136">
        <f>+K464+AC464-AH464</f>
        <v>15000000</v>
      </c>
      <c r="AO464" s="72" t="s">
        <v>67</v>
      </c>
      <c r="AP464" s="70">
        <v>13400000</v>
      </c>
      <c r="AQ464" s="72" t="s">
        <v>85</v>
      </c>
      <c r="AR464" s="70">
        <v>0</v>
      </c>
      <c r="AS464" s="86" t="s">
        <v>75</v>
      </c>
      <c r="AT464" s="508">
        <v>15000000</v>
      </c>
      <c r="AU464" s="436">
        <f t="shared" si="38"/>
        <v>0</v>
      </c>
      <c r="AV464" s="140">
        <f t="shared" si="39"/>
        <v>1</v>
      </c>
      <c r="AW464" s="294" t="s">
        <v>75</v>
      </c>
      <c r="AX464" s="72" t="s">
        <v>131</v>
      </c>
      <c r="AY464" s="70" t="s">
        <v>6465</v>
      </c>
      <c r="AZ464" s="67" t="s">
        <v>67</v>
      </c>
      <c r="BA464" s="67" t="s">
        <v>67</v>
      </c>
    </row>
    <row r="465" spans="2:53" x14ac:dyDescent="0.25">
      <c r="B465" s="67">
        <v>2024</v>
      </c>
      <c r="C465" s="67">
        <v>891780111</v>
      </c>
      <c r="D465" s="69" t="s">
        <v>64</v>
      </c>
      <c r="E465" s="72" t="s">
        <v>6464</v>
      </c>
      <c r="F465" s="136" t="s">
        <v>6463</v>
      </c>
      <c r="G465" s="418">
        <v>0</v>
      </c>
      <c r="H465" s="72" t="s">
        <v>73</v>
      </c>
      <c r="I465" s="69" t="s">
        <v>65</v>
      </c>
      <c r="J465" s="70" t="s">
        <v>6458</v>
      </c>
      <c r="K465" s="70">
        <v>14850000</v>
      </c>
      <c r="L465" s="67" t="s">
        <v>68</v>
      </c>
      <c r="M465" s="70" t="s">
        <v>6462</v>
      </c>
      <c r="N465" s="70">
        <v>1082903282</v>
      </c>
      <c r="O465" s="154">
        <v>13</v>
      </c>
      <c r="P465" s="294">
        <v>45302</v>
      </c>
      <c r="Q465" s="70">
        <v>4518689382</v>
      </c>
      <c r="R465" s="291">
        <v>45336</v>
      </c>
      <c r="S465" s="70">
        <v>14850000</v>
      </c>
      <c r="T465" s="72" t="s">
        <v>66</v>
      </c>
      <c r="U465" s="70">
        <v>85449357</v>
      </c>
      <c r="V465" s="70" t="s">
        <v>6456</v>
      </c>
      <c r="W465" s="291">
        <v>45335</v>
      </c>
      <c r="X465" s="291">
        <v>45336</v>
      </c>
      <c r="Y465" s="81" t="s">
        <v>75</v>
      </c>
      <c r="Z465" s="291">
        <v>45457</v>
      </c>
      <c r="AA465" s="136">
        <f t="shared" si="35"/>
        <v>121</v>
      </c>
      <c r="AB465" s="136">
        <v>2</v>
      </c>
      <c r="AC465" s="506">
        <v>1650000</v>
      </c>
      <c r="AD465" s="136">
        <v>1</v>
      </c>
      <c r="AE465" s="507">
        <v>45473</v>
      </c>
      <c r="AF465" s="136">
        <f t="shared" si="36"/>
        <v>16</v>
      </c>
      <c r="AG465" s="70">
        <v>0</v>
      </c>
      <c r="AH465" s="70">
        <v>0</v>
      </c>
      <c r="AI465" s="294" t="s">
        <v>75</v>
      </c>
      <c r="AJ465" s="72">
        <v>0</v>
      </c>
      <c r="AK465" s="79" t="s">
        <v>75</v>
      </c>
      <c r="AL465" s="79" t="s">
        <v>75</v>
      </c>
      <c r="AM465" s="136">
        <f t="shared" si="37"/>
        <v>0</v>
      </c>
      <c r="AN465" s="136">
        <f>+K465+AC465-AH465</f>
        <v>16500000</v>
      </c>
      <c r="AO465" s="72" t="s">
        <v>67</v>
      </c>
      <c r="AP465" s="70">
        <v>14850000</v>
      </c>
      <c r="AQ465" s="72" t="s">
        <v>85</v>
      </c>
      <c r="AR465" s="70">
        <v>0</v>
      </c>
      <c r="AS465" s="86" t="s">
        <v>75</v>
      </c>
      <c r="AT465" s="508">
        <v>16500000</v>
      </c>
      <c r="AU465" s="436">
        <f t="shared" si="38"/>
        <v>0</v>
      </c>
      <c r="AV465" s="140">
        <f t="shared" si="39"/>
        <v>1</v>
      </c>
      <c r="AW465" s="294" t="s">
        <v>75</v>
      </c>
      <c r="AX465" s="72" t="s">
        <v>131</v>
      </c>
      <c r="AY465" s="70" t="s">
        <v>6461</v>
      </c>
      <c r="AZ465" s="67" t="s">
        <v>67</v>
      </c>
      <c r="BA465" s="67" t="s">
        <v>67</v>
      </c>
    </row>
    <row r="466" spans="2:53" x14ac:dyDescent="0.25">
      <c r="B466" s="67">
        <v>2024</v>
      </c>
      <c r="C466" s="67">
        <v>891780111</v>
      </c>
      <c r="D466" s="69" t="s">
        <v>64</v>
      </c>
      <c r="E466" s="72" t="s">
        <v>6460</v>
      </c>
      <c r="F466" s="136" t="s">
        <v>6459</v>
      </c>
      <c r="G466" s="418">
        <v>0</v>
      </c>
      <c r="H466" s="72" t="s">
        <v>73</v>
      </c>
      <c r="I466" s="69" t="s">
        <v>65</v>
      </c>
      <c r="J466" s="70" t="s">
        <v>6458</v>
      </c>
      <c r="K466" s="70">
        <v>14850000</v>
      </c>
      <c r="L466" s="67" t="s">
        <v>68</v>
      </c>
      <c r="M466" s="70" t="s">
        <v>6457</v>
      </c>
      <c r="N466" s="70">
        <v>12613225</v>
      </c>
      <c r="O466" s="154">
        <v>13</v>
      </c>
      <c r="P466" s="294">
        <v>45302</v>
      </c>
      <c r="Q466" s="70">
        <v>4518689382</v>
      </c>
      <c r="R466" s="291">
        <v>45336</v>
      </c>
      <c r="S466" s="70">
        <v>14850000</v>
      </c>
      <c r="T466" s="72" t="s">
        <v>66</v>
      </c>
      <c r="U466" s="70">
        <v>85449357</v>
      </c>
      <c r="V466" s="70" t="s">
        <v>6456</v>
      </c>
      <c r="W466" s="291">
        <v>45335</v>
      </c>
      <c r="X466" s="291">
        <v>45336</v>
      </c>
      <c r="Y466" s="81" t="s">
        <v>75</v>
      </c>
      <c r="Z466" s="291">
        <v>45457</v>
      </c>
      <c r="AA466" s="136">
        <f t="shared" si="35"/>
        <v>121</v>
      </c>
      <c r="AB466" s="136">
        <v>2</v>
      </c>
      <c r="AC466" s="506">
        <v>1650000</v>
      </c>
      <c r="AD466" s="136">
        <v>1</v>
      </c>
      <c r="AE466" s="507">
        <v>45473</v>
      </c>
      <c r="AF466" s="136">
        <f t="shared" si="36"/>
        <v>16</v>
      </c>
      <c r="AG466" s="70">
        <v>0</v>
      </c>
      <c r="AH466" s="70">
        <v>0</v>
      </c>
      <c r="AI466" s="294" t="s">
        <v>75</v>
      </c>
      <c r="AJ466" s="72">
        <v>0</v>
      </c>
      <c r="AK466" s="79" t="s">
        <v>75</v>
      </c>
      <c r="AL466" s="79" t="s">
        <v>75</v>
      </c>
      <c r="AM466" s="136">
        <f t="shared" si="37"/>
        <v>0</v>
      </c>
      <c r="AN466" s="136">
        <f>+K466+AC466-AH466</f>
        <v>16500000</v>
      </c>
      <c r="AO466" s="72" t="s">
        <v>67</v>
      </c>
      <c r="AP466" s="70">
        <v>14850000</v>
      </c>
      <c r="AQ466" s="72" t="s">
        <v>85</v>
      </c>
      <c r="AR466" s="70">
        <v>0</v>
      </c>
      <c r="AS466" s="86" t="s">
        <v>75</v>
      </c>
      <c r="AT466" s="508">
        <v>16500000</v>
      </c>
      <c r="AU466" s="436">
        <f t="shared" si="38"/>
        <v>0</v>
      </c>
      <c r="AV466" s="140">
        <f t="shared" si="39"/>
        <v>1</v>
      </c>
      <c r="AW466" s="294" t="s">
        <v>75</v>
      </c>
      <c r="AX466" s="72" t="s">
        <v>131</v>
      </c>
      <c r="AY466" s="70" t="s">
        <v>6455</v>
      </c>
      <c r="AZ466" s="67" t="s">
        <v>67</v>
      </c>
      <c r="BA466" s="67" t="s">
        <v>67</v>
      </c>
    </row>
    <row r="467" spans="2:53" x14ac:dyDescent="0.25">
      <c r="B467" s="67">
        <v>2024</v>
      </c>
      <c r="C467" s="67">
        <v>891780111</v>
      </c>
      <c r="D467" s="69" t="s">
        <v>64</v>
      </c>
      <c r="E467" s="72" t="s">
        <v>6454</v>
      </c>
      <c r="F467" s="136" t="s">
        <v>6453</v>
      </c>
      <c r="G467" s="418">
        <v>0</v>
      </c>
      <c r="H467" s="72" t="s">
        <v>73</v>
      </c>
      <c r="I467" s="69" t="s">
        <v>65</v>
      </c>
      <c r="J467" s="70" t="s">
        <v>6452</v>
      </c>
      <c r="K467" s="70">
        <v>12980000</v>
      </c>
      <c r="L467" s="67" t="s">
        <v>68</v>
      </c>
      <c r="M467" s="70" t="s">
        <v>6451</v>
      </c>
      <c r="N467" s="70">
        <v>1082927824</v>
      </c>
      <c r="O467" s="154">
        <v>13</v>
      </c>
      <c r="P467" s="294">
        <v>45302</v>
      </c>
      <c r="Q467" s="70">
        <v>4518689382</v>
      </c>
      <c r="R467" s="291">
        <v>45340</v>
      </c>
      <c r="S467" s="70">
        <v>12980000</v>
      </c>
      <c r="T467" s="72" t="s">
        <v>66</v>
      </c>
      <c r="U467" s="70">
        <v>7634885</v>
      </c>
      <c r="V467" s="70" t="s">
        <v>3317</v>
      </c>
      <c r="W467" s="291">
        <v>45335</v>
      </c>
      <c r="X467" s="291">
        <v>45340</v>
      </c>
      <c r="Y467" s="81" t="s">
        <v>75</v>
      </c>
      <c r="Z467" s="291">
        <v>45457</v>
      </c>
      <c r="AA467" s="136">
        <f t="shared" si="35"/>
        <v>117</v>
      </c>
      <c r="AB467" s="136">
        <v>2</v>
      </c>
      <c r="AC467" s="506">
        <v>1540000</v>
      </c>
      <c r="AD467" s="136">
        <v>1</v>
      </c>
      <c r="AE467" s="507">
        <v>45473</v>
      </c>
      <c r="AF467" s="136">
        <f t="shared" si="36"/>
        <v>16</v>
      </c>
      <c r="AG467" s="70">
        <v>0</v>
      </c>
      <c r="AH467" s="70">
        <v>0</v>
      </c>
      <c r="AI467" s="294" t="s">
        <v>75</v>
      </c>
      <c r="AJ467" s="72">
        <v>0</v>
      </c>
      <c r="AK467" s="79" t="s">
        <v>75</v>
      </c>
      <c r="AL467" s="79" t="s">
        <v>75</v>
      </c>
      <c r="AM467" s="136">
        <f t="shared" si="37"/>
        <v>0</v>
      </c>
      <c r="AN467" s="136">
        <f>+K467+AC467-AH467</f>
        <v>14520000</v>
      </c>
      <c r="AO467" s="72" t="s">
        <v>67</v>
      </c>
      <c r="AP467" s="70">
        <v>12980000</v>
      </c>
      <c r="AQ467" s="72" t="s">
        <v>85</v>
      </c>
      <c r="AR467" s="70">
        <v>0</v>
      </c>
      <c r="AS467" s="86" t="s">
        <v>75</v>
      </c>
      <c r="AT467" s="508">
        <v>14520000</v>
      </c>
      <c r="AU467" s="436">
        <f t="shared" si="38"/>
        <v>0</v>
      </c>
      <c r="AV467" s="140">
        <f t="shared" si="39"/>
        <v>1</v>
      </c>
      <c r="AW467" s="294" t="s">
        <v>75</v>
      </c>
      <c r="AX467" s="72" t="s">
        <v>131</v>
      </c>
      <c r="AY467" s="70" t="s">
        <v>6450</v>
      </c>
      <c r="AZ467" s="67" t="s">
        <v>67</v>
      </c>
      <c r="BA467" s="67" t="s">
        <v>67</v>
      </c>
    </row>
    <row r="468" spans="2:53" x14ac:dyDescent="0.25">
      <c r="B468" s="67">
        <v>2024</v>
      </c>
      <c r="C468" s="67">
        <v>891780111</v>
      </c>
      <c r="D468" s="69" t="s">
        <v>64</v>
      </c>
      <c r="E468" s="72" t="s">
        <v>6449</v>
      </c>
      <c r="F468" s="136" t="s">
        <v>6448</v>
      </c>
      <c r="G468" s="418">
        <v>0</v>
      </c>
      <c r="H468" s="72" t="s">
        <v>73</v>
      </c>
      <c r="I468" s="69" t="s">
        <v>65</v>
      </c>
      <c r="J468" s="70" t="s">
        <v>6447</v>
      </c>
      <c r="K468" s="70">
        <v>12980000</v>
      </c>
      <c r="L468" s="67" t="s">
        <v>68</v>
      </c>
      <c r="M468" s="70" t="s">
        <v>6446</v>
      </c>
      <c r="N468" s="70">
        <v>1082948644</v>
      </c>
      <c r="O468" s="154">
        <v>13</v>
      </c>
      <c r="P468" s="294">
        <v>45302</v>
      </c>
      <c r="Q468" s="70">
        <v>4518689382</v>
      </c>
      <c r="R468" s="291">
        <v>45340</v>
      </c>
      <c r="S468" s="70">
        <v>12980000</v>
      </c>
      <c r="T468" s="72" t="s">
        <v>66</v>
      </c>
      <c r="U468" s="70">
        <v>57435262</v>
      </c>
      <c r="V468" s="70" t="s">
        <v>5686</v>
      </c>
      <c r="W468" s="291">
        <v>45335</v>
      </c>
      <c r="X468" s="291">
        <v>45340</v>
      </c>
      <c r="Y468" s="81" t="s">
        <v>75</v>
      </c>
      <c r="Z468" s="291">
        <v>45457</v>
      </c>
      <c r="AA468" s="136">
        <f t="shared" si="35"/>
        <v>117</v>
      </c>
      <c r="AB468" s="136">
        <v>2</v>
      </c>
      <c r="AC468" s="506">
        <v>1540000</v>
      </c>
      <c r="AD468" s="136">
        <v>1</v>
      </c>
      <c r="AE468" s="507">
        <v>45473</v>
      </c>
      <c r="AF468" s="136">
        <f t="shared" si="36"/>
        <v>16</v>
      </c>
      <c r="AG468" s="70">
        <v>0</v>
      </c>
      <c r="AH468" s="70">
        <v>0</v>
      </c>
      <c r="AI468" s="294" t="s">
        <v>75</v>
      </c>
      <c r="AJ468" s="72">
        <v>0</v>
      </c>
      <c r="AK468" s="79" t="s">
        <v>75</v>
      </c>
      <c r="AL468" s="79" t="s">
        <v>75</v>
      </c>
      <c r="AM468" s="136">
        <f t="shared" si="37"/>
        <v>0</v>
      </c>
      <c r="AN468" s="136">
        <f>+K468+AC468-AH468</f>
        <v>14520000</v>
      </c>
      <c r="AO468" s="72" t="s">
        <v>67</v>
      </c>
      <c r="AP468" s="70">
        <v>12980000</v>
      </c>
      <c r="AQ468" s="72" t="s">
        <v>85</v>
      </c>
      <c r="AR468" s="70">
        <v>0</v>
      </c>
      <c r="AS468" s="86" t="s">
        <v>75</v>
      </c>
      <c r="AT468" s="508">
        <v>14520000</v>
      </c>
      <c r="AU468" s="436">
        <f t="shared" si="38"/>
        <v>0</v>
      </c>
      <c r="AV468" s="140">
        <f t="shared" si="39"/>
        <v>1</v>
      </c>
      <c r="AW468" s="294" t="s">
        <v>75</v>
      </c>
      <c r="AX468" s="72" t="s">
        <v>131</v>
      </c>
      <c r="AY468" s="70" t="s">
        <v>6445</v>
      </c>
      <c r="AZ468" s="67" t="s">
        <v>67</v>
      </c>
      <c r="BA468" s="67" t="s">
        <v>67</v>
      </c>
    </row>
    <row r="469" spans="2:53" x14ac:dyDescent="0.25">
      <c r="B469" s="67">
        <v>2024</v>
      </c>
      <c r="C469" s="67">
        <v>891780111</v>
      </c>
      <c r="D469" s="69" t="s">
        <v>64</v>
      </c>
      <c r="E469" s="72" t="s">
        <v>6444</v>
      </c>
      <c r="F469" s="136" t="s">
        <v>6443</v>
      </c>
      <c r="G469" s="418">
        <v>0</v>
      </c>
      <c r="H469" s="72" t="s">
        <v>73</v>
      </c>
      <c r="I469" s="69" t="s">
        <v>65</v>
      </c>
      <c r="J469" s="70" t="s">
        <v>6442</v>
      </c>
      <c r="K469" s="70">
        <v>13400000</v>
      </c>
      <c r="L469" s="67" t="s">
        <v>68</v>
      </c>
      <c r="M469" s="70" t="s">
        <v>6441</v>
      </c>
      <c r="N469" s="70">
        <v>1007698184</v>
      </c>
      <c r="O469" s="154">
        <v>13</v>
      </c>
      <c r="P469" s="294">
        <v>45302</v>
      </c>
      <c r="Q469" s="70">
        <v>4518689382</v>
      </c>
      <c r="R469" s="291">
        <v>45336</v>
      </c>
      <c r="S469" s="70">
        <v>13400000</v>
      </c>
      <c r="T469" s="72" t="s">
        <v>66</v>
      </c>
      <c r="U469" s="70">
        <v>72175281</v>
      </c>
      <c r="V469" s="70" t="s">
        <v>4494</v>
      </c>
      <c r="W469" s="291">
        <v>45335</v>
      </c>
      <c r="X469" s="291">
        <v>45336</v>
      </c>
      <c r="Y469" s="81" t="s">
        <v>75</v>
      </c>
      <c r="Z469" s="291">
        <v>45457</v>
      </c>
      <c r="AA469" s="136">
        <f t="shared" si="35"/>
        <v>121</v>
      </c>
      <c r="AB469" s="136">
        <v>0</v>
      </c>
      <c r="AC469" s="506">
        <v>0</v>
      </c>
      <c r="AD469" s="136">
        <v>0</v>
      </c>
      <c r="AE469" s="294" t="s">
        <v>75</v>
      </c>
      <c r="AF469" s="136">
        <f t="shared" si="36"/>
        <v>0</v>
      </c>
      <c r="AG469" s="70">
        <v>0</v>
      </c>
      <c r="AH469" s="70">
        <v>0</v>
      </c>
      <c r="AI469" s="294" t="s">
        <v>75</v>
      </c>
      <c r="AJ469" s="72">
        <v>0</v>
      </c>
      <c r="AK469" s="79" t="s">
        <v>75</v>
      </c>
      <c r="AL469" s="79" t="s">
        <v>75</v>
      </c>
      <c r="AM469" s="136">
        <f t="shared" si="37"/>
        <v>0</v>
      </c>
      <c r="AN469" s="136">
        <f>+K469+AC469-AH469</f>
        <v>13400000</v>
      </c>
      <c r="AO469" s="72" t="s">
        <v>67</v>
      </c>
      <c r="AP469" s="70">
        <v>13400000</v>
      </c>
      <c r="AQ469" s="72" t="s">
        <v>85</v>
      </c>
      <c r="AR469" s="70">
        <v>0</v>
      </c>
      <c r="AS469" s="86" t="s">
        <v>75</v>
      </c>
      <c r="AT469" s="508">
        <v>13400000</v>
      </c>
      <c r="AU469" s="436">
        <f t="shared" si="38"/>
        <v>0</v>
      </c>
      <c r="AV469" s="140">
        <f t="shared" si="39"/>
        <v>1</v>
      </c>
      <c r="AW469" s="294" t="s">
        <v>75</v>
      </c>
      <c r="AX469" s="72" t="s">
        <v>131</v>
      </c>
      <c r="AY469" s="70" t="s">
        <v>6440</v>
      </c>
      <c r="AZ469" s="67" t="s">
        <v>67</v>
      </c>
      <c r="BA469" s="67" t="s">
        <v>67</v>
      </c>
    </row>
    <row r="470" spans="2:53" x14ac:dyDescent="0.25">
      <c r="B470" s="67">
        <v>2024</v>
      </c>
      <c r="C470" s="67">
        <v>891780111</v>
      </c>
      <c r="D470" s="69" t="s">
        <v>64</v>
      </c>
      <c r="E470" s="72" t="s">
        <v>6439</v>
      </c>
      <c r="F470" s="136" t="s">
        <v>6438</v>
      </c>
      <c r="G470" s="418">
        <v>0</v>
      </c>
      <c r="H470" s="72" t="s">
        <v>73</v>
      </c>
      <c r="I470" s="69" t="s">
        <v>65</v>
      </c>
      <c r="J470" s="70" t="s">
        <v>6437</v>
      </c>
      <c r="K470" s="70">
        <v>13400000</v>
      </c>
      <c r="L470" s="67" t="s">
        <v>68</v>
      </c>
      <c r="M470" s="70" t="s">
        <v>6436</v>
      </c>
      <c r="N470" s="70">
        <v>1083039210</v>
      </c>
      <c r="O470" s="154">
        <v>13</v>
      </c>
      <c r="P470" s="294">
        <v>45302</v>
      </c>
      <c r="Q470" s="70">
        <v>4518689382</v>
      </c>
      <c r="R470" s="291">
        <v>45336</v>
      </c>
      <c r="S470" s="70">
        <v>13400000</v>
      </c>
      <c r="T470" s="72" t="s">
        <v>66</v>
      </c>
      <c r="U470" s="70">
        <v>72175281</v>
      </c>
      <c r="V470" s="70" t="s">
        <v>4494</v>
      </c>
      <c r="W470" s="291">
        <v>45335</v>
      </c>
      <c r="X470" s="291">
        <v>45336</v>
      </c>
      <c r="Y470" s="81" t="s">
        <v>75</v>
      </c>
      <c r="Z470" s="291">
        <v>45457</v>
      </c>
      <c r="AA470" s="136">
        <f t="shared" si="35"/>
        <v>121</v>
      </c>
      <c r="AB470" s="136">
        <v>0</v>
      </c>
      <c r="AC470" s="506">
        <v>0</v>
      </c>
      <c r="AD470" s="136">
        <v>0</v>
      </c>
      <c r="AE470" s="294" t="s">
        <v>75</v>
      </c>
      <c r="AF470" s="136">
        <f t="shared" si="36"/>
        <v>0</v>
      </c>
      <c r="AG470" s="70">
        <v>1</v>
      </c>
      <c r="AH470" s="70">
        <v>1400000</v>
      </c>
      <c r="AI470" s="294">
        <v>45443</v>
      </c>
      <c r="AJ470" s="72">
        <v>0</v>
      </c>
      <c r="AK470" s="79" t="s">
        <v>75</v>
      </c>
      <c r="AL470" s="79" t="s">
        <v>75</v>
      </c>
      <c r="AM470" s="136">
        <f t="shared" si="37"/>
        <v>0</v>
      </c>
      <c r="AN470" s="136">
        <f>+K470+AC470-AH470</f>
        <v>12000000</v>
      </c>
      <c r="AO470" s="72" t="s">
        <v>67</v>
      </c>
      <c r="AP470" s="70">
        <v>13400000</v>
      </c>
      <c r="AQ470" s="72" t="s">
        <v>85</v>
      </c>
      <c r="AR470" s="70">
        <v>0</v>
      </c>
      <c r="AS470" s="86" t="s">
        <v>75</v>
      </c>
      <c r="AT470" s="508">
        <v>12000000</v>
      </c>
      <c r="AU470" s="436">
        <f t="shared" si="38"/>
        <v>0</v>
      </c>
      <c r="AV470" s="140">
        <f t="shared" si="39"/>
        <v>1</v>
      </c>
      <c r="AW470" s="294" t="s">
        <v>75</v>
      </c>
      <c r="AX470" s="72" t="s">
        <v>3276</v>
      </c>
      <c r="AY470" s="70" t="s">
        <v>6435</v>
      </c>
      <c r="AZ470" s="67" t="s">
        <v>67</v>
      </c>
      <c r="BA470" s="67" t="s">
        <v>67</v>
      </c>
    </row>
    <row r="471" spans="2:53" x14ac:dyDescent="0.25">
      <c r="B471" s="67">
        <v>2024</v>
      </c>
      <c r="C471" s="67">
        <v>891780111</v>
      </c>
      <c r="D471" s="69" t="s">
        <v>64</v>
      </c>
      <c r="E471" s="72" t="s">
        <v>6434</v>
      </c>
      <c r="F471" s="136" t="s">
        <v>6433</v>
      </c>
      <c r="G471" s="418">
        <v>0</v>
      </c>
      <c r="H471" s="72" t="s">
        <v>73</v>
      </c>
      <c r="I471" s="69" t="s">
        <v>65</v>
      </c>
      <c r="J471" s="70" t="s">
        <v>6432</v>
      </c>
      <c r="K471" s="70">
        <v>36300000</v>
      </c>
      <c r="L471" s="67" t="s">
        <v>68</v>
      </c>
      <c r="M471" s="70" t="s">
        <v>6431</v>
      </c>
      <c r="N471" s="70">
        <v>84454604</v>
      </c>
      <c r="O471" s="154">
        <v>13</v>
      </c>
      <c r="P471" s="294">
        <v>45302</v>
      </c>
      <c r="Q471" s="70">
        <v>4518689382</v>
      </c>
      <c r="R471" s="291">
        <v>45336</v>
      </c>
      <c r="S471" s="70">
        <v>36300000</v>
      </c>
      <c r="T471" s="72" t="s">
        <v>66</v>
      </c>
      <c r="U471" s="70">
        <v>12548945</v>
      </c>
      <c r="V471" s="70" t="s">
        <v>6278</v>
      </c>
      <c r="W471" s="291">
        <v>45335</v>
      </c>
      <c r="X471" s="291">
        <v>45336</v>
      </c>
      <c r="Y471" s="81" t="s">
        <v>75</v>
      </c>
      <c r="Z471" s="291">
        <v>45646</v>
      </c>
      <c r="AA471" s="136">
        <f t="shared" si="35"/>
        <v>310</v>
      </c>
      <c r="AB471" s="136">
        <v>0</v>
      </c>
      <c r="AC471" s="506">
        <v>0</v>
      </c>
      <c r="AD471" s="136">
        <v>0</v>
      </c>
      <c r="AE471" s="294" t="s">
        <v>75</v>
      </c>
      <c r="AF471" s="136">
        <f t="shared" si="36"/>
        <v>0</v>
      </c>
      <c r="AG471" s="70">
        <v>0</v>
      </c>
      <c r="AH471" s="70">
        <v>0</v>
      </c>
      <c r="AI471" s="294" t="s">
        <v>75</v>
      </c>
      <c r="AJ471" s="72">
        <v>0</v>
      </c>
      <c r="AK471" s="79" t="s">
        <v>75</v>
      </c>
      <c r="AL471" s="79" t="s">
        <v>75</v>
      </c>
      <c r="AM471" s="136">
        <f t="shared" si="37"/>
        <v>0</v>
      </c>
      <c r="AN471" s="136">
        <f>+K471+AC471-AH471</f>
        <v>36300000</v>
      </c>
      <c r="AO471" s="72" t="s">
        <v>67</v>
      </c>
      <c r="AP471" s="70">
        <v>36300000</v>
      </c>
      <c r="AQ471" s="72" t="s">
        <v>85</v>
      </c>
      <c r="AR471" s="70">
        <v>0</v>
      </c>
      <c r="AS471" s="86" t="s">
        <v>75</v>
      </c>
      <c r="AT471" s="508">
        <v>16500000</v>
      </c>
      <c r="AU471" s="436">
        <f t="shared" si="38"/>
        <v>19800000</v>
      </c>
      <c r="AV471" s="140">
        <f t="shared" si="39"/>
        <v>0.45454545454545453</v>
      </c>
      <c r="AW471" s="294" t="s">
        <v>75</v>
      </c>
      <c r="AX471" s="72" t="s">
        <v>86</v>
      </c>
      <c r="AY471" s="70" t="s">
        <v>6430</v>
      </c>
      <c r="AZ471" s="67" t="s">
        <v>67</v>
      </c>
      <c r="BA471" s="67" t="s">
        <v>67</v>
      </c>
    </row>
    <row r="472" spans="2:53" x14ac:dyDescent="0.25">
      <c r="B472" s="67">
        <v>2024</v>
      </c>
      <c r="C472" s="67">
        <v>891780111</v>
      </c>
      <c r="D472" s="69" t="s">
        <v>64</v>
      </c>
      <c r="E472" s="72" t="s">
        <v>6429</v>
      </c>
      <c r="F472" s="136" t="s">
        <v>6428</v>
      </c>
      <c r="G472" s="418">
        <v>0</v>
      </c>
      <c r="H472" s="72" t="s">
        <v>73</v>
      </c>
      <c r="I472" s="69" t="s">
        <v>65</v>
      </c>
      <c r="J472" s="70" t="s">
        <v>6427</v>
      </c>
      <c r="K472" s="70">
        <v>13400000</v>
      </c>
      <c r="L472" s="67" t="s">
        <v>68</v>
      </c>
      <c r="M472" s="70" t="s">
        <v>6426</v>
      </c>
      <c r="N472" s="70">
        <v>36668619</v>
      </c>
      <c r="O472" s="154">
        <v>13</v>
      </c>
      <c r="P472" s="294">
        <v>45302</v>
      </c>
      <c r="Q472" s="70">
        <v>4518689382</v>
      </c>
      <c r="R472" s="291">
        <v>45336</v>
      </c>
      <c r="S472" s="70">
        <v>13400000</v>
      </c>
      <c r="T472" s="72" t="s">
        <v>66</v>
      </c>
      <c r="U472" s="70">
        <v>85154788</v>
      </c>
      <c r="V472" s="70" t="s">
        <v>5511</v>
      </c>
      <c r="W472" s="291">
        <v>45335</v>
      </c>
      <c r="X472" s="291">
        <v>45336</v>
      </c>
      <c r="Y472" s="81" t="s">
        <v>75</v>
      </c>
      <c r="Z472" s="291">
        <v>45457</v>
      </c>
      <c r="AA472" s="136">
        <f t="shared" si="35"/>
        <v>121</v>
      </c>
      <c r="AB472" s="136">
        <v>2</v>
      </c>
      <c r="AC472" s="506">
        <v>1600000</v>
      </c>
      <c r="AD472" s="136">
        <v>1</v>
      </c>
      <c r="AE472" s="507">
        <v>45473</v>
      </c>
      <c r="AF472" s="136">
        <f t="shared" si="36"/>
        <v>16</v>
      </c>
      <c r="AG472" s="70">
        <v>0</v>
      </c>
      <c r="AH472" s="70">
        <v>0</v>
      </c>
      <c r="AI472" s="294" t="s">
        <v>75</v>
      </c>
      <c r="AJ472" s="72">
        <v>0</v>
      </c>
      <c r="AK472" s="79" t="s">
        <v>75</v>
      </c>
      <c r="AL472" s="79" t="s">
        <v>75</v>
      </c>
      <c r="AM472" s="136">
        <f t="shared" si="37"/>
        <v>0</v>
      </c>
      <c r="AN472" s="136">
        <f>+K472+AC472-AH472</f>
        <v>15000000</v>
      </c>
      <c r="AO472" s="72" t="s">
        <v>67</v>
      </c>
      <c r="AP472" s="70">
        <v>13400000</v>
      </c>
      <c r="AQ472" s="72" t="s">
        <v>85</v>
      </c>
      <c r="AR472" s="70">
        <v>0</v>
      </c>
      <c r="AS472" s="86" t="s">
        <v>75</v>
      </c>
      <c r="AT472" s="508">
        <v>15000000</v>
      </c>
      <c r="AU472" s="436">
        <f t="shared" si="38"/>
        <v>0</v>
      </c>
      <c r="AV472" s="140">
        <f t="shared" si="39"/>
        <v>1</v>
      </c>
      <c r="AW472" s="294" t="s">
        <v>75</v>
      </c>
      <c r="AX472" s="72" t="s">
        <v>131</v>
      </c>
      <c r="AY472" s="70" t="s">
        <v>6425</v>
      </c>
      <c r="AZ472" s="67" t="s">
        <v>67</v>
      </c>
      <c r="BA472" s="67" t="s">
        <v>67</v>
      </c>
    </row>
    <row r="473" spans="2:53" x14ac:dyDescent="0.25">
      <c r="B473" s="67">
        <v>2024</v>
      </c>
      <c r="C473" s="67">
        <v>891780111</v>
      </c>
      <c r="D473" s="69" t="s">
        <v>64</v>
      </c>
      <c r="E473" s="72" t="s">
        <v>6424</v>
      </c>
      <c r="F473" s="136" t="s">
        <v>6423</v>
      </c>
      <c r="G473" s="418">
        <v>0</v>
      </c>
      <c r="H473" s="72" t="s">
        <v>73</v>
      </c>
      <c r="I473" s="69" t="s">
        <v>65</v>
      </c>
      <c r="J473" s="70" t="s">
        <v>6422</v>
      </c>
      <c r="K473" s="70">
        <v>13500000</v>
      </c>
      <c r="L473" s="67" t="s">
        <v>68</v>
      </c>
      <c r="M473" s="70" t="s">
        <v>6421</v>
      </c>
      <c r="N473" s="70">
        <v>7601673</v>
      </c>
      <c r="O473" s="154">
        <v>13</v>
      </c>
      <c r="P473" s="294">
        <v>45302</v>
      </c>
      <c r="Q473" s="70">
        <v>4518689382</v>
      </c>
      <c r="R473" s="291">
        <v>45336</v>
      </c>
      <c r="S473" s="70">
        <v>13500000</v>
      </c>
      <c r="T473" s="72" t="s">
        <v>66</v>
      </c>
      <c r="U473" s="70">
        <v>85468846</v>
      </c>
      <c r="V473" s="70" t="s">
        <v>5245</v>
      </c>
      <c r="W473" s="291">
        <v>45335</v>
      </c>
      <c r="X473" s="291">
        <v>45336</v>
      </c>
      <c r="Y473" s="81" t="s">
        <v>75</v>
      </c>
      <c r="Z473" s="291">
        <v>45457</v>
      </c>
      <c r="AA473" s="136">
        <f t="shared" si="35"/>
        <v>121</v>
      </c>
      <c r="AB473" s="136">
        <v>2</v>
      </c>
      <c r="AC473" s="506">
        <v>1500000</v>
      </c>
      <c r="AD473" s="136">
        <v>1</v>
      </c>
      <c r="AE473" s="507">
        <v>45473</v>
      </c>
      <c r="AF473" s="136">
        <f t="shared" si="36"/>
        <v>16</v>
      </c>
      <c r="AG473" s="70">
        <v>0</v>
      </c>
      <c r="AH473" s="70">
        <v>0</v>
      </c>
      <c r="AI473" s="294" t="s">
        <v>75</v>
      </c>
      <c r="AJ473" s="72">
        <v>0</v>
      </c>
      <c r="AK473" s="79" t="s">
        <v>75</v>
      </c>
      <c r="AL473" s="79" t="s">
        <v>75</v>
      </c>
      <c r="AM473" s="136">
        <f t="shared" si="37"/>
        <v>0</v>
      </c>
      <c r="AN473" s="136">
        <f>+K473+AC473-AH473</f>
        <v>15000000</v>
      </c>
      <c r="AO473" s="72" t="s">
        <v>67</v>
      </c>
      <c r="AP473" s="70">
        <v>13500000</v>
      </c>
      <c r="AQ473" s="72" t="s">
        <v>85</v>
      </c>
      <c r="AR473" s="70">
        <v>0</v>
      </c>
      <c r="AS473" s="86" t="s">
        <v>75</v>
      </c>
      <c r="AT473" s="508">
        <v>15000000</v>
      </c>
      <c r="AU473" s="436">
        <f t="shared" si="38"/>
        <v>0</v>
      </c>
      <c r="AV473" s="140">
        <f t="shared" si="39"/>
        <v>1</v>
      </c>
      <c r="AW473" s="294" t="s">
        <v>75</v>
      </c>
      <c r="AX473" s="72" t="s">
        <v>131</v>
      </c>
      <c r="AY473" s="70" t="s">
        <v>6420</v>
      </c>
      <c r="AZ473" s="67" t="s">
        <v>67</v>
      </c>
      <c r="BA473" s="67" t="s">
        <v>67</v>
      </c>
    </row>
    <row r="474" spans="2:53" x14ac:dyDescent="0.25">
      <c r="B474" s="67">
        <v>2024</v>
      </c>
      <c r="C474" s="67">
        <v>891780111</v>
      </c>
      <c r="D474" s="69" t="s">
        <v>64</v>
      </c>
      <c r="E474" s="72" t="s">
        <v>6419</v>
      </c>
      <c r="F474" s="136" t="s">
        <v>6418</v>
      </c>
      <c r="G474" s="418">
        <v>0</v>
      </c>
      <c r="H474" s="72" t="s">
        <v>73</v>
      </c>
      <c r="I474" s="69" t="s">
        <v>65</v>
      </c>
      <c r="J474" s="70" t="s">
        <v>6417</v>
      </c>
      <c r="K474" s="70">
        <v>13400000</v>
      </c>
      <c r="L474" s="67" t="s">
        <v>68</v>
      </c>
      <c r="M474" s="70" t="s">
        <v>6416</v>
      </c>
      <c r="N474" s="70">
        <v>1020757367</v>
      </c>
      <c r="O474" s="154">
        <v>13</v>
      </c>
      <c r="P474" s="294">
        <v>45302</v>
      </c>
      <c r="Q474" s="70">
        <v>4518689382</v>
      </c>
      <c r="R474" s="291">
        <v>45336</v>
      </c>
      <c r="S474" s="70">
        <v>13400000</v>
      </c>
      <c r="T474" s="72" t="s">
        <v>66</v>
      </c>
      <c r="U474" s="70">
        <v>4978990</v>
      </c>
      <c r="V474" s="70" t="s">
        <v>6415</v>
      </c>
      <c r="W474" s="291">
        <v>45335</v>
      </c>
      <c r="X474" s="291">
        <v>45336</v>
      </c>
      <c r="Y474" s="81" t="s">
        <v>75</v>
      </c>
      <c r="Z474" s="291">
        <v>45457</v>
      </c>
      <c r="AA474" s="136">
        <f t="shared" si="35"/>
        <v>121</v>
      </c>
      <c r="AB474" s="136">
        <v>2</v>
      </c>
      <c r="AC474" s="506">
        <v>1600000</v>
      </c>
      <c r="AD474" s="136">
        <v>1</v>
      </c>
      <c r="AE474" s="507">
        <v>45473</v>
      </c>
      <c r="AF474" s="136">
        <f t="shared" si="36"/>
        <v>16</v>
      </c>
      <c r="AG474" s="70">
        <v>0</v>
      </c>
      <c r="AH474" s="70">
        <v>0</v>
      </c>
      <c r="AI474" s="294" t="s">
        <v>75</v>
      </c>
      <c r="AJ474" s="72">
        <v>0</v>
      </c>
      <c r="AK474" s="79" t="s">
        <v>75</v>
      </c>
      <c r="AL474" s="79" t="s">
        <v>75</v>
      </c>
      <c r="AM474" s="136">
        <f t="shared" si="37"/>
        <v>0</v>
      </c>
      <c r="AN474" s="136">
        <f>+K474+AC474-AH474</f>
        <v>15000000</v>
      </c>
      <c r="AO474" s="72" t="s">
        <v>67</v>
      </c>
      <c r="AP474" s="70">
        <v>13400000</v>
      </c>
      <c r="AQ474" s="72" t="s">
        <v>85</v>
      </c>
      <c r="AR474" s="70">
        <v>0</v>
      </c>
      <c r="AS474" s="86" t="s">
        <v>75</v>
      </c>
      <c r="AT474" s="508">
        <v>15000000</v>
      </c>
      <c r="AU474" s="436">
        <f t="shared" si="38"/>
        <v>0</v>
      </c>
      <c r="AV474" s="140">
        <f t="shared" si="39"/>
        <v>1</v>
      </c>
      <c r="AW474" s="294" t="s">
        <v>75</v>
      </c>
      <c r="AX474" s="72" t="s">
        <v>131</v>
      </c>
      <c r="AY474" s="70" t="s">
        <v>6414</v>
      </c>
      <c r="AZ474" s="67" t="s">
        <v>67</v>
      </c>
      <c r="BA474" s="67" t="s">
        <v>67</v>
      </c>
    </row>
    <row r="475" spans="2:53" x14ac:dyDescent="0.25">
      <c r="B475" s="67">
        <v>2024</v>
      </c>
      <c r="C475" s="67">
        <v>891780111</v>
      </c>
      <c r="D475" s="69" t="s">
        <v>64</v>
      </c>
      <c r="E475" s="72" t="s">
        <v>6413</v>
      </c>
      <c r="F475" s="136" t="s">
        <v>6412</v>
      </c>
      <c r="G475" s="418">
        <v>0</v>
      </c>
      <c r="H475" s="72" t="s">
        <v>73</v>
      </c>
      <c r="I475" s="69" t="s">
        <v>65</v>
      </c>
      <c r="J475" s="70" t="s">
        <v>6411</v>
      </c>
      <c r="K475" s="70">
        <v>9380000</v>
      </c>
      <c r="L475" s="67" t="s">
        <v>68</v>
      </c>
      <c r="M475" s="70" t="s">
        <v>6410</v>
      </c>
      <c r="N475" s="70">
        <v>1083032026</v>
      </c>
      <c r="O475" s="154">
        <v>14</v>
      </c>
      <c r="P475" s="291">
        <v>45302</v>
      </c>
      <c r="Q475" s="70">
        <v>2126349000</v>
      </c>
      <c r="R475" s="291">
        <v>45336</v>
      </c>
      <c r="S475" s="70">
        <v>9380000</v>
      </c>
      <c r="T475" s="72" t="s">
        <v>66</v>
      </c>
      <c r="U475" s="70">
        <v>85475141</v>
      </c>
      <c r="V475" s="70" t="s">
        <v>6043</v>
      </c>
      <c r="W475" s="291">
        <v>45335</v>
      </c>
      <c r="X475" s="291">
        <v>45336</v>
      </c>
      <c r="Y475" s="81" t="s">
        <v>75</v>
      </c>
      <c r="Z475" s="291">
        <v>45457</v>
      </c>
      <c r="AA475" s="136">
        <f t="shared" si="35"/>
        <v>121</v>
      </c>
      <c r="AB475" s="136">
        <v>0</v>
      </c>
      <c r="AC475" s="506">
        <v>0</v>
      </c>
      <c r="AD475" s="136">
        <v>0</v>
      </c>
      <c r="AE475" s="294" t="s">
        <v>75</v>
      </c>
      <c r="AF475" s="136">
        <f t="shared" si="36"/>
        <v>0</v>
      </c>
      <c r="AG475" s="70">
        <v>0</v>
      </c>
      <c r="AH475" s="70">
        <v>0</v>
      </c>
      <c r="AI475" s="294" t="s">
        <v>75</v>
      </c>
      <c r="AJ475" s="72">
        <v>0</v>
      </c>
      <c r="AK475" s="79" t="s">
        <v>75</v>
      </c>
      <c r="AL475" s="79" t="s">
        <v>75</v>
      </c>
      <c r="AM475" s="136">
        <f t="shared" si="37"/>
        <v>0</v>
      </c>
      <c r="AN475" s="136">
        <f>+K475+AC475-AH475</f>
        <v>9380000</v>
      </c>
      <c r="AO475" s="72" t="s">
        <v>67</v>
      </c>
      <c r="AP475" s="70">
        <v>9380000</v>
      </c>
      <c r="AQ475" s="72" t="s">
        <v>85</v>
      </c>
      <c r="AR475" s="70">
        <v>0</v>
      </c>
      <c r="AS475" s="86" t="s">
        <v>75</v>
      </c>
      <c r="AT475" s="508">
        <v>9380000</v>
      </c>
      <c r="AU475" s="436">
        <f t="shared" si="38"/>
        <v>0</v>
      </c>
      <c r="AV475" s="140">
        <f t="shared" si="39"/>
        <v>1</v>
      </c>
      <c r="AW475" s="294" t="s">
        <v>75</v>
      </c>
      <c r="AX475" s="72" t="s">
        <v>131</v>
      </c>
      <c r="AY475" s="70" t="s">
        <v>6409</v>
      </c>
      <c r="AZ475" s="67" t="s">
        <v>67</v>
      </c>
      <c r="BA475" s="67" t="s">
        <v>67</v>
      </c>
    </row>
    <row r="476" spans="2:53" x14ac:dyDescent="0.25">
      <c r="B476" s="67">
        <v>2024</v>
      </c>
      <c r="C476" s="67">
        <v>891780111</v>
      </c>
      <c r="D476" s="69" t="s">
        <v>64</v>
      </c>
      <c r="E476" s="72" t="s">
        <v>6408</v>
      </c>
      <c r="F476" s="136" t="s">
        <v>6407</v>
      </c>
      <c r="G476" s="418">
        <v>0</v>
      </c>
      <c r="H476" s="72" t="s">
        <v>73</v>
      </c>
      <c r="I476" s="69" t="s">
        <v>65</v>
      </c>
      <c r="J476" s="70" t="s">
        <v>6406</v>
      </c>
      <c r="K476" s="70">
        <v>4200000</v>
      </c>
      <c r="L476" s="67" t="s">
        <v>68</v>
      </c>
      <c r="M476" s="70" t="s">
        <v>5584</v>
      </c>
      <c r="N476" s="70">
        <v>1004364260</v>
      </c>
      <c r="O476" s="154">
        <v>14</v>
      </c>
      <c r="P476" s="291">
        <v>45302</v>
      </c>
      <c r="Q476" s="70">
        <v>2126349000</v>
      </c>
      <c r="R476" s="291">
        <v>45336</v>
      </c>
      <c r="S476" s="70">
        <v>4200000</v>
      </c>
      <c r="T476" s="72" t="s">
        <v>66</v>
      </c>
      <c r="U476" s="70">
        <v>57426272</v>
      </c>
      <c r="V476" s="70" t="s">
        <v>5583</v>
      </c>
      <c r="W476" s="291">
        <v>45335</v>
      </c>
      <c r="X476" s="291">
        <v>45336</v>
      </c>
      <c r="Y476" s="81" t="s">
        <v>75</v>
      </c>
      <c r="Z476" s="291">
        <v>45382</v>
      </c>
      <c r="AA476" s="136">
        <f t="shared" si="35"/>
        <v>46</v>
      </c>
      <c r="AB476" s="136">
        <v>0</v>
      </c>
      <c r="AC476" s="506">
        <v>0</v>
      </c>
      <c r="AD476" s="136">
        <v>0</v>
      </c>
      <c r="AE476" s="294" t="s">
        <v>75</v>
      </c>
      <c r="AF476" s="136">
        <f t="shared" si="36"/>
        <v>0</v>
      </c>
      <c r="AG476" s="70">
        <v>0</v>
      </c>
      <c r="AH476" s="70">
        <v>0</v>
      </c>
      <c r="AI476" s="294" t="s">
        <v>75</v>
      </c>
      <c r="AJ476" s="72">
        <v>0</v>
      </c>
      <c r="AK476" s="79" t="s">
        <v>75</v>
      </c>
      <c r="AL476" s="79" t="s">
        <v>75</v>
      </c>
      <c r="AM476" s="136">
        <f t="shared" si="37"/>
        <v>0</v>
      </c>
      <c r="AN476" s="136">
        <f>+K476+AC476-AH476</f>
        <v>4200000</v>
      </c>
      <c r="AO476" s="72" t="s">
        <v>67</v>
      </c>
      <c r="AP476" s="70">
        <v>4200000</v>
      </c>
      <c r="AQ476" s="72" t="s">
        <v>85</v>
      </c>
      <c r="AR476" s="70">
        <v>0</v>
      </c>
      <c r="AS476" s="86" t="s">
        <v>75</v>
      </c>
      <c r="AT476" s="508">
        <v>4200000</v>
      </c>
      <c r="AU476" s="436">
        <f t="shared" si="38"/>
        <v>0</v>
      </c>
      <c r="AV476" s="140">
        <f t="shared" si="39"/>
        <v>1</v>
      </c>
      <c r="AW476" s="294" t="s">
        <v>75</v>
      </c>
      <c r="AX476" s="72" t="s">
        <v>131</v>
      </c>
      <c r="AY476" s="70" t="s">
        <v>6405</v>
      </c>
      <c r="AZ476" s="67" t="s">
        <v>67</v>
      </c>
      <c r="BA476" s="67" t="s">
        <v>67</v>
      </c>
    </row>
    <row r="477" spans="2:53" x14ac:dyDescent="0.25">
      <c r="B477" s="67">
        <v>2024</v>
      </c>
      <c r="C477" s="67">
        <v>891780111</v>
      </c>
      <c r="D477" s="69" t="s">
        <v>64</v>
      </c>
      <c r="E477" s="72" t="s">
        <v>6404</v>
      </c>
      <c r="F477" s="136" t="s">
        <v>6403</v>
      </c>
      <c r="G477" s="418">
        <v>0</v>
      </c>
      <c r="H477" s="72" t="s">
        <v>73</v>
      </c>
      <c r="I477" s="69" t="s">
        <v>65</v>
      </c>
      <c r="J477" s="70" t="s">
        <v>6402</v>
      </c>
      <c r="K477" s="70">
        <v>14850000</v>
      </c>
      <c r="L477" s="67" t="s">
        <v>68</v>
      </c>
      <c r="M477" s="70" t="s">
        <v>6401</v>
      </c>
      <c r="N477" s="70">
        <v>1082935807</v>
      </c>
      <c r="O477" s="154">
        <v>13</v>
      </c>
      <c r="P477" s="294">
        <v>45302</v>
      </c>
      <c r="Q477" s="70">
        <v>4518689382</v>
      </c>
      <c r="R477" s="291">
        <v>45336</v>
      </c>
      <c r="S477" s="70">
        <v>14850000</v>
      </c>
      <c r="T477" s="72" t="s">
        <v>66</v>
      </c>
      <c r="U477" s="70">
        <v>39058006</v>
      </c>
      <c r="V477" s="70" t="s">
        <v>6400</v>
      </c>
      <c r="W477" s="291">
        <v>45335</v>
      </c>
      <c r="X477" s="291">
        <v>45336</v>
      </c>
      <c r="Y477" s="81" t="s">
        <v>75</v>
      </c>
      <c r="Z477" s="291">
        <v>45457</v>
      </c>
      <c r="AA477" s="136">
        <f t="shared" si="35"/>
        <v>121</v>
      </c>
      <c r="AB477" s="136">
        <v>0</v>
      </c>
      <c r="AC477" s="506">
        <v>0</v>
      </c>
      <c r="AD477" s="136">
        <v>0</v>
      </c>
      <c r="AE477" s="294" t="s">
        <v>75</v>
      </c>
      <c r="AF477" s="136">
        <f t="shared" si="36"/>
        <v>0</v>
      </c>
      <c r="AG477" s="70">
        <v>0</v>
      </c>
      <c r="AH477" s="70">
        <v>0</v>
      </c>
      <c r="AI477" s="294" t="s">
        <v>75</v>
      </c>
      <c r="AJ477" s="72">
        <v>0</v>
      </c>
      <c r="AK477" s="79" t="s">
        <v>75</v>
      </c>
      <c r="AL477" s="79" t="s">
        <v>75</v>
      </c>
      <c r="AM477" s="136">
        <f t="shared" si="37"/>
        <v>0</v>
      </c>
      <c r="AN477" s="136">
        <f>+K477+AC477-AH477</f>
        <v>14850000</v>
      </c>
      <c r="AO477" s="72" t="s">
        <v>67</v>
      </c>
      <c r="AP477" s="70">
        <v>14850000</v>
      </c>
      <c r="AQ477" s="72" t="s">
        <v>85</v>
      </c>
      <c r="AR477" s="70">
        <v>0</v>
      </c>
      <c r="AS477" s="86" t="s">
        <v>75</v>
      </c>
      <c r="AT477" s="508">
        <v>14850000</v>
      </c>
      <c r="AU477" s="436">
        <f t="shared" si="38"/>
        <v>0</v>
      </c>
      <c r="AV477" s="140">
        <f t="shared" si="39"/>
        <v>1</v>
      </c>
      <c r="AW477" s="294" t="s">
        <v>75</v>
      </c>
      <c r="AX477" s="72" t="s">
        <v>131</v>
      </c>
      <c r="AY477" s="70" t="s">
        <v>6399</v>
      </c>
      <c r="AZ477" s="67" t="s">
        <v>67</v>
      </c>
      <c r="BA477" s="67" t="s">
        <v>67</v>
      </c>
    </row>
    <row r="478" spans="2:53" x14ac:dyDescent="0.25">
      <c r="B478" s="67">
        <v>2024</v>
      </c>
      <c r="C478" s="67">
        <v>891780111</v>
      </c>
      <c r="D478" s="69" t="s">
        <v>64</v>
      </c>
      <c r="E478" s="72" t="s">
        <v>6398</v>
      </c>
      <c r="F478" s="136" t="s">
        <v>6397</v>
      </c>
      <c r="G478" s="418">
        <v>0</v>
      </c>
      <c r="H478" s="72" t="s">
        <v>73</v>
      </c>
      <c r="I478" s="69" t="s">
        <v>65</v>
      </c>
      <c r="J478" s="70" t="s">
        <v>6396</v>
      </c>
      <c r="K478" s="70">
        <v>14850000</v>
      </c>
      <c r="L478" s="67" t="s">
        <v>68</v>
      </c>
      <c r="M478" s="70" t="s">
        <v>6395</v>
      </c>
      <c r="N478" s="70">
        <v>1235539225</v>
      </c>
      <c r="O478" s="154">
        <v>13</v>
      </c>
      <c r="P478" s="294">
        <v>45302</v>
      </c>
      <c r="Q478" s="70">
        <v>4518689382</v>
      </c>
      <c r="R478" s="291">
        <v>45336</v>
      </c>
      <c r="S478" s="70">
        <v>14850000</v>
      </c>
      <c r="T478" s="72" t="s">
        <v>66</v>
      </c>
      <c r="U478" s="70">
        <v>1082964146</v>
      </c>
      <c r="V478" s="70" t="s">
        <v>5390</v>
      </c>
      <c r="W478" s="291">
        <v>45335</v>
      </c>
      <c r="X478" s="291">
        <v>45336</v>
      </c>
      <c r="Y478" s="81" t="s">
        <v>75</v>
      </c>
      <c r="Z478" s="291">
        <v>45457</v>
      </c>
      <c r="AA478" s="136">
        <f t="shared" si="35"/>
        <v>121</v>
      </c>
      <c r="AB478" s="136">
        <v>2</v>
      </c>
      <c r="AC478" s="506">
        <v>1650000</v>
      </c>
      <c r="AD478" s="136">
        <v>1</v>
      </c>
      <c r="AE478" s="507">
        <v>45473</v>
      </c>
      <c r="AF478" s="136">
        <f t="shared" si="36"/>
        <v>16</v>
      </c>
      <c r="AG478" s="70">
        <v>0</v>
      </c>
      <c r="AH478" s="70">
        <v>0</v>
      </c>
      <c r="AI478" s="294" t="s">
        <v>75</v>
      </c>
      <c r="AJ478" s="72">
        <v>0</v>
      </c>
      <c r="AK478" s="79" t="s">
        <v>75</v>
      </c>
      <c r="AL478" s="79" t="s">
        <v>75</v>
      </c>
      <c r="AM478" s="136">
        <f t="shared" si="37"/>
        <v>0</v>
      </c>
      <c r="AN478" s="136">
        <f>+K478+AC478-AH478</f>
        <v>16500000</v>
      </c>
      <c r="AO478" s="72" t="s">
        <v>67</v>
      </c>
      <c r="AP478" s="70">
        <v>14850000</v>
      </c>
      <c r="AQ478" s="72" t="s">
        <v>85</v>
      </c>
      <c r="AR478" s="70">
        <v>0</v>
      </c>
      <c r="AS478" s="86" t="s">
        <v>75</v>
      </c>
      <c r="AT478" s="508">
        <v>16500000</v>
      </c>
      <c r="AU478" s="436">
        <f t="shared" si="38"/>
        <v>0</v>
      </c>
      <c r="AV478" s="140">
        <f t="shared" si="39"/>
        <v>1</v>
      </c>
      <c r="AW478" s="294" t="s">
        <v>75</v>
      </c>
      <c r="AX478" s="72" t="s">
        <v>131</v>
      </c>
      <c r="AY478" s="70" t="s">
        <v>6394</v>
      </c>
      <c r="AZ478" s="67" t="s">
        <v>67</v>
      </c>
      <c r="BA478" s="67" t="s">
        <v>67</v>
      </c>
    </row>
    <row r="479" spans="2:53" x14ac:dyDescent="0.25">
      <c r="B479" s="67">
        <v>2024</v>
      </c>
      <c r="C479" s="67">
        <v>891780111</v>
      </c>
      <c r="D479" s="69" t="s">
        <v>64</v>
      </c>
      <c r="E479" s="72" t="s">
        <v>6393</v>
      </c>
      <c r="F479" s="136" t="s">
        <v>6392</v>
      </c>
      <c r="G479" s="418">
        <v>0</v>
      </c>
      <c r="H479" s="72" t="s">
        <v>73</v>
      </c>
      <c r="I479" s="69" t="s">
        <v>65</v>
      </c>
      <c r="J479" s="70" t="s">
        <v>6391</v>
      </c>
      <c r="K479" s="70">
        <v>17100000</v>
      </c>
      <c r="L479" s="67" t="s">
        <v>68</v>
      </c>
      <c r="M479" s="70" t="s">
        <v>2777</v>
      </c>
      <c r="N479" s="70">
        <v>1083002889</v>
      </c>
      <c r="O479" s="154">
        <v>13</v>
      </c>
      <c r="P479" s="294">
        <v>45302</v>
      </c>
      <c r="Q479" s="70">
        <v>4518689382</v>
      </c>
      <c r="R479" s="291">
        <v>45337</v>
      </c>
      <c r="S479" s="70">
        <v>17100000</v>
      </c>
      <c r="T479" s="72" t="s">
        <v>66</v>
      </c>
      <c r="U479" s="70">
        <v>85081920</v>
      </c>
      <c r="V479" s="70" t="s">
        <v>2364</v>
      </c>
      <c r="W479" s="291">
        <v>45335</v>
      </c>
      <c r="X479" s="291">
        <v>45337</v>
      </c>
      <c r="Y479" s="81" t="s">
        <v>75</v>
      </c>
      <c r="Z479" s="291">
        <v>45473</v>
      </c>
      <c r="AA479" s="136">
        <f t="shared" si="35"/>
        <v>136</v>
      </c>
      <c r="AB479" s="136">
        <v>0</v>
      </c>
      <c r="AC479" s="506">
        <v>0</v>
      </c>
      <c r="AD479" s="136">
        <v>0</v>
      </c>
      <c r="AE479" s="294" t="s">
        <v>75</v>
      </c>
      <c r="AF479" s="136">
        <f t="shared" si="36"/>
        <v>0</v>
      </c>
      <c r="AG479" s="70">
        <v>0</v>
      </c>
      <c r="AH479" s="70">
        <v>0</v>
      </c>
      <c r="AI479" s="294" t="s">
        <v>75</v>
      </c>
      <c r="AJ479" s="72">
        <v>0</v>
      </c>
      <c r="AK479" s="79" t="s">
        <v>75</v>
      </c>
      <c r="AL479" s="79" t="s">
        <v>75</v>
      </c>
      <c r="AM479" s="136">
        <f t="shared" si="37"/>
        <v>0</v>
      </c>
      <c r="AN479" s="136">
        <f>+K479+AC479-AH479</f>
        <v>17100000</v>
      </c>
      <c r="AO479" s="72" t="s">
        <v>67</v>
      </c>
      <c r="AP479" s="70">
        <v>17100000</v>
      </c>
      <c r="AQ479" s="72" t="s">
        <v>85</v>
      </c>
      <c r="AR479" s="70">
        <v>0</v>
      </c>
      <c r="AS479" s="86" t="s">
        <v>75</v>
      </c>
      <c r="AT479" s="508">
        <v>17100000</v>
      </c>
      <c r="AU479" s="436">
        <f t="shared" si="38"/>
        <v>0</v>
      </c>
      <c r="AV479" s="140">
        <f t="shared" si="39"/>
        <v>1</v>
      </c>
      <c r="AW479" s="294" t="s">
        <v>75</v>
      </c>
      <c r="AX479" s="72" t="s">
        <v>131</v>
      </c>
      <c r="AY479" s="70" t="s">
        <v>6390</v>
      </c>
      <c r="AZ479" s="67" t="s">
        <v>67</v>
      </c>
      <c r="BA479" s="67" t="s">
        <v>67</v>
      </c>
    </row>
    <row r="480" spans="2:53" x14ac:dyDescent="0.25">
      <c r="B480" s="67">
        <v>2024</v>
      </c>
      <c r="C480" s="67">
        <v>891780111</v>
      </c>
      <c r="D480" s="69" t="s">
        <v>64</v>
      </c>
      <c r="E480" s="72" t="s">
        <v>6389</v>
      </c>
      <c r="F480" s="136" t="s">
        <v>6388</v>
      </c>
      <c r="G480" s="418">
        <v>0</v>
      </c>
      <c r="H480" s="72" t="s">
        <v>73</v>
      </c>
      <c r="I480" s="69" t="s">
        <v>65</v>
      </c>
      <c r="J480" s="70" t="s">
        <v>6387</v>
      </c>
      <c r="K480" s="70">
        <v>11167000</v>
      </c>
      <c r="L480" s="67" t="s">
        <v>68</v>
      </c>
      <c r="M480" s="70" t="s">
        <v>6386</v>
      </c>
      <c r="N480" s="70">
        <v>1082976415</v>
      </c>
      <c r="O480" s="154">
        <v>14</v>
      </c>
      <c r="P480" s="291">
        <v>45302</v>
      </c>
      <c r="Q480" s="70">
        <v>2126349000</v>
      </c>
      <c r="R480" s="291">
        <v>45336</v>
      </c>
      <c r="S480" s="70">
        <v>11167000</v>
      </c>
      <c r="T480" s="72" t="s">
        <v>66</v>
      </c>
      <c r="U480" s="70">
        <v>85468846</v>
      </c>
      <c r="V480" s="70" t="s">
        <v>5245</v>
      </c>
      <c r="W480" s="291">
        <v>45335</v>
      </c>
      <c r="X480" s="291">
        <v>45336</v>
      </c>
      <c r="Y480" s="81" t="s">
        <v>75</v>
      </c>
      <c r="Z480" s="291">
        <v>45457</v>
      </c>
      <c r="AA480" s="136">
        <f t="shared" si="35"/>
        <v>121</v>
      </c>
      <c r="AB480" s="136">
        <v>0</v>
      </c>
      <c r="AC480" s="506">
        <v>0</v>
      </c>
      <c r="AD480" s="136">
        <v>0</v>
      </c>
      <c r="AE480" s="294" t="s">
        <v>75</v>
      </c>
      <c r="AF480" s="136">
        <f t="shared" si="36"/>
        <v>0</v>
      </c>
      <c r="AG480" s="70">
        <v>0</v>
      </c>
      <c r="AH480" s="70">
        <v>0</v>
      </c>
      <c r="AI480" s="294" t="s">
        <v>75</v>
      </c>
      <c r="AJ480" s="72">
        <v>0</v>
      </c>
      <c r="AK480" s="79" t="s">
        <v>75</v>
      </c>
      <c r="AL480" s="79" t="s">
        <v>75</v>
      </c>
      <c r="AM480" s="136">
        <f t="shared" si="37"/>
        <v>0</v>
      </c>
      <c r="AN480" s="136">
        <f>+K480+AC480-AH480</f>
        <v>11167000</v>
      </c>
      <c r="AO480" s="72" t="s">
        <v>67</v>
      </c>
      <c r="AP480" s="70">
        <v>11167000</v>
      </c>
      <c r="AQ480" s="72" t="s">
        <v>85</v>
      </c>
      <c r="AR480" s="70">
        <v>0</v>
      </c>
      <c r="AS480" s="86" t="s">
        <v>75</v>
      </c>
      <c r="AT480" s="508">
        <v>11167000</v>
      </c>
      <c r="AU480" s="436">
        <f t="shared" si="38"/>
        <v>0</v>
      </c>
      <c r="AV480" s="140">
        <f t="shared" si="39"/>
        <v>1</v>
      </c>
      <c r="AW480" s="294" t="s">
        <v>75</v>
      </c>
      <c r="AX480" s="72" t="s">
        <v>131</v>
      </c>
      <c r="AY480" s="70" t="s">
        <v>6385</v>
      </c>
      <c r="AZ480" s="67" t="s">
        <v>67</v>
      </c>
      <c r="BA480" s="67" t="s">
        <v>67</v>
      </c>
    </row>
    <row r="481" spans="2:53" x14ac:dyDescent="0.25">
      <c r="B481" s="67">
        <v>2024</v>
      </c>
      <c r="C481" s="67">
        <v>891780111</v>
      </c>
      <c r="D481" s="69" t="s">
        <v>64</v>
      </c>
      <c r="E481" s="72" t="s">
        <v>6384</v>
      </c>
      <c r="F481" s="136" t="s">
        <v>6383</v>
      </c>
      <c r="G481" s="418">
        <v>0</v>
      </c>
      <c r="H481" s="72" t="s">
        <v>73</v>
      </c>
      <c r="I481" s="69" t="s">
        <v>65</v>
      </c>
      <c r="J481" s="70" t="s">
        <v>6382</v>
      </c>
      <c r="K481" s="70">
        <v>11167000</v>
      </c>
      <c r="L481" s="67" t="s">
        <v>68</v>
      </c>
      <c r="M481" s="70" t="s">
        <v>6381</v>
      </c>
      <c r="N481" s="70">
        <v>72258990</v>
      </c>
      <c r="O481" s="154">
        <v>14</v>
      </c>
      <c r="P481" s="291">
        <v>45302</v>
      </c>
      <c r="Q481" s="70">
        <v>2126349000</v>
      </c>
      <c r="R481" s="291">
        <v>45336</v>
      </c>
      <c r="S481" s="70">
        <v>11167000</v>
      </c>
      <c r="T481" s="72" t="s">
        <v>66</v>
      </c>
      <c r="U481" s="70">
        <v>85152695</v>
      </c>
      <c r="V481" s="70" t="s">
        <v>5517</v>
      </c>
      <c r="W481" s="291">
        <v>45335</v>
      </c>
      <c r="X481" s="291">
        <v>45336</v>
      </c>
      <c r="Y481" s="81" t="s">
        <v>75</v>
      </c>
      <c r="Z481" s="291">
        <v>45457</v>
      </c>
      <c r="AA481" s="136">
        <f t="shared" si="35"/>
        <v>121</v>
      </c>
      <c r="AB481" s="136">
        <v>0</v>
      </c>
      <c r="AC481" s="506">
        <v>0</v>
      </c>
      <c r="AD481" s="136">
        <v>0</v>
      </c>
      <c r="AE481" s="294" t="s">
        <v>75</v>
      </c>
      <c r="AF481" s="136">
        <f t="shared" si="36"/>
        <v>0</v>
      </c>
      <c r="AG481" s="70">
        <v>0</v>
      </c>
      <c r="AH481" s="70">
        <v>0</v>
      </c>
      <c r="AI481" s="294" t="s">
        <v>75</v>
      </c>
      <c r="AJ481" s="72">
        <v>0</v>
      </c>
      <c r="AK481" s="79" t="s">
        <v>75</v>
      </c>
      <c r="AL481" s="79" t="s">
        <v>75</v>
      </c>
      <c r="AM481" s="136">
        <f t="shared" si="37"/>
        <v>0</v>
      </c>
      <c r="AN481" s="136">
        <f>+K481+AC481-AH481</f>
        <v>11167000</v>
      </c>
      <c r="AO481" s="72" t="s">
        <v>67</v>
      </c>
      <c r="AP481" s="70">
        <v>11167000</v>
      </c>
      <c r="AQ481" s="72" t="s">
        <v>85</v>
      </c>
      <c r="AR481" s="70">
        <v>0</v>
      </c>
      <c r="AS481" s="86" t="s">
        <v>75</v>
      </c>
      <c r="AT481" s="508">
        <v>11167000</v>
      </c>
      <c r="AU481" s="436">
        <f t="shared" si="38"/>
        <v>0</v>
      </c>
      <c r="AV481" s="140">
        <f t="shared" si="39"/>
        <v>1</v>
      </c>
      <c r="AW481" s="294" t="s">
        <v>75</v>
      </c>
      <c r="AX481" s="72" t="s">
        <v>131</v>
      </c>
      <c r="AY481" s="70" t="s">
        <v>6380</v>
      </c>
      <c r="AZ481" s="67" t="s">
        <v>67</v>
      </c>
      <c r="BA481" s="67" t="s">
        <v>67</v>
      </c>
    </row>
    <row r="482" spans="2:53" x14ac:dyDescent="0.25">
      <c r="B482" s="67">
        <v>2024</v>
      </c>
      <c r="C482" s="67">
        <v>891780111</v>
      </c>
      <c r="D482" s="69" t="s">
        <v>64</v>
      </c>
      <c r="E482" s="72" t="s">
        <v>6379</v>
      </c>
      <c r="F482" s="136" t="s">
        <v>6378</v>
      </c>
      <c r="G482" s="418">
        <v>0</v>
      </c>
      <c r="H482" s="72" t="s">
        <v>73</v>
      </c>
      <c r="I482" s="69" t="s">
        <v>65</v>
      </c>
      <c r="J482" s="70" t="s">
        <v>6377</v>
      </c>
      <c r="K482" s="70">
        <v>11167000</v>
      </c>
      <c r="L482" s="67" t="s">
        <v>68</v>
      </c>
      <c r="M482" s="70" t="s">
        <v>6376</v>
      </c>
      <c r="N482" s="70">
        <v>93373218</v>
      </c>
      <c r="O482" s="154">
        <v>14</v>
      </c>
      <c r="P482" s="291">
        <v>45302</v>
      </c>
      <c r="Q482" s="70">
        <v>2126349000</v>
      </c>
      <c r="R482" s="291">
        <v>45336</v>
      </c>
      <c r="S482" s="70">
        <v>11167000</v>
      </c>
      <c r="T482" s="72" t="s">
        <v>66</v>
      </c>
      <c r="U482" s="70">
        <v>85152695</v>
      </c>
      <c r="V482" s="70" t="s">
        <v>5517</v>
      </c>
      <c r="W482" s="291">
        <v>45335</v>
      </c>
      <c r="X482" s="291">
        <v>45336</v>
      </c>
      <c r="Y482" s="81" t="s">
        <v>75</v>
      </c>
      <c r="Z482" s="291">
        <v>45457</v>
      </c>
      <c r="AA482" s="136">
        <f t="shared" si="35"/>
        <v>121</v>
      </c>
      <c r="AB482" s="136">
        <v>0</v>
      </c>
      <c r="AC482" s="506">
        <v>0</v>
      </c>
      <c r="AD482" s="136">
        <v>0</v>
      </c>
      <c r="AE482" s="294" t="s">
        <v>75</v>
      </c>
      <c r="AF482" s="136">
        <f t="shared" si="36"/>
        <v>0</v>
      </c>
      <c r="AG482" s="70">
        <v>0</v>
      </c>
      <c r="AH482" s="70">
        <v>0</v>
      </c>
      <c r="AI482" s="294" t="s">
        <v>75</v>
      </c>
      <c r="AJ482" s="72">
        <v>0</v>
      </c>
      <c r="AK482" s="79" t="s">
        <v>75</v>
      </c>
      <c r="AL482" s="79" t="s">
        <v>75</v>
      </c>
      <c r="AM482" s="136">
        <f t="shared" si="37"/>
        <v>0</v>
      </c>
      <c r="AN482" s="136">
        <f>+K482+AC482-AH482</f>
        <v>11167000</v>
      </c>
      <c r="AO482" s="72" t="s">
        <v>67</v>
      </c>
      <c r="AP482" s="70">
        <v>11167000</v>
      </c>
      <c r="AQ482" s="72" t="s">
        <v>85</v>
      </c>
      <c r="AR482" s="70">
        <v>0</v>
      </c>
      <c r="AS482" s="86" t="s">
        <v>75</v>
      </c>
      <c r="AT482" s="508">
        <v>11167000</v>
      </c>
      <c r="AU482" s="436">
        <f t="shared" si="38"/>
        <v>0</v>
      </c>
      <c r="AV482" s="140">
        <f t="shared" si="39"/>
        <v>1</v>
      </c>
      <c r="AW482" s="294" t="s">
        <v>75</v>
      </c>
      <c r="AX482" s="72" t="s">
        <v>131</v>
      </c>
      <c r="AY482" s="70" t="s">
        <v>6375</v>
      </c>
      <c r="AZ482" s="67" t="s">
        <v>67</v>
      </c>
      <c r="BA482" s="67" t="s">
        <v>67</v>
      </c>
    </row>
    <row r="483" spans="2:53" x14ac:dyDescent="0.25">
      <c r="B483" s="67">
        <v>2024</v>
      </c>
      <c r="C483" s="67">
        <v>891780111</v>
      </c>
      <c r="D483" s="69" t="s">
        <v>64</v>
      </c>
      <c r="E483" s="72" t="s">
        <v>6374</v>
      </c>
      <c r="F483" s="136" t="s">
        <v>6373</v>
      </c>
      <c r="G483" s="418">
        <v>0</v>
      </c>
      <c r="H483" s="72" t="s">
        <v>73</v>
      </c>
      <c r="I483" s="69" t="s">
        <v>65</v>
      </c>
      <c r="J483" s="70" t="s">
        <v>6372</v>
      </c>
      <c r="K483" s="70">
        <v>9380000</v>
      </c>
      <c r="L483" s="67" t="s">
        <v>68</v>
      </c>
      <c r="M483" s="70" t="s">
        <v>924</v>
      </c>
      <c r="N483" s="70">
        <v>1082900540</v>
      </c>
      <c r="O483" s="154">
        <v>14</v>
      </c>
      <c r="P483" s="291">
        <v>45302</v>
      </c>
      <c r="Q483" s="70">
        <v>2126349000</v>
      </c>
      <c r="R483" s="291">
        <v>45336</v>
      </c>
      <c r="S483" s="70">
        <v>9380000</v>
      </c>
      <c r="T483" s="72" t="s">
        <v>66</v>
      </c>
      <c r="U483" s="70">
        <v>45507423</v>
      </c>
      <c r="V483" s="70" t="s">
        <v>5257</v>
      </c>
      <c r="W483" s="291">
        <v>45335</v>
      </c>
      <c r="X483" s="291">
        <v>45336</v>
      </c>
      <c r="Y483" s="81" t="s">
        <v>75</v>
      </c>
      <c r="Z483" s="291">
        <v>45457</v>
      </c>
      <c r="AA483" s="136">
        <f t="shared" si="35"/>
        <v>121</v>
      </c>
      <c r="AB483" s="136">
        <v>2</v>
      </c>
      <c r="AC483" s="506">
        <v>490000</v>
      </c>
      <c r="AD483" s="136">
        <v>1</v>
      </c>
      <c r="AE483" s="507">
        <v>45464</v>
      </c>
      <c r="AF483" s="136">
        <f t="shared" si="36"/>
        <v>7</v>
      </c>
      <c r="AG483" s="70">
        <v>0</v>
      </c>
      <c r="AH483" s="70">
        <v>0</v>
      </c>
      <c r="AI483" s="294" t="s">
        <v>75</v>
      </c>
      <c r="AJ483" s="72">
        <v>0</v>
      </c>
      <c r="AK483" s="79" t="s">
        <v>75</v>
      </c>
      <c r="AL483" s="79" t="s">
        <v>75</v>
      </c>
      <c r="AM483" s="136">
        <f t="shared" si="37"/>
        <v>0</v>
      </c>
      <c r="AN483" s="136">
        <f>+K483+AC483-AH483</f>
        <v>9870000</v>
      </c>
      <c r="AO483" s="72" t="s">
        <v>67</v>
      </c>
      <c r="AP483" s="70">
        <v>9380000</v>
      </c>
      <c r="AQ483" s="72" t="s">
        <v>85</v>
      </c>
      <c r="AR483" s="70">
        <v>0</v>
      </c>
      <c r="AS483" s="86" t="s">
        <v>75</v>
      </c>
      <c r="AT483" s="508">
        <v>9870000</v>
      </c>
      <c r="AU483" s="436">
        <f t="shared" si="38"/>
        <v>0</v>
      </c>
      <c r="AV483" s="140">
        <f t="shared" si="39"/>
        <v>1</v>
      </c>
      <c r="AW483" s="294" t="s">
        <v>75</v>
      </c>
      <c r="AX483" s="72" t="s">
        <v>131</v>
      </c>
      <c r="AY483" s="70" t="s">
        <v>6371</v>
      </c>
      <c r="AZ483" s="67" t="s">
        <v>67</v>
      </c>
      <c r="BA483" s="67" t="s">
        <v>67</v>
      </c>
    </row>
    <row r="484" spans="2:53" x14ac:dyDescent="0.25">
      <c r="B484" s="67">
        <v>2024</v>
      </c>
      <c r="C484" s="67">
        <v>891780111</v>
      </c>
      <c r="D484" s="69" t="s">
        <v>64</v>
      </c>
      <c r="E484" s="72" t="s">
        <v>6370</v>
      </c>
      <c r="F484" s="136" t="s">
        <v>6369</v>
      </c>
      <c r="G484" s="418">
        <v>0</v>
      </c>
      <c r="H484" s="72" t="s">
        <v>73</v>
      </c>
      <c r="I484" s="69" t="s">
        <v>65</v>
      </c>
      <c r="J484" s="70" t="s">
        <v>6368</v>
      </c>
      <c r="K484" s="70">
        <v>16080000</v>
      </c>
      <c r="L484" s="67" t="s">
        <v>68</v>
      </c>
      <c r="M484" s="70" t="s">
        <v>6367</v>
      </c>
      <c r="N484" s="70">
        <v>1082886956</v>
      </c>
      <c r="O484" s="154">
        <v>13</v>
      </c>
      <c r="P484" s="294">
        <v>45302</v>
      </c>
      <c r="Q484" s="70">
        <v>4518689382</v>
      </c>
      <c r="R484" s="291">
        <v>45336</v>
      </c>
      <c r="S484" s="70">
        <v>16080000</v>
      </c>
      <c r="T484" s="72" t="s">
        <v>66</v>
      </c>
      <c r="U484" s="70">
        <v>36694483</v>
      </c>
      <c r="V484" s="70" t="s">
        <v>5572</v>
      </c>
      <c r="W484" s="291">
        <v>45335</v>
      </c>
      <c r="X484" s="291">
        <v>45336</v>
      </c>
      <c r="Y484" s="81" t="s">
        <v>75</v>
      </c>
      <c r="Z484" s="291">
        <v>45457</v>
      </c>
      <c r="AA484" s="136">
        <f t="shared" si="35"/>
        <v>121</v>
      </c>
      <c r="AB484" s="136">
        <v>2</v>
      </c>
      <c r="AC484" s="506">
        <v>1920000</v>
      </c>
      <c r="AD484" s="136">
        <v>1</v>
      </c>
      <c r="AE484" s="507">
        <v>45473</v>
      </c>
      <c r="AF484" s="136">
        <f t="shared" si="36"/>
        <v>16</v>
      </c>
      <c r="AG484" s="70">
        <v>0</v>
      </c>
      <c r="AH484" s="70">
        <v>0</v>
      </c>
      <c r="AI484" s="294" t="s">
        <v>75</v>
      </c>
      <c r="AJ484" s="72">
        <v>0</v>
      </c>
      <c r="AK484" s="79" t="s">
        <v>75</v>
      </c>
      <c r="AL484" s="79" t="s">
        <v>75</v>
      </c>
      <c r="AM484" s="136">
        <f t="shared" si="37"/>
        <v>0</v>
      </c>
      <c r="AN484" s="136">
        <f>+K484+AC484-AH484</f>
        <v>18000000</v>
      </c>
      <c r="AO484" s="72" t="s">
        <v>67</v>
      </c>
      <c r="AP484" s="70">
        <v>16080000</v>
      </c>
      <c r="AQ484" s="72" t="s">
        <v>85</v>
      </c>
      <c r="AR484" s="70">
        <v>0</v>
      </c>
      <c r="AS484" s="86" t="s">
        <v>75</v>
      </c>
      <c r="AT484" s="508">
        <v>18000000</v>
      </c>
      <c r="AU484" s="436">
        <f t="shared" si="38"/>
        <v>0</v>
      </c>
      <c r="AV484" s="140">
        <f t="shared" si="39"/>
        <v>1</v>
      </c>
      <c r="AW484" s="294" t="s">
        <v>75</v>
      </c>
      <c r="AX484" s="72" t="s">
        <v>131</v>
      </c>
      <c r="AY484" s="70" t="s">
        <v>6366</v>
      </c>
      <c r="AZ484" s="67" t="s">
        <v>67</v>
      </c>
      <c r="BA484" s="67" t="s">
        <v>67</v>
      </c>
    </row>
    <row r="485" spans="2:53" x14ac:dyDescent="0.25">
      <c r="B485" s="67">
        <v>2024</v>
      </c>
      <c r="C485" s="67">
        <v>891780111</v>
      </c>
      <c r="D485" s="69" t="s">
        <v>64</v>
      </c>
      <c r="E485" s="72" t="s">
        <v>6365</v>
      </c>
      <c r="F485" s="136" t="s">
        <v>6364</v>
      </c>
      <c r="G485" s="418">
        <v>0</v>
      </c>
      <c r="H485" s="72" t="s">
        <v>73</v>
      </c>
      <c r="I485" s="69" t="s">
        <v>65</v>
      </c>
      <c r="J485" s="70" t="s">
        <v>6363</v>
      </c>
      <c r="K485" s="70">
        <v>14740000</v>
      </c>
      <c r="L485" s="67" t="s">
        <v>68</v>
      </c>
      <c r="M485" s="70" t="s">
        <v>6362</v>
      </c>
      <c r="N485" s="70">
        <v>57428847</v>
      </c>
      <c r="O485" s="154">
        <v>13</v>
      </c>
      <c r="P485" s="294">
        <v>45302</v>
      </c>
      <c r="Q485" s="70">
        <v>4518689382</v>
      </c>
      <c r="R485" s="291">
        <v>45336</v>
      </c>
      <c r="S485" s="70">
        <v>14740000</v>
      </c>
      <c r="T485" s="72" t="s">
        <v>66</v>
      </c>
      <c r="U485" s="70">
        <v>45507423</v>
      </c>
      <c r="V485" s="70" t="s">
        <v>5257</v>
      </c>
      <c r="W485" s="291">
        <v>45335</v>
      </c>
      <c r="X485" s="291">
        <v>45336</v>
      </c>
      <c r="Y485" s="81" t="s">
        <v>75</v>
      </c>
      <c r="Z485" s="291">
        <v>45457</v>
      </c>
      <c r="AA485" s="136">
        <f t="shared" si="35"/>
        <v>121</v>
      </c>
      <c r="AB485" s="136">
        <v>2</v>
      </c>
      <c r="AC485" s="506">
        <v>770000</v>
      </c>
      <c r="AD485" s="136">
        <v>1</v>
      </c>
      <c r="AE485" s="507">
        <v>45464</v>
      </c>
      <c r="AF485" s="136">
        <f t="shared" si="36"/>
        <v>7</v>
      </c>
      <c r="AG485" s="70">
        <v>0</v>
      </c>
      <c r="AH485" s="70">
        <v>0</v>
      </c>
      <c r="AI485" s="294" t="s">
        <v>75</v>
      </c>
      <c r="AJ485" s="72">
        <v>0</v>
      </c>
      <c r="AK485" s="79" t="s">
        <v>75</v>
      </c>
      <c r="AL485" s="79" t="s">
        <v>75</v>
      </c>
      <c r="AM485" s="136">
        <f t="shared" si="37"/>
        <v>0</v>
      </c>
      <c r="AN485" s="136">
        <f>+K485+AC485-AH485</f>
        <v>15510000</v>
      </c>
      <c r="AO485" s="72" t="s">
        <v>67</v>
      </c>
      <c r="AP485" s="70">
        <v>14740000</v>
      </c>
      <c r="AQ485" s="72" t="s">
        <v>85</v>
      </c>
      <c r="AR485" s="70">
        <v>0</v>
      </c>
      <c r="AS485" s="86" t="s">
        <v>75</v>
      </c>
      <c r="AT485" s="508">
        <v>15510000</v>
      </c>
      <c r="AU485" s="436">
        <f t="shared" si="38"/>
        <v>0</v>
      </c>
      <c r="AV485" s="140">
        <f t="shared" si="39"/>
        <v>1</v>
      </c>
      <c r="AW485" s="294" t="s">
        <v>75</v>
      </c>
      <c r="AX485" s="72" t="s">
        <v>131</v>
      </c>
      <c r="AY485" s="70" t="s">
        <v>6361</v>
      </c>
      <c r="AZ485" s="67" t="s">
        <v>67</v>
      </c>
      <c r="BA485" s="67" t="s">
        <v>67</v>
      </c>
    </row>
    <row r="486" spans="2:53" x14ac:dyDescent="0.25">
      <c r="B486" s="67">
        <v>2024</v>
      </c>
      <c r="C486" s="67">
        <v>891780111</v>
      </c>
      <c r="D486" s="69" t="s">
        <v>64</v>
      </c>
      <c r="E486" s="72" t="s">
        <v>6360</v>
      </c>
      <c r="F486" s="136" t="s">
        <v>6359</v>
      </c>
      <c r="G486" s="418">
        <v>0</v>
      </c>
      <c r="H486" s="72" t="s">
        <v>73</v>
      </c>
      <c r="I486" s="69" t="s">
        <v>65</v>
      </c>
      <c r="J486" s="70" t="s">
        <v>6358</v>
      </c>
      <c r="K486" s="70">
        <v>6600000</v>
      </c>
      <c r="L486" s="67" t="s">
        <v>68</v>
      </c>
      <c r="M486" s="70" t="s">
        <v>6357</v>
      </c>
      <c r="N486" s="70">
        <v>19596616</v>
      </c>
      <c r="O486" s="154">
        <v>14</v>
      </c>
      <c r="P486" s="291">
        <v>45302</v>
      </c>
      <c r="Q486" s="70">
        <v>2126349000</v>
      </c>
      <c r="R486" s="291">
        <v>45336</v>
      </c>
      <c r="S486" s="70">
        <v>6600000</v>
      </c>
      <c r="T486" s="72" t="s">
        <v>66</v>
      </c>
      <c r="U486" s="70">
        <v>85465146</v>
      </c>
      <c r="V486" s="70" t="s">
        <v>5378</v>
      </c>
      <c r="W486" s="291">
        <v>45335</v>
      </c>
      <c r="X486" s="291">
        <v>45336</v>
      </c>
      <c r="Y486" s="81" t="s">
        <v>75</v>
      </c>
      <c r="Z486" s="291">
        <v>45382</v>
      </c>
      <c r="AA486" s="136">
        <f t="shared" si="35"/>
        <v>46</v>
      </c>
      <c r="AB486" s="136">
        <v>0</v>
      </c>
      <c r="AC486" s="506">
        <v>0</v>
      </c>
      <c r="AD486" s="136">
        <v>0</v>
      </c>
      <c r="AE486" s="294" t="s">
        <v>75</v>
      </c>
      <c r="AF486" s="136">
        <f t="shared" si="36"/>
        <v>0</v>
      </c>
      <c r="AG486" s="70">
        <v>1</v>
      </c>
      <c r="AH486" s="70">
        <v>6600000</v>
      </c>
      <c r="AI486" s="294" t="s">
        <v>75</v>
      </c>
      <c r="AJ486" s="72">
        <v>0</v>
      </c>
      <c r="AK486" s="79" t="s">
        <v>75</v>
      </c>
      <c r="AL486" s="79" t="s">
        <v>75</v>
      </c>
      <c r="AM486" s="136">
        <f t="shared" si="37"/>
        <v>0</v>
      </c>
      <c r="AN486" s="136">
        <f>+K486+AC486-AH486</f>
        <v>0</v>
      </c>
      <c r="AO486" s="72" t="s">
        <v>67</v>
      </c>
      <c r="AP486" s="70">
        <v>6600000</v>
      </c>
      <c r="AQ486" s="72" t="s">
        <v>85</v>
      </c>
      <c r="AR486" s="70">
        <v>0</v>
      </c>
      <c r="AS486" s="86" t="s">
        <v>75</v>
      </c>
      <c r="AT486" s="508">
        <v>0</v>
      </c>
      <c r="AU486" s="436">
        <f t="shared" si="38"/>
        <v>0</v>
      </c>
      <c r="AV486" s="140" t="str">
        <f t="shared" si="39"/>
        <v>_</v>
      </c>
      <c r="AW486" s="294" t="s">
        <v>75</v>
      </c>
      <c r="AX486" s="72" t="s">
        <v>3276</v>
      </c>
      <c r="AY486" s="70" t="s">
        <v>6356</v>
      </c>
      <c r="AZ486" s="67" t="s">
        <v>67</v>
      </c>
      <c r="BA486" s="67" t="s">
        <v>67</v>
      </c>
    </row>
    <row r="487" spans="2:53" x14ac:dyDescent="0.25">
      <c r="B487" s="67">
        <v>2024</v>
      </c>
      <c r="C487" s="67">
        <v>891780111</v>
      </c>
      <c r="D487" s="69" t="s">
        <v>64</v>
      </c>
      <c r="E487" s="72" t="s">
        <v>6355</v>
      </c>
      <c r="F487" s="136" t="s">
        <v>6354</v>
      </c>
      <c r="G487" s="418">
        <v>0</v>
      </c>
      <c r="H487" s="72" t="s">
        <v>73</v>
      </c>
      <c r="I487" s="69" t="s">
        <v>65</v>
      </c>
      <c r="J487" s="70" t="s">
        <v>6239</v>
      </c>
      <c r="K487" s="70">
        <v>13500000</v>
      </c>
      <c r="L487" s="67" t="s">
        <v>68</v>
      </c>
      <c r="M487" s="70" t="s">
        <v>6353</v>
      </c>
      <c r="N487" s="70">
        <v>1100400844</v>
      </c>
      <c r="O487" s="154">
        <v>13</v>
      </c>
      <c r="P487" s="294">
        <v>45302</v>
      </c>
      <c r="Q487" s="70">
        <v>4518689382</v>
      </c>
      <c r="R487" s="291">
        <v>45336</v>
      </c>
      <c r="S487" s="70">
        <v>13500000</v>
      </c>
      <c r="T487" s="72" t="s">
        <v>66</v>
      </c>
      <c r="U487" s="70">
        <v>57428039</v>
      </c>
      <c r="V487" s="70" t="s">
        <v>1295</v>
      </c>
      <c r="W487" s="291">
        <v>45335</v>
      </c>
      <c r="X487" s="291">
        <v>45336</v>
      </c>
      <c r="Y487" s="81" t="s">
        <v>75</v>
      </c>
      <c r="Z487" s="291">
        <v>45457</v>
      </c>
      <c r="AA487" s="136">
        <f t="shared" si="35"/>
        <v>121</v>
      </c>
      <c r="AB487" s="136">
        <v>2</v>
      </c>
      <c r="AC487" s="506">
        <v>1500000</v>
      </c>
      <c r="AD487" s="136">
        <v>1</v>
      </c>
      <c r="AE487" s="507">
        <v>45473</v>
      </c>
      <c r="AF487" s="136">
        <f t="shared" si="36"/>
        <v>16</v>
      </c>
      <c r="AG487" s="70">
        <v>0</v>
      </c>
      <c r="AH487" s="70">
        <v>0</v>
      </c>
      <c r="AI487" s="294" t="s">
        <v>75</v>
      </c>
      <c r="AJ487" s="72">
        <v>0</v>
      </c>
      <c r="AK487" s="79" t="s">
        <v>75</v>
      </c>
      <c r="AL487" s="79" t="s">
        <v>75</v>
      </c>
      <c r="AM487" s="136">
        <f t="shared" si="37"/>
        <v>0</v>
      </c>
      <c r="AN487" s="136">
        <f>+K487+AC487-AH487</f>
        <v>15000000</v>
      </c>
      <c r="AO487" s="72" t="s">
        <v>67</v>
      </c>
      <c r="AP487" s="70">
        <v>13500000</v>
      </c>
      <c r="AQ487" s="72" t="s">
        <v>85</v>
      </c>
      <c r="AR487" s="70">
        <v>0</v>
      </c>
      <c r="AS487" s="86" t="s">
        <v>75</v>
      </c>
      <c r="AT487" s="508">
        <v>15000000</v>
      </c>
      <c r="AU487" s="436">
        <f t="shared" si="38"/>
        <v>0</v>
      </c>
      <c r="AV487" s="140">
        <f t="shared" si="39"/>
        <v>1</v>
      </c>
      <c r="AW487" s="294" t="s">
        <v>75</v>
      </c>
      <c r="AX487" s="72" t="s">
        <v>131</v>
      </c>
      <c r="AY487" s="70" t="s">
        <v>6352</v>
      </c>
      <c r="AZ487" s="67" t="s">
        <v>67</v>
      </c>
      <c r="BA487" s="67" t="s">
        <v>67</v>
      </c>
    </row>
    <row r="488" spans="2:53" x14ac:dyDescent="0.25">
      <c r="B488" s="67">
        <v>2024</v>
      </c>
      <c r="C488" s="67">
        <v>891780111</v>
      </c>
      <c r="D488" s="69" t="s">
        <v>64</v>
      </c>
      <c r="E488" s="72" t="s">
        <v>6351</v>
      </c>
      <c r="F488" s="136" t="s">
        <v>6350</v>
      </c>
      <c r="G488" s="418">
        <v>0</v>
      </c>
      <c r="H488" s="72" t="s">
        <v>73</v>
      </c>
      <c r="I488" s="69" t="s">
        <v>65</v>
      </c>
      <c r="J488" s="70" t="s">
        <v>6349</v>
      </c>
      <c r="K488" s="70">
        <v>16080000</v>
      </c>
      <c r="L488" s="67" t="s">
        <v>68</v>
      </c>
      <c r="M488" s="70" t="s">
        <v>6348</v>
      </c>
      <c r="N488" s="70">
        <v>1082951480</v>
      </c>
      <c r="O488" s="154">
        <v>13</v>
      </c>
      <c r="P488" s="294">
        <v>45302</v>
      </c>
      <c r="Q488" s="70">
        <v>4518689382</v>
      </c>
      <c r="R488" s="291">
        <v>45337</v>
      </c>
      <c r="S488" s="70">
        <v>16080000</v>
      </c>
      <c r="T488" s="72" t="s">
        <v>66</v>
      </c>
      <c r="U488" s="70">
        <v>57464638</v>
      </c>
      <c r="V488" s="70" t="s">
        <v>5421</v>
      </c>
      <c r="W488" s="291">
        <v>45337</v>
      </c>
      <c r="X488" s="291">
        <v>45337</v>
      </c>
      <c r="Y488" s="81" t="s">
        <v>75</v>
      </c>
      <c r="Z488" s="291">
        <v>45457</v>
      </c>
      <c r="AA488" s="136">
        <f t="shared" si="35"/>
        <v>120</v>
      </c>
      <c r="AB488" s="136">
        <v>0</v>
      </c>
      <c r="AC488" s="506">
        <v>0</v>
      </c>
      <c r="AD488" s="136">
        <v>0</v>
      </c>
      <c r="AE488" s="294" t="s">
        <v>75</v>
      </c>
      <c r="AF488" s="136">
        <f t="shared" si="36"/>
        <v>0</v>
      </c>
      <c r="AG488" s="70">
        <v>1</v>
      </c>
      <c r="AH488" s="70">
        <v>11760000</v>
      </c>
      <c r="AI488" s="294">
        <v>45357</v>
      </c>
      <c r="AJ488" s="72">
        <v>0</v>
      </c>
      <c r="AK488" s="79" t="s">
        <v>75</v>
      </c>
      <c r="AL488" s="79" t="s">
        <v>75</v>
      </c>
      <c r="AM488" s="136">
        <f t="shared" si="37"/>
        <v>0</v>
      </c>
      <c r="AN488" s="136">
        <f>+K488+AC488-AH488</f>
        <v>4320000</v>
      </c>
      <c r="AO488" s="72" t="s">
        <v>67</v>
      </c>
      <c r="AP488" s="70">
        <v>16080000</v>
      </c>
      <c r="AQ488" s="72" t="s">
        <v>85</v>
      </c>
      <c r="AR488" s="70">
        <v>0</v>
      </c>
      <c r="AS488" s="86" t="s">
        <v>75</v>
      </c>
      <c r="AT488" s="508">
        <v>3600000</v>
      </c>
      <c r="AU488" s="436">
        <f t="shared" si="38"/>
        <v>720000</v>
      </c>
      <c r="AV488" s="140">
        <f t="shared" si="39"/>
        <v>0.83333333333333337</v>
      </c>
      <c r="AW488" s="294" t="s">
        <v>75</v>
      </c>
      <c r="AX488" s="72" t="s">
        <v>3276</v>
      </c>
      <c r="AY488" s="70" t="s">
        <v>6347</v>
      </c>
      <c r="AZ488" s="67" t="s">
        <v>67</v>
      </c>
      <c r="BA488" s="67" t="s">
        <v>67</v>
      </c>
    </row>
    <row r="489" spans="2:53" x14ac:dyDescent="0.25">
      <c r="B489" s="67">
        <v>2024</v>
      </c>
      <c r="C489" s="67">
        <v>891780111</v>
      </c>
      <c r="D489" s="69" t="s">
        <v>64</v>
      </c>
      <c r="E489" s="72" t="s">
        <v>6346</v>
      </c>
      <c r="F489" s="136" t="s">
        <v>6345</v>
      </c>
      <c r="G489" s="418">
        <v>0</v>
      </c>
      <c r="H489" s="72" t="s">
        <v>73</v>
      </c>
      <c r="I489" s="69" t="s">
        <v>65</v>
      </c>
      <c r="J489" s="70" t="s">
        <v>6344</v>
      </c>
      <c r="K489" s="70">
        <v>11167000</v>
      </c>
      <c r="L489" s="67" t="s">
        <v>68</v>
      </c>
      <c r="M489" s="70" t="s">
        <v>6343</v>
      </c>
      <c r="N489" s="70">
        <v>1083035488</v>
      </c>
      <c r="O489" s="154">
        <v>14</v>
      </c>
      <c r="P489" s="291">
        <v>45302</v>
      </c>
      <c r="Q489" s="70">
        <v>2126349000</v>
      </c>
      <c r="R489" s="291">
        <v>45337</v>
      </c>
      <c r="S489" s="70">
        <v>11167000</v>
      </c>
      <c r="T489" s="72" t="s">
        <v>66</v>
      </c>
      <c r="U489" s="70">
        <v>72004252</v>
      </c>
      <c r="V489" s="70" t="s">
        <v>5729</v>
      </c>
      <c r="W489" s="291">
        <v>45337</v>
      </c>
      <c r="X489" s="291">
        <v>45337</v>
      </c>
      <c r="Y489" s="81" t="s">
        <v>75</v>
      </c>
      <c r="Z489" s="291">
        <v>45457</v>
      </c>
      <c r="AA489" s="136">
        <f t="shared" si="35"/>
        <v>120</v>
      </c>
      <c r="AB489" s="136">
        <v>2</v>
      </c>
      <c r="AC489" s="506">
        <v>1333000</v>
      </c>
      <c r="AD489" s="136">
        <v>1</v>
      </c>
      <c r="AE489" s="507">
        <v>45473</v>
      </c>
      <c r="AF489" s="136">
        <f t="shared" si="36"/>
        <v>16</v>
      </c>
      <c r="AG489" s="70">
        <v>0</v>
      </c>
      <c r="AH489" s="70">
        <v>0</v>
      </c>
      <c r="AI489" s="294" t="s">
        <v>75</v>
      </c>
      <c r="AJ489" s="72">
        <v>0</v>
      </c>
      <c r="AK489" s="79" t="s">
        <v>75</v>
      </c>
      <c r="AL489" s="79" t="s">
        <v>75</v>
      </c>
      <c r="AM489" s="136">
        <f t="shared" si="37"/>
        <v>0</v>
      </c>
      <c r="AN489" s="136">
        <f>+K489+AC489-AH489</f>
        <v>12500000</v>
      </c>
      <c r="AO489" s="72" t="s">
        <v>67</v>
      </c>
      <c r="AP489" s="70">
        <v>11167000</v>
      </c>
      <c r="AQ489" s="72" t="s">
        <v>85</v>
      </c>
      <c r="AR489" s="70">
        <v>0</v>
      </c>
      <c r="AS489" s="86" t="s">
        <v>75</v>
      </c>
      <c r="AT489" s="508">
        <v>12500000</v>
      </c>
      <c r="AU489" s="436">
        <f t="shared" si="38"/>
        <v>0</v>
      </c>
      <c r="AV489" s="140">
        <f t="shared" si="39"/>
        <v>1</v>
      </c>
      <c r="AW489" s="294" t="s">
        <v>75</v>
      </c>
      <c r="AX489" s="72" t="s">
        <v>131</v>
      </c>
      <c r="AY489" s="70" t="s">
        <v>6342</v>
      </c>
      <c r="AZ489" s="67" t="s">
        <v>67</v>
      </c>
      <c r="BA489" s="67" t="s">
        <v>67</v>
      </c>
    </row>
    <row r="490" spans="2:53" x14ac:dyDescent="0.25">
      <c r="B490" s="67">
        <v>2024</v>
      </c>
      <c r="C490" s="67">
        <v>891780111</v>
      </c>
      <c r="D490" s="69" t="s">
        <v>64</v>
      </c>
      <c r="E490" s="72" t="s">
        <v>6341</v>
      </c>
      <c r="F490" s="136" t="s">
        <v>6340</v>
      </c>
      <c r="G490" s="418">
        <v>0</v>
      </c>
      <c r="H490" s="72" t="s">
        <v>73</v>
      </c>
      <c r="I490" s="69" t="s">
        <v>65</v>
      </c>
      <c r="J490" s="70" t="s">
        <v>6339</v>
      </c>
      <c r="K490" s="70">
        <v>14850000</v>
      </c>
      <c r="L490" s="67" t="s">
        <v>68</v>
      </c>
      <c r="M490" s="70" t="s">
        <v>6338</v>
      </c>
      <c r="N490" s="70">
        <v>1081827299</v>
      </c>
      <c r="O490" s="154">
        <v>13</v>
      </c>
      <c r="P490" s="294">
        <v>45302</v>
      </c>
      <c r="Q490" s="70">
        <v>4518689382</v>
      </c>
      <c r="R490" s="291">
        <v>45337</v>
      </c>
      <c r="S490" s="70">
        <v>14850000</v>
      </c>
      <c r="T490" s="72" t="s">
        <v>66</v>
      </c>
      <c r="U490" s="70">
        <v>72004252</v>
      </c>
      <c r="V490" s="70" t="s">
        <v>5729</v>
      </c>
      <c r="W490" s="291">
        <v>45337</v>
      </c>
      <c r="X490" s="291">
        <v>45337</v>
      </c>
      <c r="Y490" s="81" t="s">
        <v>75</v>
      </c>
      <c r="Z490" s="291">
        <v>45457</v>
      </c>
      <c r="AA490" s="136">
        <f t="shared" si="35"/>
        <v>120</v>
      </c>
      <c r="AB490" s="136">
        <v>2</v>
      </c>
      <c r="AC490" s="506">
        <v>1650000</v>
      </c>
      <c r="AD490" s="136">
        <v>1</v>
      </c>
      <c r="AE490" s="507">
        <v>45473</v>
      </c>
      <c r="AF490" s="136">
        <f t="shared" si="36"/>
        <v>16</v>
      </c>
      <c r="AG490" s="70">
        <v>0</v>
      </c>
      <c r="AH490" s="70">
        <v>0</v>
      </c>
      <c r="AI490" s="294" t="s">
        <v>75</v>
      </c>
      <c r="AJ490" s="72">
        <v>0</v>
      </c>
      <c r="AK490" s="79" t="s">
        <v>75</v>
      </c>
      <c r="AL490" s="79" t="s">
        <v>75</v>
      </c>
      <c r="AM490" s="136">
        <f t="shared" si="37"/>
        <v>0</v>
      </c>
      <c r="AN490" s="136">
        <f>+K490+AC490-AH490</f>
        <v>16500000</v>
      </c>
      <c r="AO490" s="72" t="s">
        <v>67</v>
      </c>
      <c r="AP490" s="70">
        <v>14850000</v>
      </c>
      <c r="AQ490" s="72" t="s">
        <v>85</v>
      </c>
      <c r="AR490" s="70">
        <v>0</v>
      </c>
      <c r="AS490" s="86" t="s">
        <v>75</v>
      </c>
      <c r="AT490" s="508">
        <v>16500000</v>
      </c>
      <c r="AU490" s="436">
        <f t="shared" si="38"/>
        <v>0</v>
      </c>
      <c r="AV490" s="140">
        <f t="shared" si="39"/>
        <v>1</v>
      </c>
      <c r="AW490" s="294" t="s">
        <v>75</v>
      </c>
      <c r="AX490" s="72" t="s">
        <v>131</v>
      </c>
      <c r="AY490" s="70" t="s">
        <v>6337</v>
      </c>
      <c r="AZ490" s="67" t="s">
        <v>67</v>
      </c>
      <c r="BA490" s="67" t="s">
        <v>67</v>
      </c>
    </row>
    <row r="491" spans="2:53" x14ac:dyDescent="0.25">
      <c r="B491" s="67">
        <v>2024</v>
      </c>
      <c r="C491" s="67">
        <v>891780111</v>
      </c>
      <c r="D491" s="69" t="s">
        <v>64</v>
      </c>
      <c r="E491" s="72" t="s">
        <v>6336</v>
      </c>
      <c r="F491" s="136" t="s">
        <v>6335</v>
      </c>
      <c r="G491" s="418">
        <v>0</v>
      </c>
      <c r="H491" s="72" t="s">
        <v>73</v>
      </c>
      <c r="I491" s="69" t="s">
        <v>65</v>
      </c>
      <c r="J491" s="70" t="s">
        <v>6334</v>
      </c>
      <c r="K491" s="70">
        <v>16593000</v>
      </c>
      <c r="L491" s="67" t="s">
        <v>68</v>
      </c>
      <c r="M491" s="70" t="s">
        <v>6333</v>
      </c>
      <c r="N491" s="70">
        <v>57303000</v>
      </c>
      <c r="O491" s="154">
        <v>13</v>
      </c>
      <c r="P491" s="294">
        <v>45302</v>
      </c>
      <c r="Q491" s="70">
        <v>4518689382</v>
      </c>
      <c r="R491" s="291">
        <v>45337</v>
      </c>
      <c r="S491" s="70">
        <v>16593000</v>
      </c>
      <c r="T491" s="72" t="s">
        <v>66</v>
      </c>
      <c r="U491" s="70">
        <v>57444673</v>
      </c>
      <c r="V491" s="70" t="s">
        <v>4729</v>
      </c>
      <c r="W491" s="291">
        <v>45337</v>
      </c>
      <c r="X491" s="291">
        <v>45337</v>
      </c>
      <c r="Y491" s="81" t="s">
        <v>75</v>
      </c>
      <c r="Z491" s="291">
        <v>45457</v>
      </c>
      <c r="AA491" s="136">
        <f t="shared" si="35"/>
        <v>120</v>
      </c>
      <c r="AB491" s="136">
        <v>2</v>
      </c>
      <c r="AC491" s="506">
        <v>1774000</v>
      </c>
      <c r="AD491" s="136">
        <v>1</v>
      </c>
      <c r="AE491" s="507">
        <v>45473</v>
      </c>
      <c r="AF491" s="136">
        <f t="shared" si="36"/>
        <v>16</v>
      </c>
      <c r="AG491" s="70">
        <v>0</v>
      </c>
      <c r="AH491" s="70">
        <v>0</v>
      </c>
      <c r="AI491" s="294" t="s">
        <v>75</v>
      </c>
      <c r="AJ491" s="72">
        <v>0</v>
      </c>
      <c r="AK491" s="79" t="s">
        <v>75</v>
      </c>
      <c r="AL491" s="79" t="s">
        <v>75</v>
      </c>
      <c r="AM491" s="136">
        <f t="shared" si="37"/>
        <v>0</v>
      </c>
      <c r="AN491" s="136">
        <f>+K491+AC491-AH491</f>
        <v>18367000</v>
      </c>
      <c r="AO491" s="72" t="s">
        <v>67</v>
      </c>
      <c r="AP491" s="70">
        <v>16593000</v>
      </c>
      <c r="AQ491" s="72" t="s">
        <v>85</v>
      </c>
      <c r="AR491" s="70">
        <v>0</v>
      </c>
      <c r="AS491" s="86" t="s">
        <v>75</v>
      </c>
      <c r="AT491" s="508">
        <v>18367000</v>
      </c>
      <c r="AU491" s="436">
        <f t="shared" si="38"/>
        <v>0</v>
      </c>
      <c r="AV491" s="140">
        <f t="shared" si="39"/>
        <v>1</v>
      </c>
      <c r="AW491" s="294" t="s">
        <v>75</v>
      </c>
      <c r="AX491" s="72" t="s">
        <v>131</v>
      </c>
      <c r="AY491" s="70" t="s">
        <v>6332</v>
      </c>
      <c r="AZ491" s="67" t="s">
        <v>67</v>
      </c>
      <c r="BA491" s="67" t="s">
        <v>67</v>
      </c>
    </row>
    <row r="492" spans="2:53" x14ac:dyDescent="0.25">
      <c r="B492" s="67">
        <v>2024</v>
      </c>
      <c r="C492" s="67">
        <v>891780111</v>
      </c>
      <c r="D492" s="69" t="s">
        <v>64</v>
      </c>
      <c r="E492" s="72" t="s">
        <v>6331</v>
      </c>
      <c r="F492" s="136" t="s">
        <v>6330</v>
      </c>
      <c r="G492" s="418">
        <v>0</v>
      </c>
      <c r="H492" s="72" t="s">
        <v>73</v>
      </c>
      <c r="I492" s="69" t="s">
        <v>65</v>
      </c>
      <c r="J492" s="70" t="s">
        <v>6329</v>
      </c>
      <c r="K492" s="70">
        <v>24750000</v>
      </c>
      <c r="L492" s="67" t="s">
        <v>68</v>
      </c>
      <c r="M492" s="70" t="s">
        <v>6328</v>
      </c>
      <c r="N492" s="70">
        <v>85474637</v>
      </c>
      <c r="O492" s="154">
        <v>13</v>
      </c>
      <c r="P492" s="294">
        <v>45302</v>
      </c>
      <c r="Q492" s="70">
        <v>4518689382</v>
      </c>
      <c r="R492" s="291">
        <v>45337</v>
      </c>
      <c r="S492" s="70">
        <v>24750000</v>
      </c>
      <c r="T492" s="72" t="s">
        <v>66</v>
      </c>
      <c r="U492" s="70">
        <v>1082964146</v>
      </c>
      <c r="V492" s="70" t="s">
        <v>5390</v>
      </c>
      <c r="W492" s="291">
        <v>45337</v>
      </c>
      <c r="X492" s="291">
        <v>45337</v>
      </c>
      <c r="Y492" s="81" t="s">
        <v>75</v>
      </c>
      <c r="Z492" s="291">
        <v>45457</v>
      </c>
      <c r="AA492" s="136">
        <f t="shared" si="35"/>
        <v>120</v>
      </c>
      <c r="AB492" s="136">
        <v>2</v>
      </c>
      <c r="AC492" s="506">
        <v>2750000</v>
      </c>
      <c r="AD492" s="136">
        <v>1</v>
      </c>
      <c r="AE492" s="507">
        <v>45473</v>
      </c>
      <c r="AF492" s="136">
        <f t="shared" si="36"/>
        <v>16</v>
      </c>
      <c r="AG492" s="70">
        <v>0</v>
      </c>
      <c r="AH492" s="70">
        <v>0</v>
      </c>
      <c r="AI492" s="294" t="s">
        <v>75</v>
      </c>
      <c r="AJ492" s="72">
        <v>0</v>
      </c>
      <c r="AK492" s="79" t="s">
        <v>75</v>
      </c>
      <c r="AL492" s="79" t="s">
        <v>75</v>
      </c>
      <c r="AM492" s="136">
        <f t="shared" si="37"/>
        <v>0</v>
      </c>
      <c r="AN492" s="136">
        <f>+K492+AC492-AH492</f>
        <v>27500000</v>
      </c>
      <c r="AO492" s="72" t="s">
        <v>67</v>
      </c>
      <c r="AP492" s="70">
        <v>24750000</v>
      </c>
      <c r="AQ492" s="72" t="s">
        <v>85</v>
      </c>
      <c r="AR492" s="70">
        <v>0</v>
      </c>
      <c r="AS492" s="86" t="s">
        <v>75</v>
      </c>
      <c r="AT492" s="508">
        <v>27500000</v>
      </c>
      <c r="AU492" s="436">
        <f t="shared" si="38"/>
        <v>0</v>
      </c>
      <c r="AV492" s="140">
        <f t="shared" si="39"/>
        <v>1</v>
      </c>
      <c r="AW492" s="294" t="s">
        <v>75</v>
      </c>
      <c r="AX492" s="72" t="s">
        <v>131</v>
      </c>
      <c r="AY492" s="70" t="s">
        <v>6327</v>
      </c>
      <c r="AZ492" s="67" t="s">
        <v>67</v>
      </c>
      <c r="BA492" s="67" t="s">
        <v>67</v>
      </c>
    </row>
    <row r="493" spans="2:53" x14ac:dyDescent="0.25">
      <c r="B493" s="67">
        <v>2024</v>
      </c>
      <c r="C493" s="67">
        <v>891780111</v>
      </c>
      <c r="D493" s="69" t="s">
        <v>64</v>
      </c>
      <c r="E493" s="72" t="s">
        <v>6326</v>
      </c>
      <c r="F493" s="136" t="s">
        <v>6325</v>
      </c>
      <c r="G493" s="418">
        <v>0</v>
      </c>
      <c r="H493" s="72" t="s">
        <v>73</v>
      </c>
      <c r="I493" s="69" t="s">
        <v>65</v>
      </c>
      <c r="J493" s="70" t="s">
        <v>6324</v>
      </c>
      <c r="K493" s="70">
        <v>16080000</v>
      </c>
      <c r="L493" s="67" t="s">
        <v>68</v>
      </c>
      <c r="M493" s="70" t="s">
        <v>6323</v>
      </c>
      <c r="N493" s="70">
        <v>40935289</v>
      </c>
      <c r="O493" s="154">
        <v>13</v>
      </c>
      <c r="P493" s="294">
        <v>45302</v>
      </c>
      <c r="Q493" s="70">
        <v>4518689382</v>
      </c>
      <c r="R493" s="291">
        <v>45337</v>
      </c>
      <c r="S493" s="70">
        <v>16080000</v>
      </c>
      <c r="T493" s="72" t="s">
        <v>66</v>
      </c>
      <c r="U493" s="70">
        <v>15443332</v>
      </c>
      <c r="V493" s="70" t="s">
        <v>4147</v>
      </c>
      <c r="W493" s="291">
        <v>45337</v>
      </c>
      <c r="X493" s="291">
        <v>45337</v>
      </c>
      <c r="Y493" s="81" t="s">
        <v>75</v>
      </c>
      <c r="Z493" s="291">
        <v>45457</v>
      </c>
      <c r="AA493" s="136">
        <f t="shared" si="35"/>
        <v>120</v>
      </c>
      <c r="AB493" s="136">
        <v>2</v>
      </c>
      <c r="AC493" s="506">
        <v>1920000</v>
      </c>
      <c r="AD493" s="136">
        <v>1</v>
      </c>
      <c r="AE493" s="507">
        <v>45473</v>
      </c>
      <c r="AF493" s="136">
        <f t="shared" si="36"/>
        <v>16</v>
      </c>
      <c r="AG493" s="70">
        <v>0</v>
      </c>
      <c r="AH493" s="70">
        <v>0</v>
      </c>
      <c r="AI493" s="294" t="s">
        <v>75</v>
      </c>
      <c r="AJ493" s="72">
        <v>0</v>
      </c>
      <c r="AK493" s="79" t="s">
        <v>75</v>
      </c>
      <c r="AL493" s="79" t="s">
        <v>75</v>
      </c>
      <c r="AM493" s="136">
        <f t="shared" si="37"/>
        <v>0</v>
      </c>
      <c r="AN493" s="136">
        <f>+K493+AC493-AH493</f>
        <v>18000000</v>
      </c>
      <c r="AO493" s="72" t="s">
        <v>67</v>
      </c>
      <c r="AP493" s="70">
        <v>16080000</v>
      </c>
      <c r="AQ493" s="72" t="s">
        <v>85</v>
      </c>
      <c r="AR493" s="70">
        <v>0</v>
      </c>
      <c r="AS493" s="86" t="s">
        <v>75</v>
      </c>
      <c r="AT493" s="508">
        <v>18000000</v>
      </c>
      <c r="AU493" s="436">
        <f t="shared" si="38"/>
        <v>0</v>
      </c>
      <c r="AV493" s="140">
        <f t="shared" si="39"/>
        <v>1</v>
      </c>
      <c r="AW493" s="294" t="s">
        <v>75</v>
      </c>
      <c r="AX493" s="72" t="s">
        <v>131</v>
      </c>
      <c r="AY493" s="70" t="s">
        <v>6322</v>
      </c>
      <c r="AZ493" s="67" t="s">
        <v>67</v>
      </c>
      <c r="BA493" s="67" t="s">
        <v>67</v>
      </c>
    </row>
    <row r="494" spans="2:53" x14ac:dyDescent="0.25">
      <c r="B494" s="67">
        <v>2024</v>
      </c>
      <c r="C494" s="67">
        <v>891780111</v>
      </c>
      <c r="D494" s="69" t="s">
        <v>64</v>
      </c>
      <c r="E494" s="72" t="s">
        <v>6321</v>
      </c>
      <c r="F494" s="136" t="s">
        <v>6320</v>
      </c>
      <c r="G494" s="418">
        <v>0</v>
      </c>
      <c r="H494" s="72" t="s">
        <v>73</v>
      </c>
      <c r="I494" s="69" t="s">
        <v>65</v>
      </c>
      <c r="J494" s="70" t="s">
        <v>6319</v>
      </c>
      <c r="K494" s="70">
        <v>10890000</v>
      </c>
      <c r="L494" s="67" t="s">
        <v>68</v>
      </c>
      <c r="M494" s="70" t="s">
        <v>6318</v>
      </c>
      <c r="N494" s="70">
        <v>57290640</v>
      </c>
      <c r="O494" s="154">
        <v>13</v>
      </c>
      <c r="P494" s="294">
        <v>45302</v>
      </c>
      <c r="Q494" s="70">
        <v>4518689382</v>
      </c>
      <c r="R494" s="291">
        <v>45337</v>
      </c>
      <c r="S494" s="70">
        <v>10890000</v>
      </c>
      <c r="T494" s="72" t="s">
        <v>66</v>
      </c>
      <c r="U494" s="70">
        <v>57461216</v>
      </c>
      <c r="V494" s="70" t="s">
        <v>4197</v>
      </c>
      <c r="W494" s="291">
        <v>45337</v>
      </c>
      <c r="X494" s="291">
        <v>45337</v>
      </c>
      <c r="Y494" s="81" t="s">
        <v>75</v>
      </c>
      <c r="Z494" s="291">
        <v>45457</v>
      </c>
      <c r="AA494" s="136">
        <f t="shared" si="35"/>
        <v>120</v>
      </c>
      <c r="AB494" s="136">
        <v>0</v>
      </c>
      <c r="AC494" s="506">
        <v>0</v>
      </c>
      <c r="AD494" s="136">
        <v>0</v>
      </c>
      <c r="AE494" s="294" t="s">
        <v>75</v>
      </c>
      <c r="AF494" s="136">
        <f t="shared" si="36"/>
        <v>0</v>
      </c>
      <c r="AG494" s="70">
        <v>1</v>
      </c>
      <c r="AH494" s="70">
        <v>5760000</v>
      </c>
      <c r="AI494" s="294">
        <v>45397</v>
      </c>
      <c r="AJ494" s="72">
        <v>0</v>
      </c>
      <c r="AK494" s="79" t="s">
        <v>75</v>
      </c>
      <c r="AL494" s="79" t="s">
        <v>75</v>
      </c>
      <c r="AM494" s="136">
        <f t="shared" si="37"/>
        <v>0</v>
      </c>
      <c r="AN494" s="136">
        <f>+K494+AC494-AH494</f>
        <v>5130000</v>
      </c>
      <c r="AO494" s="72" t="s">
        <v>67</v>
      </c>
      <c r="AP494" s="70">
        <v>10890000</v>
      </c>
      <c r="AQ494" s="72" t="s">
        <v>85</v>
      </c>
      <c r="AR494" s="70">
        <v>0</v>
      </c>
      <c r="AS494" s="86" t="s">
        <v>75</v>
      </c>
      <c r="AT494" s="508">
        <v>5130000</v>
      </c>
      <c r="AU494" s="436">
        <f t="shared" si="38"/>
        <v>0</v>
      </c>
      <c r="AV494" s="140">
        <f t="shared" si="39"/>
        <v>1</v>
      </c>
      <c r="AW494" s="294" t="s">
        <v>75</v>
      </c>
      <c r="AX494" s="72" t="s">
        <v>3276</v>
      </c>
      <c r="AY494" s="70" t="s">
        <v>6317</v>
      </c>
      <c r="AZ494" s="67" t="s">
        <v>67</v>
      </c>
      <c r="BA494" s="67" t="s">
        <v>67</v>
      </c>
    </row>
    <row r="495" spans="2:53" x14ac:dyDescent="0.25">
      <c r="B495" s="67">
        <v>2024</v>
      </c>
      <c r="C495" s="67">
        <v>891780111</v>
      </c>
      <c r="D495" s="69" t="s">
        <v>64</v>
      </c>
      <c r="E495" s="72" t="s">
        <v>6316</v>
      </c>
      <c r="F495" s="136" t="s">
        <v>6315</v>
      </c>
      <c r="G495" s="418">
        <v>0</v>
      </c>
      <c r="H495" s="72" t="s">
        <v>73</v>
      </c>
      <c r="I495" s="69" t="s">
        <v>65</v>
      </c>
      <c r="J495" s="70" t="s">
        <v>6314</v>
      </c>
      <c r="K495" s="70">
        <v>10890000</v>
      </c>
      <c r="L495" s="67" t="s">
        <v>68</v>
      </c>
      <c r="M495" s="70" t="s">
        <v>6313</v>
      </c>
      <c r="N495" s="70">
        <v>1065632898</v>
      </c>
      <c r="O495" s="154">
        <v>13</v>
      </c>
      <c r="P495" s="294">
        <v>45302</v>
      </c>
      <c r="Q495" s="70">
        <v>4518689382</v>
      </c>
      <c r="R495" s="291">
        <v>45337</v>
      </c>
      <c r="S495" s="70">
        <v>10890000</v>
      </c>
      <c r="T495" s="72" t="s">
        <v>66</v>
      </c>
      <c r="U495" s="70">
        <v>57461216</v>
      </c>
      <c r="V495" s="70" t="s">
        <v>4197</v>
      </c>
      <c r="W495" s="291">
        <v>45337</v>
      </c>
      <c r="X495" s="291">
        <v>45337</v>
      </c>
      <c r="Y495" s="81" t="s">
        <v>75</v>
      </c>
      <c r="Z495" s="291">
        <v>45457</v>
      </c>
      <c r="AA495" s="136">
        <f t="shared" si="35"/>
        <v>120</v>
      </c>
      <c r="AB495" s="136">
        <v>0</v>
      </c>
      <c r="AC495" s="506">
        <v>0</v>
      </c>
      <c r="AD495" s="136">
        <v>0</v>
      </c>
      <c r="AE495" s="294" t="s">
        <v>75</v>
      </c>
      <c r="AF495" s="136">
        <f t="shared" si="36"/>
        <v>0</v>
      </c>
      <c r="AG495" s="70">
        <v>0</v>
      </c>
      <c r="AH495" s="70">
        <v>0</v>
      </c>
      <c r="AI495" s="294" t="s">
        <v>75</v>
      </c>
      <c r="AJ495" s="72">
        <v>0</v>
      </c>
      <c r="AK495" s="79" t="s">
        <v>75</v>
      </c>
      <c r="AL495" s="79" t="s">
        <v>75</v>
      </c>
      <c r="AM495" s="136">
        <f t="shared" si="37"/>
        <v>0</v>
      </c>
      <c r="AN495" s="136">
        <f>+K495+AC495-AH495</f>
        <v>10890000</v>
      </c>
      <c r="AO495" s="72" t="s">
        <v>67</v>
      </c>
      <c r="AP495" s="70">
        <v>10890000</v>
      </c>
      <c r="AQ495" s="72" t="s">
        <v>85</v>
      </c>
      <c r="AR495" s="70">
        <v>0</v>
      </c>
      <c r="AS495" s="86" t="s">
        <v>75</v>
      </c>
      <c r="AT495" s="508">
        <v>10890000</v>
      </c>
      <c r="AU495" s="436">
        <f t="shared" si="38"/>
        <v>0</v>
      </c>
      <c r="AV495" s="140">
        <f t="shared" si="39"/>
        <v>1</v>
      </c>
      <c r="AW495" s="294" t="s">
        <v>75</v>
      </c>
      <c r="AX495" s="72" t="s">
        <v>131</v>
      </c>
      <c r="AY495" s="70" t="s">
        <v>6312</v>
      </c>
      <c r="AZ495" s="67" t="s">
        <v>67</v>
      </c>
      <c r="BA495" s="67" t="s">
        <v>67</v>
      </c>
    </row>
    <row r="496" spans="2:53" x14ac:dyDescent="0.25">
      <c r="B496" s="67">
        <v>2024</v>
      </c>
      <c r="C496" s="67">
        <v>891780111</v>
      </c>
      <c r="D496" s="69" t="s">
        <v>64</v>
      </c>
      <c r="E496" s="72" t="s">
        <v>6311</v>
      </c>
      <c r="F496" s="136" t="s">
        <v>6310</v>
      </c>
      <c r="G496" s="418">
        <v>0</v>
      </c>
      <c r="H496" s="72" t="s">
        <v>73</v>
      </c>
      <c r="I496" s="69" t="s">
        <v>65</v>
      </c>
      <c r="J496" s="70" t="s">
        <v>6309</v>
      </c>
      <c r="K496" s="70">
        <v>11167000</v>
      </c>
      <c r="L496" s="67" t="s">
        <v>68</v>
      </c>
      <c r="M496" s="70" t="s">
        <v>6308</v>
      </c>
      <c r="N496" s="70">
        <v>1007642968</v>
      </c>
      <c r="O496" s="154">
        <v>14</v>
      </c>
      <c r="P496" s="291">
        <v>45302</v>
      </c>
      <c r="Q496" s="70">
        <v>2126349000</v>
      </c>
      <c r="R496" s="291">
        <v>45337</v>
      </c>
      <c r="S496" s="70">
        <v>11167000</v>
      </c>
      <c r="T496" s="72" t="s">
        <v>66</v>
      </c>
      <c r="U496" s="70">
        <v>36557666</v>
      </c>
      <c r="V496" s="70" t="s">
        <v>5171</v>
      </c>
      <c r="W496" s="291">
        <v>45337</v>
      </c>
      <c r="X496" s="291">
        <v>45337</v>
      </c>
      <c r="Y496" s="81" t="s">
        <v>75</v>
      </c>
      <c r="Z496" s="291">
        <v>45457</v>
      </c>
      <c r="AA496" s="136">
        <f t="shared" si="35"/>
        <v>120</v>
      </c>
      <c r="AB496" s="136">
        <v>0</v>
      </c>
      <c r="AC496" s="506">
        <v>0</v>
      </c>
      <c r="AD496" s="136">
        <v>0</v>
      </c>
      <c r="AE496" s="294" t="s">
        <v>75</v>
      </c>
      <c r="AF496" s="136">
        <f t="shared" si="36"/>
        <v>0</v>
      </c>
      <c r="AG496" s="70">
        <v>0</v>
      </c>
      <c r="AH496" s="70">
        <v>0</v>
      </c>
      <c r="AI496" s="294" t="s">
        <v>75</v>
      </c>
      <c r="AJ496" s="72">
        <v>0</v>
      </c>
      <c r="AK496" s="79" t="s">
        <v>75</v>
      </c>
      <c r="AL496" s="79" t="s">
        <v>75</v>
      </c>
      <c r="AM496" s="136">
        <f t="shared" si="37"/>
        <v>0</v>
      </c>
      <c r="AN496" s="136">
        <f>+K496+AC496-AH496</f>
        <v>11167000</v>
      </c>
      <c r="AO496" s="72" t="s">
        <v>67</v>
      </c>
      <c r="AP496" s="70">
        <v>11167000</v>
      </c>
      <c r="AQ496" s="72" t="s">
        <v>85</v>
      </c>
      <c r="AR496" s="70">
        <v>0</v>
      </c>
      <c r="AS496" s="86" t="s">
        <v>75</v>
      </c>
      <c r="AT496" s="508">
        <v>6167000</v>
      </c>
      <c r="AU496" s="436">
        <f t="shared" si="38"/>
        <v>5000000</v>
      </c>
      <c r="AV496" s="140">
        <f t="shared" si="39"/>
        <v>0.55225217157696782</v>
      </c>
      <c r="AW496" s="294" t="s">
        <v>75</v>
      </c>
      <c r="AX496" s="72" t="s">
        <v>86</v>
      </c>
      <c r="AY496" s="70" t="s">
        <v>6307</v>
      </c>
      <c r="AZ496" s="67" t="s">
        <v>67</v>
      </c>
      <c r="BA496" s="67" t="s">
        <v>67</v>
      </c>
    </row>
    <row r="497" spans="2:53" x14ac:dyDescent="0.25">
      <c r="B497" s="67">
        <v>2024</v>
      </c>
      <c r="C497" s="67">
        <v>891780111</v>
      </c>
      <c r="D497" s="69" t="s">
        <v>64</v>
      </c>
      <c r="E497" s="72" t="s">
        <v>6306</v>
      </c>
      <c r="F497" s="136" t="s">
        <v>6305</v>
      </c>
      <c r="G497" s="418">
        <v>0</v>
      </c>
      <c r="H497" s="72" t="s">
        <v>73</v>
      </c>
      <c r="I497" s="69" t="s">
        <v>65</v>
      </c>
      <c r="J497" s="70" t="s">
        <v>6304</v>
      </c>
      <c r="K497" s="70">
        <v>14740000</v>
      </c>
      <c r="L497" s="67" t="s">
        <v>68</v>
      </c>
      <c r="M497" s="70" t="s">
        <v>6303</v>
      </c>
      <c r="N497" s="70">
        <v>1082848177</v>
      </c>
      <c r="O497" s="154">
        <v>14</v>
      </c>
      <c r="P497" s="291">
        <v>45302</v>
      </c>
      <c r="Q497" s="70">
        <v>2126349000</v>
      </c>
      <c r="R497" s="291">
        <v>45337</v>
      </c>
      <c r="S497" s="70">
        <v>14740000</v>
      </c>
      <c r="T497" s="72" t="s">
        <v>66</v>
      </c>
      <c r="U497" s="70">
        <v>85152695</v>
      </c>
      <c r="V497" s="70" t="s">
        <v>5517</v>
      </c>
      <c r="W497" s="291">
        <v>45337</v>
      </c>
      <c r="X497" s="291">
        <v>45337</v>
      </c>
      <c r="Y497" s="81" t="s">
        <v>75</v>
      </c>
      <c r="Z497" s="291">
        <v>45457</v>
      </c>
      <c r="AA497" s="136">
        <f t="shared" si="35"/>
        <v>120</v>
      </c>
      <c r="AB497" s="136">
        <v>0</v>
      </c>
      <c r="AC497" s="506">
        <v>0</v>
      </c>
      <c r="AD497" s="136">
        <v>0</v>
      </c>
      <c r="AE497" s="294" t="s">
        <v>75</v>
      </c>
      <c r="AF497" s="136">
        <f t="shared" si="36"/>
        <v>0</v>
      </c>
      <c r="AG497" s="70">
        <v>0</v>
      </c>
      <c r="AH497" s="70">
        <v>0</v>
      </c>
      <c r="AI497" s="294" t="s">
        <v>75</v>
      </c>
      <c r="AJ497" s="72">
        <v>0</v>
      </c>
      <c r="AK497" s="79" t="s">
        <v>75</v>
      </c>
      <c r="AL497" s="79" t="s">
        <v>75</v>
      </c>
      <c r="AM497" s="136">
        <f t="shared" si="37"/>
        <v>0</v>
      </c>
      <c r="AN497" s="136">
        <f>+K497+AC497-AH497</f>
        <v>14740000</v>
      </c>
      <c r="AO497" s="72" t="s">
        <v>67</v>
      </c>
      <c r="AP497" s="70">
        <v>14740000</v>
      </c>
      <c r="AQ497" s="72" t="s">
        <v>85</v>
      </c>
      <c r="AR497" s="70">
        <v>0</v>
      </c>
      <c r="AS497" s="86" t="s">
        <v>75</v>
      </c>
      <c r="AT497" s="508">
        <v>14740000</v>
      </c>
      <c r="AU497" s="436">
        <f t="shared" si="38"/>
        <v>0</v>
      </c>
      <c r="AV497" s="140">
        <f t="shared" si="39"/>
        <v>1</v>
      </c>
      <c r="AW497" s="294" t="s">
        <v>75</v>
      </c>
      <c r="AX497" s="72" t="s">
        <v>131</v>
      </c>
      <c r="AY497" s="70" t="s">
        <v>6302</v>
      </c>
      <c r="AZ497" s="67" t="s">
        <v>67</v>
      </c>
      <c r="BA497" s="67" t="s">
        <v>67</v>
      </c>
    </row>
    <row r="498" spans="2:53" x14ac:dyDescent="0.25">
      <c r="B498" s="67">
        <v>2024</v>
      </c>
      <c r="C498" s="67">
        <v>891780111</v>
      </c>
      <c r="D498" s="69" t="s">
        <v>64</v>
      </c>
      <c r="E498" s="72" t="s">
        <v>6301</v>
      </c>
      <c r="F498" s="136" t="s">
        <v>6300</v>
      </c>
      <c r="G498" s="418">
        <v>0</v>
      </c>
      <c r="H498" s="72" t="s">
        <v>73</v>
      </c>
      <c r="I498" s="69" t="s">
        <v>65</v>
      </c>
      <c r="J498" s="70" t="s">
        <v>6295</v>
      </c>
      <c r="K498" s="70">
        <v>12100000</v>
      </c>
      <c r="L498" s="67" t="s">
        <v>68</v>
      </c>
      <c r="M498" s="70" t="s">
        <v>6299</v>
      </c>
      <c r="N498" s="70">
        <v>1082953501</v>
      </c>
      <c r="O498" s="154">
        <v>13</v>
      </c>
      <c r="P498" s="294">
        <v>45302</v>
      </c>
      <c r="Q498" s="70">
        <v>4518689382</v>
      </c>
      <c r="R498" s="291">
        <v>45337</v>
      </c>
      <c r="S498" s="70">
        <v>12100000</v>
      </c>
      <c r="T498" s="72" t="s">
        <v>66</v>
      </c>
      <c r="U498" s="70">
        <v>30766322</v>
      </c>
      <c r="V498" s="70" t="s">
        <v>6293</v>
      </c>
      <c r="W498" s="291">
        <v>45337</v>
      </c>
      <c r="X498" s="291">
        <v>45337</v>
      </c>
      <c r="Y498" s="81" t="s">
        <v>75</v>
      </c>
      <c r="Z498" s="291">
        <v>45457</v>
      </c>
      <c r="AA498" s="136">
        <f t="shared" si="35"/>
        <v>120</v>
      </c>
      <c r="AB498" s="136">
        <v>0</v>
      </c>
      <c r="AC498" s="506">
        <v>0</v>
      </c>
      <c r="AD498" s="136">
        <v>0</v>
      </c>
      <c r="AE498" s="294" t="s">
        <v>75</v>
      </c>
      <c r="AF498" s="136">
        <f t="shared" si="36"/>
        <v>0</v>
      </c>
      <c r="AG498" s="70">
        <v>0</v>
      </c>
      <c r="AH498" s="70">
        <v>0</v>
      </c>
      <c r="AI498" s="294" t="s">
        <v>75</v>
      </c>
      <c r="AJ498" s="72">
        <v>0</v>
      </c>
      <c r="AK498" s="79" t="s">
        <v>75</v>
      </c>
      <c r="AL498" s="79" t="s">
        <v>75</v>
      </c>
      <c r="AM498" s="136">
        <f t="shared" si="37"/>
        <v>0</v>
      </c>
      <c r="AN498" s="136">
        <f>+K498+AC498-AH498</f>
        <v>12100000</v>
      </c>
      <c r="AO498" s="72" t="s">
        <v>67</v>
      </c>
      <c r="AP498" s="70">
        <v>12100000</v>
      </c>
      <c r="AQ498" s="72" t="s">
        <v>85</v>
      </c>
      <c r="AR498" s="70">
        <v>0</v>
      </c>
      <c r="AS498" s="86" t="s">
        <v>75</v>
      </c>
      <c r="AT498" s="508">
        <v>9100000</v>
      </c>
      <c r="AU498" s="436">
        <f t="shared" si="38"/>
        <v>3000000</v>
      </c>
      <c r="AV498" s="140">
        <f t="shared" si="39"/>
        <v>0.75206611570247939</v>
      </c>
      <c r="AW498" s="294" t="s">
        <v>75</v>
      </c>
      <c r="AX498" s="72" t="s">
        <v>86</v>
      </c>
      <c r="AY498" s="70" t="s">
        <v>6298</v>
      </c>
      <c r="AZ498" s="67" t="s">
        <v>67</v>
      </c>
      <c r="BA498" s="67" t="s">
        <v>67</v>
      </c>
    </row>
    <row r="499" spans="2:53" x14ac:dyDescent="0.25">
      <c r="B499" s="67">
        <v>2024</v>
      </c>
      <c r="C499" s="67">
        <v>891780111</v>
      </c>
      <c r="D499" s="69" t="s">
        <v>64</v>
      </c>
      <c r="E499" s="72" t="s">
        <v>6297</v>
      </c>
      <c r="F499" s="136" t="s">
        <v>6296</v>
      </c>
      <c r="G499" s="418">
        <v>0</v>
      </c>
      <c r="H499" s="72" t="s">
        <v>73</v>
      </c>
      <c r="I499" s="69" t="s">
        <v>65</v>
      </c>
      <c r="J499" s="70" t="s">
        <v>6295</v>
      </c>
      <c r="K499" s="70">
        <v>12100000</v>
      </c>
      <c r="L499" s="67" t="s">
        <v>68</v>
      </c>
      <c r="M499" s="70" t="s">
        <v>6294</v>
      </c>
      <c r="N499" s="70">
        <v>1082854051</v>
      </c>
      <c r="O499" s="154">
        <v>13</v>
      </c>
      <c r="P499" s="294">
        <v>45302</v>
      </c>
      <c r="Q499" s="70">
        <v>4518689382</v>
      </c>
      <c r="R499" s="291">
        <v>45337</v>
      </c>
      <c r="S499" s="70">
        <v>12100000</v>
      </c>
      <c r="T499" s="72" t="s">
        <v>66</v>
      </c>
      <c r="U499" s="70">
        <v>30766322</v>
      </c>
      <c r="V499" s="70" t="s">
        <v>6293</v>
      </c>
      <c r="W499" s="291">
        <v>45337</v>
      </c>
      <c r="X499" s="291">
        <v>45337</v>
      </c>
      <c r="Y499" s="81" t="s">
        <v>75</v>
      </c>
      <c r="Z499" s="291">
        <v>45457</v>
      </c>
      <c r="AA499" s="136">
        <f t="shared" si="35"/>
        <v>120</v>
      </c>
      <c r="AB499" s="136">
        <v>2</v>
      </c>
      <c r="AC499" s="506">
        <v>1500000</v>
      </c>
      <c r="AD499" s="136">
        <v>1</v>
      </c>
      <c r="AE499" s="507">
        <v>45473</v>
      </c>
      <c r="AF499" s="136">
        <f t="shared" si="36"/>
        <v>16</v>
      </c>
      <c r="AG499" s="70">
        <v>0</v>
      </c>
      <c r="AH499" s="70">
        <v>0</v>
      </c>
      <c r="AI499" s="294" t="s">
        <v>75</v>
      </c>
      <c r="AJ499" s="72">
        <v>0</v>
      </c>
      <c r="AK499" s="79" t="s">
        <v>75</v>
      </c>
      <c r="AL499" s="79" t="s">
        <v>75</v>
      </c>
      <c r="AM499" s="136">
        <f t="shared" si="37"/>
        <v>0</v>
      </c>
      <c r="AN499" s="136">
        <f>+K499+AC499-AH499</f>
        <v>13600000</v>
      </c>
      <c r="AO499" s="72" t="s">
        <v>67</v>
      </c>
      <c r="AP499" s="70">
        <v>12100000</v>
      </c>
      <c r="AQ499" s="72" t="s">
        <v>85</v>
      </c>
      <c r="AR499" s="70">
        <v>0</v>
      </c>
      <c r="AS499" s="86" t="s">
        <v>75</v>
      </c>
      <c r="AT499" s="508">
        <v>13600000</v>
      </c>
      <c r="AU499" s="436">
        <f t="shared" si="38"/>
        <v>0</v>
      </c>
      <c r="AV499" s="140">
        <f t="shared" si="39"/>
        <v>1</v>
      </c>
      <c r="AW499" s="294" t="s">
        <v>75</v>
      </c>
      <c r="AX499" s="72" t="s">
        <v>131</v>
      </c>
      <c r="AY499" s="70" t="s">
        <v>6292</v>
      </c>
      <c r="AZ499" s="67" t="s">
        <v>67</v>
      </c>
      <c r="BA499" s="67" t="s">
        <v>67</v>
      </c>
    </row>
    <row r="500" spans="2:53" x14ac:dyDescent="0.25">
      <c r="B500" s="67">
        <v>2024</v>
      </c>
      <c r="C500" s="67">
        <v>891780111</v>
      </c>
      <c r="D500" s="69" t="s">
        <v>64</v>
      </c>
      <c r="E500" s="72" t="s">
        <v>6291</v>
      </c>
      <c r="F500" s="136" t="s">
        <v>6290</v>
      </c>
      <c r="G500" s="418">
        <v>0</v>
      </c>
      <c r="H500" s="72" t="s">
        <v>73</v>
      </c>
      <c r="I500" s="69" t="s">
        <v>65</v>
      </c>
      <c r="J500" s="70" t="s">
        <v>6244</v>
      </c>
      <c r="K500" s="70">
        <v>8400000</v>
      </c>
      <c r="L500" s="67" t="s">
        <v>68</v>
      </c>
      <c r="M500" s="70" t="s">
        <v>6289</v>
      </c>
      <c r="N500" s="70">
        <v>1082958463</v>
      </c>
      <c r="O500" s="154">
        <v>14</v>
      </c>
      <c r="P500" s="291">
        <v>45302</v>
      </c>
      <c r="Q500" s="70">
        <v>2126349000</v>
      </c>
      <c r="R500" s="291">
        <v>45337</v>
      </c>
      <c r="S500" s="70">
        <v>8400000</v>
      </c>
      <c r="T500" s="72" t="s">
        <v>66</v>
      </c>
      <c r="U500" s="70">
        <v>7601831</v>
      </c>
      <c r="V500" s="70" t="s">
        <v>5724</v>
      </c>
      <c r="W500" s="291">
        <v>45337</v>
      </c>
      <c r="X500" s="291">
        <v>45337</v>
      </c>
      <c r="Y500" s="81" t="s">
        <v>75</v>
      </c>
      <c r="Z500" s="291">
        <v>45457</v>
      </c>
      <c r="AA500" s="136">
        <f t="shared" si="35"/>
        <v>120</v>
      </c>
      <c r="AB500" s="136">
        <v>0</v>
      </c>
      <c r="AC500" s="506">
        <v>0</v>
      </c>
      <c r="AD500" s="136">
        <v>0</v>
      </c>
      <c r="AE500" s="294" t="s">
        <v>75</v>
      </c>
      <c r="AF500" s="136">
        <f t="shared" si="36"/>
        <v>0</v>
      </c>
      <c r="AG500" s="70">
        <v>0</v>
      </c>
      <c r="AH500" s="70">
        <v>0</v>
      </c>
      <c r="AI500" s="294" t="s">
        <v>75</v>
      </c>
      <c r="AJ500" s="72">
        <v>0</v>
      </c>
      <c r="AK500" s="79" t="s">
        <v>75</v>
      </c>
      <c r="AL500" s="79" t="s">
        <v>75</v>
      </c>
      <c r="AM500" s="136">
        <f t="shared" si="37"/>
        <v>0</v>
      </c>
      <c r="AN500" s="136">
        <f>+K500+AC500-AH500</f>
        <v>8400000</v>
      </c>
      <c r="AO500" s="72" t="s">
        <v>67</v>
      </c>
      <c r="AP500" s="70">
        <v>8400000</v>
      </c>
      <c r="AQ500" s="72" t="s">
        <v>85</v>
      </c>
      <c r="AR500" s="70">
        <v>0</v>
      </c>
      <c r="AS500" s="86" t="s">
        <v>75</v>
      </c>
      <c r="AT500" s="508">
        <v>8400000</v>
      </c>
      <c r="AU500" s="436">
        <f t="shared" si="38"/>
        <v>0</v>
      </c>
      <c r="AV500" s="140">
        <f t="shared" si="39"/>
        <v>1</v>
      </c>
      <c r="AW500" s="294" t="s">
        <v>75</v>
      </c>
      <c r="AX500" s="72" t="s">
        <v>131</v>
      </c>
      <c r="AY500" s="70" t="s">
        <v>6288</v>
      </c>
      <c r="AZ500" s="67" t="s">
        <v>67</v>
      </c>
      <c r="BA500" s="67" t="s">
        <v>67</v>
      </c>
    </row>
    <row r="501" spans="2:53" x14ac:dyDescent="0.25">
      <c r="B501" s="67">
        <v>2024</v>
      </c>
      <c r="C501" s="67">
        <v>891780111</v>
      </c>
      <c r="D501" s="69" t="s">
        <v>64</v>
      </c>
      <c r="E501" s="72" t="s">
        <v>6287</v>
      </c>
      <c r="F501" s="136" t="s">
        <v>6286</v>
      </c>
      <c r="G501" s="418">
        <v>0</v>
      </c>
      <c r="H501" s="72" t="s">
        <v>73</v>
      </c>
      <c r="I501" s="69" t="s">
        <v>1745</v>
      </c>
      <c r="J501" s="70" t="s">
        <v>6285</v>
      </c>
      <c r="K501" s="70">
        <v>11132000</v>
      </c>
      <c r="L501" s="67" t="s">
        <v>68</v>
      </c>
      <c r="M501" s="70" t="s">
        <v>6284</v>
      </c>
      <c r="N501" s="70">
        <v>57296345</v>
      </c>
      <c r="O501" s="70">
        <v>93</v>
      </c>
      <c r="P501" s="291">
        <v>45309</v>
      </c>
      <c r="Q501" s="70">
        <v>14300000</v>
      </c>
      <c r="R501" s="291">
        <v>45337</v>
      </c>
      <c r="S501" s="70">
        <v>11132000</v>
      </c>
      <c r="T501" s="72" t="s">
        <v>66</v>
      </c>
      <c r="U501" s="70">
        <v>57461216</v>
      </c>
      <c r="V501" s="70" t="s">
        <v>4197</v>
      </c>
      <c r="W501" s="291">
        <v>45337</v>
      </c>
      <c r="X501" s="291">
        <v>45337</v>
      </c>
      <c r="Y501" s="81" t="s">
        <v>75</v>
      </c>
      <c r="Z501" s="291">
        <v>45457</v>
      </c>
      <c r="AA501" s="136">
        <f t="shared" si="35"/>
        <v>120</v>
      </c>
      <c r="AB501" s="136">
        <v>0</v>
      </c>
      <c r="AC501" s="506">
        <v>0</v>
      </c>
      <c r="AD501" s="136">
        <v>0</v>
      </c>
      <c r="AE501" s="294" t="s">
        <v>75</v>
      </c>
      <c r="AF501" s="136">
        <f t="shared" si="36"/>
        <v>0</v>
      </c>
      <c r="AG501" s="70">
        <v>0</v>
      </c>
      <c r="AH501" s="70">
        <v>0</v>
      </c>
      <c r="AI501" s="294" t="s">
        <v>75</v>
      </c>
      <c r="AJ501" s="72">
        <v>0</v>
      </c>
      <c r="AK501" s="79" t="s">
        <v>75</v>
      </c>
      <c r="AL501" s="79" t="s">
        <v>75</v>
      </c>
      <c r="AM501" s="136">
        <f t="shared" si="37"/>
        <v>0</v>
      </c>
      <c r="AN501" s="136">
        <f>+K501+AC501-AH501</f>
        <v>11132000</v>
      </c>
      <c r="AO501" s="72" t="s">
        <v>67</v>
      </c>
      <c r="AP501" s="70">
        <v>11132000</v>
      </c>
      <c r="AQ501" s="72" t="s">
        <v>85</v>
      </c>
      <c r="AR501" s="70">
        <v>0</v>
      </c>
      <c r="AS501" s="86" t="s">
        <v>75</v>
      </c>
      <c r="AT501" s="508">
        <v>11132000</v>
      </c>
      <c r="AU501" s="436">
        <f t="shared" si="38"/>
        <v>0</v>
      </c>
      <c r="AV501" s="140">
        <f t="shared" si="39"/>
        <v>1</v>
      </c>
      <c r="AW501" s="294" t="s">
        <v>75</v>
      </c>
      <c r="AX501" s="72" t="s">
        <v>131</v>
      </c>
      <c r="AY501" s="70" t="s">
        <v>6283</v>
      </c>
      <c r="AZ501" s="67" t="s">
        <v>67</v>
      </c>
      <c r="BA501" s="67" t="s">
        <v>67</v>
      </c>
    </row>
    <row r="502" spans="2:53" x14ac:dyDescent="0.25">
      <c r="B502" s="67">
        <v>2024</v>
      </c>
      <c r="C502" s="67">
        <v>891780111</v>
      </c>
      <c r="D502" s="69" t="s">
        <v>64</v>
      </c>
      <c r="E502" s="72" t="s">
        <v>6282</v>
      </c>
      <c r="F502" s="136" t="s">
        <v>6281</v>
      </c>
      <c r="G502" s="418">
        <v>0</v>
      </c>
      <c r="H502" s="72" t="s">
        <v>73</v>
      </c>
      <c r="I502" s="69" t="s">
        <v>65</v>
      </c>
      <c r="J502" s="70" t="s">
        <v>6280</v>
      </c>
      <c r="K502" s="70">
        <v>10000000</v>
      </c>
      <c r="L502" s="67" t="s">
        <v>68</v>
      </c>
      <c r="M502" s="70" t="s">
        <v>6279</v>
      </c>
      <c r="N502" s="70">
        <v>1083553307</v>
      </c>
      <c r="O502" s="154">
        <v>13</v>
      </c>
      <c r="P502" s="294">
        <v>45302</v>
      </c>
      <c r="Q502" s="70">
        <v>4518689382</v>
      </c>
      <c r="R502" s="291">
        <v>45337</v>
      </c>
      <c r="S502" s="70">
        <v>10000000</v>
      </c>
      <c r="T502" s="72" t="s">
        <v>66</v>
      </c>
      <c r="U502" s="70">
        <v>12548945</v>
      </c>
      <c r="V502" s="70" t="s">
        <v>6278</v>
      </c>
      <c r="W502" s="291">
        <v>45337</v>
      </c>
      <c r="X502" s="291">
        <v>45337</v>
      </c>
      <c r="Y502" s="81" t="s">
        <v>75</v>
      </c>
      <c r="Z502" s="291">
        <v>45412</v>
      </c>
      <c r="AA502" s="136">
        <f t="shared" si="35"/>
        <v>75</v>
      </c>
      <c r="AB502" s="136">
        <v>0</v>
      </c>
      <c r="AC502" s="506">
        <v>0</v>
      </c>
      <c r="AD502" s="136">
        <v>0</v>
      </c>
      <c r="AE502" s="294" t="s">
        <v>75</v>
      </c>
      <c r="AF502" s="136">
        <f t="shared" si="36"/>
        <v>0</v>
      </c>
      <c r="AG502" s="70">
        <v>0</v>
      </c>
      <c r="AH502" s="70">
        <v>0</v>
      </c>
      <c r="AI502" s="294" t="s">
        <v>75</v>
      </c>
      <c r="AJ502" s="72">
        <v>0</v>
      </c>
      <c r="AK502" s="79" t="s">
        <v>75</v>
      </c>
      <c r="AL502" s="79" t="s">
        <v>75</v>
      </c>
      <c r="AM502" s="136">
        <f t="shared" si="37"/>
        <v>0</v>
      </c>
      <c r="AN502" s="136">
        <f>+K502+AC502-AH502</f>
        <v>10000000</v>
      </c>
      <c r="AO502" s="72" t="s">
        <v>67</v>
      </c>
      <c r="AP502" s="70">
        <v>10000000</v>
      </c>
      <c r="AQ502" s="72" t="s">
        <v>85</v>
      </c>
      <c r="AR502" s="70">
        <v>0</v>
      </c>
      <c r="AS502" s="86" t="s">
        <v>75</v>
      </c>
      <c r="AT502" s="508">
        <v>10000000</v>
      </c>
      <c r="AU502" s="436">
        <f t="shared" si="38"/>
        <v>0</v>
      </c>
      <c r="AV502" s="140">
        <f t="shared" si="39"/>
        <v>1</v>
      </c>
      <c r="AW502" s="294" t="s">
        <v>75</v>
      </c>
      <c r="AX502" s="72" t="s">
        <v>131</v>
      </c>
      <c r="AY502" s="70" t="s">
        <v>6277</v>
      </c>
      <c r="AZ502" s="67" t="s">
        <v>67</v>
      </c>
      <c r="BA502" s="67" t="s">
        <v>67</v>
      </c>
    </row>
    <row r="503" spans="2:53" x14ac:dyDescent="0.25">
      <c r="B503" s="67">
        <v>2024</v>
      </c>
      <c r="C503" s="67">
        <v>891780111</v>
      </c>
      <c r="D503" s="69" t="s">
        <v>64</v>
      </c>
      <c r="E503" s="72" t="s">
        <v>6276</v>
      </c>
      <c r="F503" s="136" t="s">
        <v>6275</v>
      </c>
      <c r="G503" s="418">
        <v>0</v>
      </c>
      <c r="H503" s="72" t="s">
        <v>73</v>
      </c>
      <c r="I503" s="69" t="s">
        <v>65</v>
      </c>
      <c r="J503" s="70" t="s">
        <v>6274</v>
      </c>
      <c r="K503" s="70">
        <v>20100000</v>
      </c>
      <c r="L503" s="67" t="s">
        <v>68</v>
      </c>
      <c r="M503" s="70" t="s">
        <v>6273</v>
      </c>
      <c r="N503" s="70">
        <v>1083030654</v>
      </c>
      <c r="O503" s="154">
        <v>13</v>
      </c>
      <c r="P503" s="294">
        <v>45302</v>
      </c>
      <c r="Q503" s="70">
        <v>4518689382</v>
      </c>
      <c r="R503" s="291">
        <v>45337</v>
      </c>
      <c r="S503" s="70">
        <v>20100000</v>
      </c>
      <c r="T503" s="72" t="s">
        <v>66</v>
      </c>
      <c r="U503" s="70">
        <v>1082964146</v>
      </c>
      <c r="V503" s="70" t="s">
        <v>5390</v>
      </c>
      <c r="W503" s="291">
        <v>45337</v>
      </c>
      <c r="X503" s="291">
        <v>45337</v>
      </c>
      <c r="Y503" s="81" t="s">
        <v>75</v>
      </c>
      <c r="Z503" s="291">
        <v>45457</v>
      </c>
      <c r="AA503" s="136">
        <f t="shared" si="35"/>
        <v>120</v>
      </c>
      <c r="AB503" s="136">
        <v>2</v>
      </c>
      <c r="AC503" s="506">
        <v>2400000</v>
      </c>
      <c r="AD503" s="136">
        <v>1</v>
      </c>
      <c r="AE503" s="507">
        <v>45473</v>
      </c>
      <c r="AF503" s="136">
        <f t="shared" si="36"/>
        <v>16</v>
      </c>
      <c r="AG503" s="70">
        <v>0</v>
      </c>
      <c r="AH503" s="70">
        <v>0</v>
      </c>
      <c r="AI503" s="294" t="s">
        <v>75</v>
      </c>
      <c r="AJ503" s="72">
        <v>0</v>
      </c>
      <c r="AK503" s="79" t="s">
        <v>75</v>
      </c>
      <c r="AL503" s="79" t="s">
        <v>75</v>
      </c>
      <c r="AM503" s="136">
        <f t="shared" si="37"/>
        <v>0</v>
      </c>
      <c r="AN503" s="136">
        <f>+K503+AC503-AH503</f>
        <v>22500000</v>
      </c>
      <c r="AO503" s="72" t="s">
        <v>67</v>
      </c>
      <c r="AP503" s="70">
        <v>20100000</v>
      </c>
      <c r="AQ503" s="72" t="s">
        <v>85</v>
      </c>
      <c r="AR503" s="70">
        <v>0</v>
      </c>
      <c r="AS503" s="86" t="s">
        <v>75</v>
      </c>
      <c r="AT503" s="508">
        <v>22500000</v>
      </c>
      <c r="AU503" s="436">
        <f t="shared" si="38"/>
        <v>0</v>
      </c>
      <c r="AV503" s="140">
        <f t="shared" si="39"/>
        <v>1</v>
      </c>
      <c r="AW503" s="294" t="s">
        <v>75</v>
      </c>
      <c r="AX503" s="72" t="s">
        <v>131</v>
      </c>
      <c r="AY503" s="70" t="s">
        <v>6272</v>
      </c>
      <c r="AZ503" s="67" t="s">
        <v>67</v>
      </c>
      <c r="BA503" s="67" t="s">
        <v>67</v>
      </c>
    </row>
    <row r="504" spans="2:53" x14ac:dyDescent="0.25">
      <c r="B504" s="67">
        <v>2024</v>
      </c>
      <c r="C504" s="67">
        <v>891780111</v>
      </c>
      <c r="D504" s="69" t="s">
        <v>64</v>
      </c>
      <c r="E504" s="72" t="s">
        <v>6271</v>
      </c>
      <c r="F504" s="136" t="s">
        <v>6270</v>
      </c>
      <c r="G504" s="418">
        <v>0</v>
      </c>
      <c r="H504" s="72" t="s">
        <v>73</v>
      </c>
      <c r="I504" s="69" t="s">
        <v>65</v>
      </c>
      <c r="J504" s="70" t="s">
        <v>6269</v>
      </c>
      <c r="K504" s="70">
        <v>9380000</v>
      </c>
      <c r="L504" s="67" t="s">
        <v>68</v>
      </c>
      <c r="M504" s="70" t="s">
        <v>6268</v>
      </c>
      <c r="N504" s="70">
        <v>1082876431</v>
      </c>
      <c r="O504" s="154">
        <v>14</v>
      </c>
      <c r="P504" s="291">
        <v>45302</v>
      </c>
      <c r="Q504" s="70">
        <v>2126349000</v>
      </c>
      <c r="R504" s="291">
        <v>45337</v>
      </c>
      <c r="S504" s="70">
        <v>9380000</v>
      </c>
      <c r="T504" s="72" t="s">
        <v>66</v>
      </c>
      <c r="U504" s="70">
        <v>85450705</v>
      </c>
      <c r="V504" s="70" t="s">
        <v>6003</v>
      </c>
      <c r="W504" s="291">
        <v>45337</v>
      </c>
      <c r="X504" s="291">
        <v>45337</v>
      </c>
      <c r="Y504" s="81" t="s">
        <v>75</v>
      </c>
      <c r="Z504" s="291">
        <v>45457</v>
      </c>
      <c r="AA504" s="136">
        <f t="shared" si="35"/>
        <v>120</v>
      </c>
      <c r="AB504" s="136">
        <v>2</v>
      </c>
      <c r="AC504" s="506">
        <v>1120000</v>
      </c>
      <c r="AD504" s="136">
        <v>1</v>
      </c>
      <c r="AE504" s="507">
        <v>45473</v>
      </c>
      <c r="AF504" s="136">
        <f t="shared" si="36"/>
        <v>16</v>
      </c>
      <c r="AG504" s="70">
        <v>0</v>
      </c>
      <c r="AH504" s="70">
        <v>0</v>
      </c>
      <c r="AI504" s="294" t="s">
        <v>75</v>
      </c>
      <c r="AJ504" s="72">
        <v>0</v>
      </c>
      <c r="AK504" s="79" t="s">
        <v>75</v>
      </c>
      <c r="AL504" s="79" t="s">
        <v>75</v>
      </c>
      <c r="AM504" s="136">
        <f t="shared" si="37"/>
        <v>0</v>
      </c>
      <c r="AN504" s="136">
        <f>+K504+AC504-AH504</f>
        <v>10500000</v>
      </c>
      <c r="AO504" s="72" t="s">
        <v>67</v>
      </c>
      <c r="AP504" s="70">
        <v>9380000</v>
      </c>
      <c r="AQ504" s="72" t="s">
        <v>85</v>
      </c>
      <c r="AR504" s="70">
        <v>0</v>
      </c>
      <c r="AS504" s="86" t="s">
        <v>75</v>
      </c>
      <c r="AT504" s="508">
        <v>10500000</v>
      </c>
      <c r="AU504" s="436">
        <f t="shared" si="38"/>
        <v>0</v>
      </c>
      <c r="AV504" s="140">
        <f t="shared" si="39"/>
        <v>1</v>
      </c>
      <c r="AW504" s="294" t="s">
        <v>75</v>
      </c>
      <c r="AX504" s="72" t="s">
        <v>131</v>
      </c>
      <c r="AY504" s="70" t="s">
        <v>6267</v>
      </c>
      <c r="AZ504" s="67" t="s">
        <v>67</v>
      </c>
      <c r="BA504" s="67" t="s">
        <v>67</v>
      </c>
    </row>
    <row r="505" spans="2:53" x14ac:dyDescent="0.25">
      <c r="B505" s="67">
        <v>2024</v>
      </c>
      <c r="C505" s="67">
        <v>891780111</v>
      </c>
      <c r="D505" s="69" t="s">
        <v>64</v>
      </c>
      <c r="E505" s="72" t="s">
        <v>6266</v>
      </c>
      <c r="F505" s="136" t="s">
        <v>6265</v>
      </c>
      <c r="G505" s="418">
        <v>0</v>
      </c>
      <c r="H505" s="72" t="s">
        <v>73</v>
      </c>
      <c r="I505" s="69" t="s">
        <v>65</v>
      </c>
      <c r="J505" s="70" t="s">
        <v>6264</v>
      </c>
      <c r="K505" s="70">
        <v>12100000</v>
      </c>
      <c r="L505" s="67" t="s">
        <v>68</v>
      </c>
      <c r="M505" s="70" t="s">
        <v>6263</v>
      </c>
      <c r="N505" s="70">
        <v>1083003580</v>
      </c>
      <c r="O505" s="154">
        <v>13</v>
      </c>
      <c r="P505" s="294">
        <v>45302</v>
      </c>
      <c r="Q505" s="70">
        <v>4518689382</v>
      </c>
      <c r="R505" s="291">
        <v>45337</v>
      </c>
      <c r="S505" s="70">
        <v>12100000</v>
      </c>
      <c r="T505" s="72" t="s">
        <v>66</v>
      </c>
      <c r="U505" s="70">
        <v>57461216</v>
      </c>
      <c r="V505" s="70" t="s">
        <v>4197</v>
      </c>
      <c r="W505" s="291">
        <v>45337</v>
      </c>
      <c r="X505" s="291">
        <v>45337</v>
      </c>
      <c r="Y505" s="81" t="s">
        <v>75</v>
      </c>
      <c r="Z505" s="291">
        <v>45457</v>
      </c>
      <c r="AA505" s="136">
        <f t="shared" si="35"/>
        <v>120</v>
      </c>
      <c r="AB505" s="136">
        <v>2</v>
      </c>
      <c r="AC505" s="506">
        <v>1500000</v>
      </c>
      <c r="AD505" s="136">
        <v>1</v>
      </c>
      <c r="AE505" s="507">
        <v>45473</v>
      </c>
      <c r="AF505" s="136">
        <f t="shared" si="36"/>
        <v>16</v>
      </c>
      <c r="AG505" s="70">
        <v>0</v>
      </c>
      <c r="AH505" s="70">
        <v>0</v>
      </c>
      <c r="AI505" s="294" t="s">
        <v>75</v>
      </c>
      <c r="AJ505" s="72">
        <v>0</v>
      </c>
      <c r="AK505" s="79" t="s">
        <v>75</v>
      </c>
      <c r="AL505" s="79" t="s">
        <v>75</v>
      </c>
      <c r="AM505" s="136">
        <f t="shared" si="37"/>
        <v>0</v>
      </c>
      <c r="AN505" s="136">
        <f>+K505+AC505-AH505</f>
        <v>13600000</v>
      </c>
      <c r="AO505" s="72" t="s">
        <v>67</v>
      </c>
      <c r="AP505" s="70">
        <v>12100000</v>
      </c>
      <c r="AQ505" s="72" t="s">
        <v>85</v>
      </c>
      <c r="AR505" s="70">
        <v>0</v>
      </c>
      <c r="AS505" s="86" t="s">
        <v>75</v>
      </c>
      <c r="AT505" s="508">
        <v>13600000</v>
      </c>
      <c r="AU505" s="436">
        <f t="shared" si="38"/>
        <v>0</v>
      </c>
      <c r="AV505" s="140">
        <f t="shared" si="39"/>
        <v>1</v>
      </c>
      <c r="AW505" s="294" t="s">
        <v>75</v>
      </c>
      <c r="AX505" s="72" t="s">
        <v>131</v>
      </c>
      <c r="AY505" s="70" t="s">
        <v>6262</v>
      </c>
      <c r="AZ505" s="67" t="s">
        <v>67</v>
      </c>
      <c r="BA505" s="67" t="s">
        <v>67</v>
      </c>
    </row>
    <row r="506" spans="2:53" x14ac:dyDescent="0.25">
      <c r="B506" s="67">
        <v>2024</v>
      </c>
      <c r="C506" s="67">
        <v>891780111</v>
      </c>
      <c r="D506" s="69" t="s">
        <v>64</v>
      </c>
      <c r="E506" s="72" t="s">
        <v>6261</v>
      </c>
      <c r="F506" s="136" t="s">
        <v>6260</v>
      </c>
      <c r="G506" s="418">
        <v>0</v>
      </c>
      <c r="H506" s="72" t="s">
        <v>73</v>
      </c>
      <c r="I506" s="69" t="s">
        <v>65</v>
      </c>
      <c r="J506" s="70" t="s">
        <v>6259</v>
      </c>
      <c r="K506" s="70">
        <v>12300000</v>
      </c>
      <c r="L506" s="67" t="s">
        <v>68</v>
      </c>
      <c r="M506" s="70" t="s">
        <v>6258</v>
      </c>
      <c r="N506" s="70">
        <v>1103117987</v>
      </c>
      <c r="O506" s="154">
        <v>13</v>
      </c>
      <c r="P506" s="294">
        <v>45302</v>
      </c>
      <c r="Q506" s="70">
        <v>4518689382</v>
      </c>
      <c r="R506" s="291">
        <v>45337</v>
      </c>
      <c r="S506" s="70">
        <v>12300000</v>
      </c>
      <c r="T506" s="72" t="s">
        <v>66</v>
      </c>
      <c r="U506" s="70">
        <v>1082863147</v>
      </c>
      <c r="V506" s="70" t="s">
        <v>5988</v>
      </c>
      <c r="W506" s="291">
        <v>45337</v>
      </c>
      <c r="X506" s="291">
        <v>45337</v>
      </c>
      <c r="Y506" s="81" t="s">
        <v>75</v>
      </c>
      <c r="Z506" s="291">
        <v>45457</v>
      </c>
      <c r="AA506" s="136">
        <f t="shared" si="35"/>
        <v>120</v>
      </c>
      <c r="AB506" s="136">
        <v>2</v>
      </c>
      <c r="AC506" s="506">
        <v>1500000</v>
      </c>
      <c r="AD506" s="136">
        <v>1</v>
      </c>
      <c r="AE506" s="507">
        <v>45473</v>
      </c>
      <c r="AF506" s="136">
        <f t="shared" si="36"/>
        <v>16</v>
      </c>
      <c r="AG506" s="70">
        <v>0</v>
      </c>
      <c r="AH506" s="70">
        <v>0</v>
      </c>
      <c r="AI506" s="294" t="s">
        <v>75</v>
      </c>
      <c r="AJ506" s="72">
        <v>0</v>
      </c>
      <c r="AK506" s="79" t="s">
        <v>75</v>
      </c>
      <c r="AL506" s="79" t="s">
        <v>75</v>
      </c>
      <c r="AM506" s="136">
        <f t="shared" si="37"/>
        <v>0</v>
      </c>
      <c r="AN506" s="136">
        <f>+K506+AC506-AH506</f>
        <v>13800000</v>
      </c>
      <c r="AO506" s="72" t="s">
        <v>67</v>
      </c>
      <c r="AP506" s="70">
        <v>12300000</v>
      </c>
      <c r="AQ506" s="72" t="s">
        <v>85</v>
      </c>
      <c r="AR506" s="70">
        <v>0</v>
      </c>
      <c r="AS506" s="86" t="s">
        <v>75</v>
      </c>
      <c r="AT506" s="508">
        <v>13800000</v>
      </c>
      <c r="AU506" s="436">
        <f t="shared" si="38"/>
        <v>0</v>
      </c>
      <c r="AV506" s="140">
        <f t="shared" si="39"/>
        <v>1</v>
      </c>
      <c r="AW506" s="294" t="s">
        <v>75</v>
      </c>
      <c r="AX506" s="72" t="s">
        <v>131</v>
      </c>
      <c r="AY506" s="70" t="s">
        <v>6257</v>
      </c>
      <c r="AZ506" s="67" t="s">
        <v>67</v>
      </c>
      <c r="BA506" s="67" t="s">
        <v>67</v>
      </c>
    </row>
    <row r="507" spans="2:53" x14ac:dyDescent="0.25">
      <c r="B507" s="67">
        <v>2024</v>
      </c>
      <c r="C507" s="67">
        <v>891780111</v>
      </c>
      <c r="D507" s="69" t="s">
        <v>64</v>
      </c>
      <c r="E507" s="72" t="s">
        <v>6256</v>
      </c>
      <c r="F507" s="136" t="s">
        <v>6255</v>
      </c>
      <c r="G507" s="418">
        <v>0</v>
      </c>
      <c r="H507" s="72" t="s">
        <v>73</v>
      </c>
      <c r="I507" s="69" t="s">
        <v>65</v>
      </c>
      <c r="J507" s="70" t="s">
        <v>6254</v>
      </c>
      <c r="K507" s="70">
        <v>10083000</v>
      </c>
      <c r="L507" s="67" t="s">
        <v>68</v>
      </c>
      <c r="M507" s="70" t="s">
        <v>6253</v>
      </c>
      <c r="N507" s="70">
        <v>85450183</v>
      </c>
      <c r="O507" s="154">
        <v>14</v>
      </c>
      <c r="P507" s="291">
        <v>45302</v>
      </c>
      <c r="Q507" s="70">
        <v>2126349000</v>
      </c>
      <c r="R507" s="291">
        <v>45337</v>
      </c>
      <c r="S507" s="70">
        <v>10083000</v>
      </c>
      <c r="T507" s="72" t="s">
        <v>66</v>
      </c>
      <c r="U507" s="70">
        <v>57461216</v>
      </c>
      <c r="V507" s="70" t="s">
        <v>4197</v>
      </c>
      <c r="W507" s="291">
        <v>45337</v>
      </c>
      <c r="X507" s="291">
        <v>45337</v>
      </c>
      <c r="Y507" s="81" t="s">
        <v>75</v>
      </c>
      <c r="Z507" s="291">
        <v>45457</v>
      </c>
      <c r="AA507" s="136">
        <f t="shared" si="35"/>
        <v>120</v>
      </c>
      <c r="AB507" s="136">
        <v>0</v>
      </c>
      <c r="AC507" s="506">
        <v>0</v>
      </c>
      <c r="AD507" s="136">
        <v>0</v>
      </c>
      <c r="AE507" s="294" t="s">
        <v>75</v>
      </c>
      <c r="AF507" s="136">
        <f t="shared" si="36"/>
        <v>0</v>
      </c>
      <c r="AG507" s="70">
        <v>0</v>
      </c>
      <c r="AH507" s="70">
        <v>0</v>
      </c>
      <c r="AI507" s="294" t="s">
        <v>75</v>
      </c>
      <c r="AJ507" s="72">
        <v>0</v>
      </c>
      <c r="AK507" s="79" t="s">
        <v>75</v>
      </c>
      <c r="AL507" s="79" t="s">
        <v>75</v>
      </c>
      <c r="AM507" s="136">
        <f t="shared" si="37"/>
        <v>0</v>
      </c>
      <c r="AN507" s="136">
        <f>+K507+AC507-AH507</f>
        <v>10083000</v>
      </c>
      <c r="AO507" s="72" t="s">
        <v>67</v>
      </c>
      <c r="AP507" s="70">
        <v>10083000</v>
      </c>
      <c r="AQ507" s="72" t="s">
        <v>85</v>
      </c>
      <c r="AR507" s="70">
        <v>0</v>
      </c>
      <c r="AS507" s="86" t="s">
        <v>75</v>
      </c>
      <c r="AT507" s="508">
        <v>7583000</v>
      </c>
      <c r="AU507" s="436">
        <f t="shared" si="38"/>
        <v>2500000</v>
      </c>
      <c r="AV507" s="140">
        <f t="shared" si="39"/>
        <v>0.75205791927005849</v>
      </c>
      <c r="AW507" s="294" t="s">
        <v>75</v>
      </c>
      <c r="AX507" s="72" t="s">
        <v>86</v>
      </c>
      <c r="AY507" s="70" t="s">
        <v>6252</v>
      </c>
      <c r="AZ507" s="67" t="s">
        <v>67</v>
      </c>
      <c r="BA507" s="67" t="s">
        <v>67</v>
      </c>
    </row>
    <row r="508" spans="2:53" x14ac:dyDescent="0.25">
      <c r="B508" s="67">
        <v>2024</v>
      </c>
      <c r="C508" s="67">
        <v>891780111</v>
      </c>
      <c r="D508" s="69" t="s">
        <v>64</v>
      </c>
      <c r="E508" s="72" t="s">
        <v>6251</v>
      </c>
      <c r="F508" s="136" t="s">
        <v>6250</v>
      </c>
      <c r="G508" s="418">
        <v>0</v>
      </c>
      <c r="H508" s="72" t="s">
        <v>73</v>
      </c>
      <c r="I508" s="69" t="s">
        <v>65</v>
      </c>
      <c r="J508" s="70" t="s">
        <v>6249</v>
      </c>
      <c r="K508" s="70">
        <v>12100000</v>
      </c>
      <c r="L508" s="67" t="s">
        <v>68</v>
      </c>
      <c r="M508" s="70" t="s">
        <v>6248</v>
      </c>
      <c r="N508" s="70">
        <v>4981247</v>
      </c>
      <c r="O508" s="154">
        <v>13</v>
      </c>
      <c r="P508" s="294">
        <v>45302</v>
      </c>
      <c r="Q508" s="70">
        <v>4518689382</v>
      </c>
      <c r="R508" s="291">
        <v>45337</v>
      </c>
      <c r="S508" s="70">
        <v>12100000</v>
      </c>
      <c r="T508" s="72" t="s">
        <v>66</v>
      </c>
      <c r="U508" s="70">
        <v>57461216</v>
      </c>
      <c r="V508" s="70" t="s">
        <v>4197</v>
      </c>
      <c r="W508" s="291">
        <v>45337</v>
      </c>
      <c r="X508" s="291">
        <v>45337</v>
      </c>
      <c r="Y508" s="81" t="s">
        <v>75</v>
      </c>
      <c r="Z508" s="291">
        <v>45457</v>
      </c>
      <c r="AA508" s="136">
        <f t="shared" si="35"/>
        <v>120</v>
      </c>
      <c r="AB508" s="136">
        <v>0</v>
      </c>
      <c r="AC508" s="506">
        <v>0</v>
      </c>
      <c r="AD508" s="136">
        <v>0</v>
      </c>
      <c r="AE508" s="294" t="s">
        <v>75</v>
      </c>
      <c r="AF508" s="136">
        <f t="shared" si="36"/>
        <v>0</v>
      </c>
      <c r="AG508" s="70">
        <v>0</v>
      </c>
      <c r="AH508" s="70">
        <v>0</v>
      </c>
      <c r="AI508" s="294" t="s">
        <v>75</v>
      </c>
      <c r="AJ508" s="72">
        <v>0</v>
      </c>
      <c r="AK508" s="79" t="s">
        <v>75</v>
      </c>
      <c r="AL508" s="79" t="s">
        <v>75</v>
      </c>
      <c r="AM508" s="136">
        <f t="shared" si="37"/>
        <v>0</v>
      </c>
      <c r="AN508" s="136">
        <f>+K508+AC508-AH508</f>
        <v>12100000</v>
      </c>
      <c r="AO508" s="72" t="s">
        <v>67</v>
      </c>
      <c r="AP508" s="70">
        <v>12100000</v>
      </c>
      <c r="AQ508" s="72" t="s">
        <v>85</v>
      </c>
      <c r="AR508" s="70">
        <v>0</v>
      </c>
      <c r="AS508" s="86" t="s">
        <v>75</v>
      </c>
      <c r="AT508" s="508">
        <v>9100000</v>
      </c>
      <c r="AU508" s="436">
        <f t="shared" si="38"/>
        <v>3000000</v>
      </c>
      <c r="AV508" s="140">
        <f t="shared" si="39"/>
        <v>0.75206611570247939</v>
      </c>
      <c r="AW508" s="294" t="s">
        <v>75</v>
      </c>
      <c r="AX508" s="72" t="s">
        <v>86</v>
      </c>
      <c r="AY508" s="70" t="s">
        <v>6247</v>
      </c>
      <c r="AZ508" s="67" t="s">
        <v>67</v>
      </c>
      <c r="BA508" s="67" t="s">
        <v>67</v>
      </c>
    </row>
    <row r="509" spans="2:53" x14ac:dyDescent="0.25">
      <c r="B509" s="67">
        <v>2024</v>
      </c>
      <c r="C509" s="67">
        <v>891780111</v>
      </c>
      <c r="D509" s="69" t="s">
        <v>64</v>
      </c>
      <c r="E509" s="72" t="s">
        <v>6246</v>
      </c>
      <c r="F509" s="136" t="s">
        <v>6245</v>
      </c>
      <c r="G509" s="418">
        <v>0</v>
      </c>
      <c r="H509" s="72" t="s">
        <v>73</v>
      </c>
      <c r="I509" s="69" t="s">
        <v>65</v>
      </c>
      <c r="J509" s="70" t="s">
        <v>6244</v>
      </c>
      <c r="K509" s="70">
        <v>8400000</v>
      </c>
      <c r="L509" s="67" t="s">
        <v>68</v>
      </c>
      <c r="M509" s="70" t="s">
        <v>6243</v>
      </c>
      <c r="N509" s="70">
        <v>1082896425</v>
      </c>
      <c r="O509" s="154">
        <v>14</v>
      </c>
      <c r="P509" s="291">
        <v>45302</v>
      </c>
      <c r="Q509" s="70">
        <v>2126349000</v>
      </c>
      <c r="R509" s="291">
        <v>45337</v>
      </c>
      <c r="S509" s="70">
        <v>8400000</v>
      </c>
      <c r="T509" s="72" t="s">
        <v>66</v>
      </c>
      <c r="U509" s="70">
        <v>7601831</v>
      </c>
      <c r="V509" s="70" t="s">
        <v>5724</v>
      </c>
      <c r="W509" s="291">
        <v>45337</v>
      </c>
      <c r="X509" s="291">
        <v>45337</v>
      </c>
      <c r="Y509" s="81" t="s">
        <v>75</v>
      </c>
      <c r="Z509" s="291">
        <v>45457</v>
      </c>
      <c r="AA509" s="136">
        <f t="shared" si="35"/>
        <v>120</v>
      </c>
      <c r="AB509" s="136">
        <v>0</v>
      </c>
      <c r="AC509" s="506">
        <v>0</v>
      </c>
      <c r="AD509" s="136">
        <v>0</v>
      </c>
      <c r="AE509" s="294" t="s">
        <v>75</v>
      </c>
      <c r="AF509" s="136">
        <f t="shared" si="36"/>
        <v>0</v>
      </c>
      <c r="AG509" s="70">
        <v>0</v>
      </c>
      <c r="AH509" s="70">
        <v>0</v>
      </c>
      <c r="AI509" s="294" t="s">
        <v>75</v>
      </c>
      <c r="AJ509" s="72">
        <v>0</v>
      </c>
      <c r="AK509" s="79" t="s">
        <v>75</v>
      </c>
      <c r="AL509" s="79" t="s">
        <v>75</v>
      </c>
      <c r="AM509" s="136">
        <f t="shared" si="37"/>
        <v>0</v>
      </c>
      <c r="AN509" s="136">
        <f>+K509+AC509-AH509</f>
        <v>8400000</v>
      </c>
      <c r="AO509" s="72" t="s">
        <v>67</v>
      </c>
      <c r="AP509" s="70">
        <v>8400000</v>
      </c>
      <c r="AQ509" s="72" t="s">
        <v>85</v>
      </c>
      <c r="AR509" s="70">
        <v>0</v>
      </c>
      <c r="AS509" s="86" t="s">
        <v>75</v>
      </c>
      <c r="AT509" s="508">
        <v>6300000</v>
      </c>
      <c r="AU509" s="436">
        <f t="shared" si="38"/>
        <v>2100000</v>
      </c>
      <c r="AV509" s="140">
        <f t="shared" si="39"/>
        <v>0.75</v>
      </c>
      <c r="AW509" s="294" t="s">
        <v>75</v>
      </c>
      <c r="AX509" s="72" t="s">
        <v>86</v>
      </c>
      <c r="AY509" s="70" t="s">
        <v>6242</v>
      </c>
      <c r="AZ509" s="67" t="s">
        <v>67</v>
      </c>
      <c r="BA509" s="67" t="s">
        <v>67</v>
      </c>
    </row>
    <row r="510" spans="2:53" x14ac:dyDescent="0.25">
      <c r="B510" s="67">
        <v>2024</v>
      </c>
      <c r="C510" s="67">
        <v>891780111</v>
      </c>
      <c r="D510" s="69" t="s">
        <v>64</v>
      </c>
      <c r="E510" s="72" t="s">
        <v>6241</v>
      </c>
      <c r="F510" s="136" t="s">
        <v>6240</v>
      </c>
      <c r="G510" s="418">
        <v>0</v>
      </c>
      <c r="H510" s="72" t="s">
        <v>73</v>
      </c>
      <c r="I510" s="69" t="s">
        <v>65</v>
      </c>
      <c r="J510" s="70" t="s">
        <v>6239</v>
      </c>
      <c r="K510" s="70">
        <v>13500000</v>
      </c>
      <c r="L510" s="67" t="s">
        <v>68</v>
      </c>
      <c r="M510" s="70" t="s">
        <v>6238</v>
      </c>
      <c r="N510" s="70">
        <v>1081907898</v>
      </c>
      <c r="O510" s="154">
        <v>13</v>
      </c>
      <c r="P510" s="294">
        <v>45302</v>
      </c>
      <c r="Q510" s="70">
        <v>4518689382</v>
      </c>
      <c r="R510" s="291">
        <v>45337</v>
      </c>
      <c r="S510" s="70">
        <v>13500000</v>
      </c>
      <c r="T510" s="72" t="s">
        <v>66</v>
      </c>
      <c r="U510" s="70">
        <v>57428039</v>
      </c>
      <c r="V510" s="70" t="s">
        <v>1295</v>
      </c>
      <c r="W510" s="291">
        <v>45337</v>
      </c>
      <c r="X510" s="291">
        <v>45337</v>
      </c>
      <c r="Y510" s="81" t="s">
        <v>75</v>
      </c>
      <c r="Z510" s="291">
        <v>45457</v>
      </c>
      <c r="AA510" s="136">
        <f t="shared" si="35"/>
        <v>120</v>
      </c>
      <c r="AB510" s="136">
        <v>2</v>
      </c>
      <c r="AC510" s="506">
        <v>1500000</v>
      </c>
      <c r="AD510" s="136">
        <v>1</v>
      </c>
      <c r="AE510" s="507">
        <v>45473</v>
      </c>
      <c r="AF510" s="136">
        <f t="shared" si="36"/>
        <v>16</v>
      </c>
      <c r="AG510" s="70">
        <v>0</v>
      </c>
      <c r="AH510" s="70">
        <v>0</v>
      </c>
      <c r="AI510" s="294" t="s">
        <v>75</v>
      </c>
      <c r="AJ510" s="72">
        <v>0</v>
      </c>
      <c r="AK510" s="79" t="s">
        <v>75</v>
      </c>
      <c r="AL510" s="79" t="s">
        <v>75</v>
      </c>
      <c r="AM510" s="136">
        <f t="shared" si="37"/>
        <v>0</v>
      </c>
      <c r="AN510" s="136">
        <f>+K510+AC510-AH510</f>
        <v>15000000</v>
      </c>
      <c r="AO510" s="72" t="s">
        <v>67</v>
      </c>
      <c r="AP510" s="70">
        <v>13500000</v>
      </c>
      <c r="AQ510" s="72" t="s">
        <v>85</v>
      </c>
      <c r="AR510" s="70">
        <v>0</v>
      </c>
      <c r="AS510" s="86" t="s">
        <v>75</v>
      </c>
      <c r="AT510" s="508">
        <v>15000000</v>
      </c>
      <c r="AU510" s="436">
        <f t="shared" si="38"/>
        <v>0</v>
      </c>
      <c r="AV510" s="140">
        <f t="shared" si="39"/>
        <v>1</v>
      </c>
      <c r="AW510" s="294" t="s">
        <v>75</v>
      </c>
      <c r="AX510" s="72" t="s">
        <v>131</v>
      </c>
      <c r="AY510" s="70" t="s">
        <v>6237</v>
      </c>
      <c r="AZ510" s="67" t="s">
        <v>67</v>
      </c>
      <c r="BA510" s="67" t="s">
        <v>67</v>
      </c>
    </row>
    <row r="511" spans="2:53" x14ac:dyDescent="0.25">
      <c r="B511" s="67">
        <v>2024</v>
      </c>
      <c r="C511" s="67">
        <v>891780111</v>
      </c>
      <c r="D511" s="69" t="s">
        <v>64</v>
      </c>
      <c r="E511" s="72" t="s">
        <v>6236</v>
      </c>
      <c r="F511" s="136" t="s">
        <v>6235</v>
      </c>
      <c r="G511" s="418">
        <v>0</v>
      </c>
      <c r="H511" s="72" t="s">
        <v>73</v>
      </c>
      <c r="I511" s="69" t="s">
        <v>65</v>
      </c>
      <c r="J511" s="70" t="s">
        <v>6234</v>
      </c>
      <c r="K511" s="70">
        <v>12200000</v>
      </c>
      <c r="L511" s="67" t="s">
        <v>68</v>
      </c>
      <c r="M511" s="70" t="s">
        <v>6233</v>
      </c>
      <c r="N511" s="70">
        <v>36719605</v>
      </c>
      <c r="O511" s="154">
        <v>13</v>
      </c>
      <c r="P511" s="294">
        <v>45302</v>
      </c>
      <c r="Q511" s="70">
        <v>4518689382</v>
      </c>
      <c r="R511" s="291">
        <v>45337</v>
      </c>
      <c r="S511" s="70">
        <v>12200000</v>
      </c>
      <c r="T511" s="72" t="s">
        <v>66</v>
      </c>
      <c r="U511" s="70">
        <v>93400727</v>
      </c>
      <c r="V511" s="70" t="s">
        <v>5703</v>
      </c>
      <c r="W511" s="291">
        <v>45337</v>
      </c>
      <c r="X511" s="291">
        <v>45337</v>
      </c>
      <c r="Y511" s="81" t="s">
        <v>75</v>
      </c>
      <c r="Z511" s="291">
        <v>45457</v>
      </c>
      <c r="AA511" s="136">
        <f t="shared" si="35"/>
        <v>120</v>
      </c>
      <c r="AB511" s="136">
        <v>2</v>
      </c>
      <c r="AC511" s="506">
        <v>1400000</v>
      </c>
      <c r="AD511" s="136">
        <v>1</v>
      </c>
      <c r="AE511" s="507">
        <v>45473</v>
      </c>
      <c r="AF511" s="136">
        <f t="shared" si="36"/>
        <v>16</v>
      </c>
      <c r="AG511" s="70">
        <v>0</v>
      </c>
      <c r="AH511" s="70">
        <v>0</v>
      </c>
      <c r="AI511" s="294" t="s">
        <v>75</v>
      </c>
      <c r="AJ511" s="72">
        <v>0</v>
      </c>
      <c r="AK511" s="79" t="s">
        <v>75</v>
      </c>
      <c r="AL511" s="79" t="s">
        <v>75</v>
      </c>
      <c r="AM511" s="136">
        <f t="shared" si="37"/>
        <v>0</v>
      </c>
      <c r="AN511" s="136">
        <f>+K511+AC511-AH511</f>
        <v>13600000</v>
      </c>
      <c r="AO511" s="72" t="s">
        <v>67</v>
      </c>
      <c r="AP511" s="70">
        <v>12200000</v>
      </c>
      <c r="AQ511" s="72" t="s">
        <v>85</v>
      </c>
      <c r="AR511" s="70">
        <v>0</v>
      </c>
      <c r="AS511" s="86" t="s">
        <v>75</v>
      </c>
      <c r="AT511" s="508">
        <v>13600000</v>
      </c>
      <c r="AU511" s="436">
        <f t="shared" si="38"/>
        <v>0</v>
      </c>
      <c r="AV511" s="140">
        <f t="shared" si="39"/>
        <v>1</v>
      </c>
      <c r="AW511" s="294" t="s">
        <v>75</v>
      </c>
      <c r="AX511" s="72" t="s">
        <v>131</v>
      </c>
      <c r="AY511" s="70" t="s">
        <v>6232</v>
      </c>
      <c r="AZ511" s="67" t="s">
        <v>67</v>
      </c>
      <c r="BA511" s="67" t="s">
        <v>67</v>
      </c>
    </row>
    <row r="512" spans="2:53" x14ac:dyDescent="0.25">
      <c r="B512" s="67">
        <v>2024</v>
      </c>
      <c r="C512" s="67">
        <v>891780111</v>
      </c>
      <c r="D512" s="69" t="s">
        <v>64</v>
      </c>
      <c r="E512" s="72" t="s">
        <v>6231</v>
      </c>
      <c r="F512" s="136" t="s">
        <v>6230</v>
      </c>
      <c r="G512" s="418">
        <v>0</v>
      </c>
      <c r="H512" s="72" t="s">
        <v>73</v>
      </c>
      <c r="I512" s="69" t="s">
        <v>65</v>
      </c>
      <c r="J512" s="70" t="s">
        <v>6229</v>
      </c>
      <c r="K512" s="70">
        <v>15360000</v>
      </c>
      <c r="L512" s="67" t="s">
        <v>68</v>
      </c>
      <c r="M512" s="70" t="s">
        <v>6228</v>
      </c>
      <c r="N512" s="70">
        <v>57461707</v>
      </c>
      <c r="O512" s="154">
        <v>13</v>
      </c>
      <c r="P512" s="294">
        <v>45302</v>
      </c>
      <c r="Q512" s="70">
        <v>4518689382</v>
      </c>
      <c r="R512" s="291">
        <v>45337</v>
      </c>
      <c r="S512" s="70">
        <v>15360000</v>
      </c>
      <c r="T512" s="72" t="s">
        <v>66</v>
      </c>
      <c r="U512" s="70">
        <v>85154788</v>
      </c>
      <c r="V512" s="70" t="s">
        <v>5511</v>
      </c>
      <c r="W512" s="291">
        <v>45337</v>
      </c>
      <c r="X512" s="291">
        <v>45337</v>
      </c>
      <c r="Y512" s="81" t="s">
        <v>75</v>
      </c>
      <c r="Z512" s="291">
        <v>45457</v>
      </c>
      <c r="AA512" s="136">
        <f t="shared" si="35"/>
        <v>120</v>
      </c>
      <c r="AB512" s="136">
        <v>2</v>
      </c>
      <c r="AC512" s="506">
        <v>1800000</v>
      </c>
      <c r="AD512" s="136">
        <v>1</v>
      </c>
      <c r="AE512" s="507">
        <v>45473</v>
      </c>
      <c r="AF512" s="136">
        <f t="shared" si="36"/>
        <v>16</v>
      </c>
      <c r="AG512" s="70">
        <v>0</v>
      </c>
      <c r="AH512" s="70">
        <v>0</v>
      </c>
      <c r="AI512" s="294" t="s">
        <v>75</v>
      </c>
      <c r="AJ512" s="72">
        <v>0</v>
      </c>
      <c r="AK512" s="79" t="s">
        <v>75</v>
      </c>
      <c r="AL512" s="79" t="s">
        <v>75</v>
      </c>
      <c r="AM512" s="136">
        <f t="shared" si="37"/>
        <v>0</v>
      </c>
      <c r="AN512" s="136">
        <f>+K512+AC512-AH512</f>
        <v>17160000</v>
      </c>
      <c r="AO512" s="72" t="s">
        <v>67</v>
      </c>
      <c r="AP512" s="70">
        <v>15360000</v>
      </c>
      <c r="AQ512" s="72" t="s">
        <v>85</v>
      </c>
      <c r="AR512" s="70">
        <v>0</v>
      </c>
      <c r="AS512" s="86" t="s">
        <v>75</v>
      </c>
      <c r="AT512" s="508">
        <v>17160000</v>
      </c>
      <c r="AU512" s="436">
        <f t="shared" si="38"/>
        <v>0</v>
      </c>
      <c r="AV512" s="140">
        <f t="shared" si="39"/>
        <v>1</v>
      </c>
      <c r="AW512" s="294" t="s">
        <v>75</v>
      </c>
      <c r="AX512" s="72" t="s">
        <v>131</v>
      </c>
      <c r="AY512" s="70" t="s">
        <v>6227</v>
      </c>
      <c r="AZ512" s="67" t="s">
        <v>67</v>
      </c>
      <c r="BA512" s="67" t="s">
        <v>67</v>
      </c>
    </row>
    <row r="513" spans="2:53" x14ac:dyDescent="0.25">
      <c r="B513" s="67">
        <v>2024</v>
      </c>
      <c r="C513" s="67">
        <v>891780111</v>
      </c>
      <c r="D513" s="69" t="s">
        <v>64</v>
      </c>
      <c r="E513" s="72" t="s">
        <v>6226</v>
      </c>
      <c r="F513" s="136" t="s">
        <v>6225</v>
      </c>
      <c r="G513" s="418">
        <v>0</v>
      </c>
      <c r="H513" s="72" t="s">
        <v>73</v>
      </c>
      <c r="I513" s="69" t="s">
        <v>65</v>
      </c>
      <c r="J513" s="70" t="s">
        <v>6224</v>
      </c>
      <c r="K513" s="70">
        <v>11790000</v>
      </c>
      <c r="L513" s="67" t="s">
        <v>68</v>
      </c>
      <c r="M513" s="70" t="s">
        <v>6223</v>
      </c>
      <c r="N513" s="70">
        <v>1193435145</v>
      </c>
      <c r="O513" s="154">
        <v>13</v>
      </c>
      <c r="P513" s="294">
        <v>45302</v>
      </c>
      <c r="Q513" s="70">
        <v>4518689382</v>
      </c>
      <c r="R513" s="291">
        <v>45337</v>
      </c>
      <c r="S513" s="70">
        <v>11790000</v>
      </c>
      <c r="T513" s="72" t="s">
        <v>66</v>
      </c>
      <c r="U513" s="70">
        <v>36557666</v>
      </c>
      <c r="V513" s="70" t="s">
        <v>5171</v>
      </c>
      <c r="W513" s="291">
        <v>45337</v>
      </c>
      <c r="X513" s="291">
        <v>45337</v>
      </c>
      <c r="Y513" s="81" t="s">
        <v>75</v>
      </c>
      <c r="Z513" s="291">
        <v>45457</v>
      </c>
      <c r="AA513" s="136">
        <f t="shared" si="35"/>
        <v>120</v>
      </c>
      <c r="AB513" s="136">
        <v>3</v>
      </c>
      <c r="AC513" s="506">
        <v>2460000</v>
      </c>
      <c r="AD513" s="136">
        <v>1</v>
      </c>
      <c r="AE513" s="294">
        <v>45473</v>
      </c>
      <c r="AF513" s="136">
        <f t="shared" si="36"/>
        <v>16</v>
      </c>
      <c r="AG513" s="70">
        <v>0</v>
      </c>
      <c r="AH513" s="70">
        <v>0</v>
      </c>
      <c r="AI513" s="294" t="s">
        <v>75</v>
      </c>
      <c r="AJ513" s="72">
        <v>0</v>
      </c>
      <c r="AK513" s="79" t="s">
        <v>75</v>
      </c>
      <c r="AL513" s="79" t="s">
        <v>75</v>
      </c>
      <c r="AM513" s="136">
        <f t="shared" si="37"/>
        <v>0</v>
      </c>
      <c r="AN513" s="136">
        <f>+K513+AC513-AH513</f>
        <v>14250000</v>
      </c>
      <c r="AO513" s="72" t="s">
        <v>67</v>
      </c>
      <c r="AP513" s="70">
        <v>11790000</v>
      </c>
      <c r="AQ513" s="72" t="s">
        <v>85</v>
      </c>
      <c r="AR513" s="70">
        <v>0</v>
      </c>
      <c r="AS513" s="86" t="s">
        <v>75</v>
      </c>
      <c r="AT513" s="508">
        <v>14250000</v>
      </c>
      <c r="AU513" s="436">
        <f t="shared" si="38"/>
        <v>0</v>
      </c>
      <c r="AV513" s="140">
        <f t="shared" si="39"/>
        <v>1</v>
      </c>
      <c r="AW513" s="294" t="s">
        <v>75</v>
      </c>
      <c r="AX513" s="72" t="s">
        <v>131</v>
      </c>
      <c r="AY513" s="70" t="s">
        <v>6222</v>
      </c>
      <c r="AZ513" s="67" t="s">
        <v>67</v>
      </c>
      <c r="BA513" s="67" t="s">
        <v>67</v>
      </c>
    </row>
    <row r="514" spans="2:53" x14ac:dyDescent="0.25">
      <c r="B514" s="67">
        <v>2024</v>
      </c>
      <c r="C514" s="67">
        <v>891780111</v>
      </c>
      <c r="D514" s="69" t="s">
        <v>64</v>
      </c>
      <c r="E514" s="72" t="s">
        <v>6221</v>
      </c>
      <c r="F514" s="136" t="s">
        <v>6220</v>
      </c>
      <c r="G514" s="418">
        <v>0</v>
      </c>
      <c r="H514" s="72" t="s">
        <v>73</v>
      </c>
      <c r="I514" s="69" t="s">
        <v>65</v>
      </c>
      <c r="J514" s="70" t="s">
        <v>5968</v>
      </c>
      <c r="K514" s="70">
        <v>8610000</v>
      </c>
      <c r="L514" s="67" t="s">
        <v>68</v>
      </c>
      <c r="M514" s="70" t="s">
        <v>341</v>
      </c>
      <c r="N514" s="70">
        <v>1083014325</v>
      </c>
      <c r="O514" s="154">
        <v>14</v>
      </c>
      <c r="P514" s="291">
        <v>45302</v>
      </c>
      <c r="Q514" s="70">
        <v>2126349000</v>
      </c>
      <c r="R514" s="291">
        <v>45337</v>
      </c>
      <c r="S514" s="70">
        <v>8610000</v>
      </c>
      <c r="T514" s="72" t="s">
        <v>66</v>
      </c>
      <c r="U514" s="70">
        <v>32770239</v>
      </c>
      <c r="V514" s="70" t="s">
        <v>3105</v>
      </c>
      <c r="W514" s="291">
        <v>45337</v>
      </c>
      <c r="X514" s="291">
        <v>45337</v>
      </c>
      <c r="Y514" s="81" t="s">
        <v>75</v>
      </c>
      <c r="Z514" s="291">
        <v>45457</v>
      </c>
      <c r="AA514" s="136">
        <f t="shared" si="35"/>
        <v>120</v>
      </c>
      <c r="AB514" s="136">
        <v>2</v>
      </c>
      <c r="AC514" s="506">
        <v>1050000</v>
      </c>
      <c r="AD514" s="136">
        <v>1</v>
      </c>
      <c r="AE514" s="507">
        <v>45473</v>
      </c>
      <c r="AF514" s="136">
        <f t="shared" si="36"/>
        <v>16</v>
      </c>
      <c r="AG514" s="70">
        <v>0</v>
      </c>
      <c r="AH514" s="70">
        <v>0</v>
      </c>
      <c r="AI514" s="294" t="s">
        <v>75</v>
      </c>
      <c r="AJ514" s="72">
        <v>0</v>
      </c>
      <c r="AK514" s="79" t="s">
        <v>75</v>
      </c>
      <c r="AL514" s="79" t="s">
        <v>75</v>
      </c>
      <c r="AM514" s="136">
        <f t="shared" si="37"/>
        <v>0</v>
      </c>
      <c r="AN514" s="136">
        <f>+K514+AC514-AH514</f>
        <v>9660000</v>
      </c>
      <c r="AO514" s="72" t="s">
        <v>67</v>
      </c>
      <c r="AP514" s="70">
        <v>8610000</v>
      </c>
      <c r="AQ514" s="72" t="s">
        <v>85</v>
      </c>
      <c r="AR514" s="70">
        <v>0</v>
      </c>
      <c r="AS514" s="86" t="s">
        <v>75</v>
      </c>
      <c r="AT514" s="508">
        <v>9660000</v>
      </c>
      <c r="AU514" s="436">
        <f t="shared" si="38"/>
        <v>0</v>
      </c>
      <c r="AV514" s="140">
        <f t="shared" si="39"/>
        <v>1</v>
      </c>
      <c r="AW514" s="294" t="s">
        <v>75</v>
      </c>
      <c r="AX514" s="72" t="s">
        <v>131</v>
      </c>
      <c r="AY514" s="70" t="s">
        <v>6219</v>
      </c>
      <c r="AZ514" s="67" t="s">
        <v>67</v>
      </c>
      <c r="BA514" s="67" t="s">
        <v>67</v>
      </c>
    </row>
    <row r="515" spans="2:53" x14ac:dyDescent="0.25">
      <c r="B515" s="67">
        <v>2024</v>
      </c>
      <c r="C515" s="67">
        <v>891780111</v>
      </c>
      <c r="D515" s="69" t="s">
        <v>64</v>
      </c>
      <c r="E515" s="72" t="s">
        <v>6218</v>
      </c>
      <c r="F515" s="136" t="s">
        <v>6217</v>
      </c>
      <c r="G515" s="418">
        <v>0</v>
      </c>
      <c r="H515" s="72" t="s">
        <v>73</v>
      </c>
      <c r="I515" s="69" t="s">
        <v>65</v>
      </c>
      <c r="J515" s="70" t="s">
        <v>5968</v>
      </c>
      <c r="K515" s="70">
        <v>10250000</v>
      </c>
      <c r="L515" s="67" t="s">
        <v>68</v>
      </c>
      <c r="M515" s="70" t="s">
        <v>6216</v>
      </c>
      <c r="N515" s="70">
        <v>1045723246</v>
      </c>
      <c r="O515" s="154">
        <v>14</v>
      </c>
      <c r="P515" s="291">
        <v>45302</v>
      </c>
      <c r="Q515" s="70">
        <v>2126349000</v>
      </c>
      <c r="R515" s="291">
        <v>45337</v>
      </c>
      <c r="S515" s="70">
        <v>10250000</v>
      </c>
      <c r="T515" s="72" t="s">
        <v>66</v>
      </c>
      <c r="U515" s="70">
        <v>32770239</v>
      </c>
      <c r="V515" s="70" t="s">
        <v>3105</v>
      </c>
      <c r="W515" s="291">
        <v>45337</v>
      </c>
      <c r="X515" s="291">
        <v>45337</v>
      </c>
      <c r="Y515" s="81" t="s">
        <v>75</v>
      </c>
      <c r="Z515" s="291">
        <v>45457</v>
      </c>
      <c r="AA515" s="136">
        <f t="shared" si="35"/>
        <v>120</v>
      </c>
      <c r="AB515" s="136">
        <v>0</v>
      </c>
      <c r="AC515" s="506">
        <v>0</v>
      </c>
      <c r="AD515" s="136">
        <v>0</v>
      </c>
      <c r="AE515" s="294" t="s">
        <v>75</v>
      </c>
      <c r="AF515" s="136">
        <f t="shared" si="36"/>
        <v>0</v>
      </c>
      <c r="AG515" s="70">
        <v>0</v>
      </c>
      <c r="AH515" s="70">
        <v>0</v>
      </c>
      <c r="AI515" s="294" t="s">
        <v>75</v>
      </c>
      <c r="AJ515" s="72">
        <v>0</v>
      </c>
      <c r="AK515" s="79" t="s">
        <v>75</v>
      </c>
      <c r="AL515" s="79" t="s">
        <v>75</v>
      </c>
      <c r="AM515" s="136">
        <f t="shared" si="37"/>
        <v>0</v>
      </c>
      <c r="AN515" s="136">
        <f>+K515+AC515-AH515</f>
        <v>10250000</v>
      </c>
      <c r="AO515" s="72" t="s">
        <v>67</v>
      </c>
      <c r="AP515" s="70">
        <v>10250000</v>
      </c>
      <c r="AQ515" s="72" t="s">
        <v>85</v>
      </c>
      <c r="AR515" s="70">
        <v>0</v>
      </c>
      <c r="AS515" s="86" t="s">
        <v>75</v>
      </c>
      <c r="AT515" s="508">
        <v>10250000</v>
      </c>
      <c r="AU515" s="436">
        <f t="shared" si="38"/>
        <v>0</v>
      </c>
      <c r="AV515" s="140">
        <f t="shared" si="39"/>
        <v>1</v>
      </c>
      <c r="AW515" s="294" t="s">
        <v>75</v>
      </c>
      <c r="AX515" s="72" t="s">
        <v>131</v>
      </c>
      <c r="AY515" s="70" t="s">
        <v>6215</v>
      </c>
      <c r="AZ515" s="67" t="s">
        <v>67</v>
      </c>
      <c r="BA515" s="67" t="s">
        <v>67</v>
      </c>
    </row>
    <row r="516" spans="2:53" x14ac:dyDescent="0.25">
      <c r="B516" s="67">
        <v>2024</v>
      </c>
      <c r="C516" s="67">
        <v>891780111</v>
      </c>
      <c r="D516" s="69" t="s">
        <v>64</v>
      </c>
      <c r="E516" s="72" t="s">
        <v>6214</v>
      </c>
      <c r="F516" s="136" t="s">
        <v>6213</v>
      </c>
      <c r="G516" s="418">
        <v>0</v>
      </c>
      <c r="H516" s="72" t="s">
        <v>73</v>
      </c>
      <c r="I516" s="69" t="s">
        <v>65</v>
      </c>
      <c r="J516" s="70" t="s">
        <v>6212</v>
      </c>
      <c r="K516" s="70">
        <v>10167000</v>
      </c>
      <c r="L516" s="67" t="s">
        <v>68</v>
      </c>
      <c r="M516" s="70" t="s">
        <v>6211</v>
      </c>
      <c r="N516" s="70">
        <v>1083031151</v>
      </c>
      <c r="O516" s="154">
        <v>13</v>
      </c>
      <c r="P516" s="294">
        <v>45302</v>
      </c>
      <c r="Q516" s="70">
        <v>4518689382</v>
      </c>
      <c r="R516" s="291">
        <v>45337</v>
      </c>
      <c r="S516" s="70">
        <v>10167000</v>
      </c>
      <c r="T516" s="72" t="s">
        <v>66</v>
      </c>
      <c r="U516" s="70">
        <v>36557666</v>
      </c>
      <c r="V516" s="70" t="s">
        <v>5171</v>
      </c>
      <c r="W516" s="291">
        <v>45337</v>
      </c>
      <c r="X516" s="291">
        <v>45337</v>
      </c>
      <c r="Y516" s="81" t="s">
        <v>75</v>
      </c>
      <c r="Z516" s="291">
        <v>45457</v>
      </c>
      <c r="AA516" s="136">
        <f t="shared" si="35"/>
        <v>120</v>
      </c>
      <c r="AB516" s="136">
        <v>0</v>
      </c>
      <c r="AC516" s="506">
        <v>0</v>
      </c>
      <c r="AD516" s="136">
        <v>0</v>
      </c>
      <c r="AE516" s="294" t="s">
        <v>75</v>
      </c>
      <c r="AF516" s="136">
        <f t="shared" si="36"/>
        <v>0</v>
      </c>
      <c r="AG516" s="70">
        <v>0</v>
      </c>
      <c r="AH516" s="70">
        <v>0</v>
      </c>
      <c r="AI516" s="294" t="s">
        <v>75</v>
      </c>
      <c r="AJ516" s="72">
        <v>0</v>
      </c>
      <c r="AK516" s="79" t="s">
        <v>75</v>
      </c>
      <c r="AL516" s="79" t="s">
        <v>75</v>
      </c>
      <c r="AM516" s="136">
        <f t="shared" si="37"/>
        <v>0</v>
      </c>
      <c r="AN516" s="136">
        <f>+K516+AC516-AH516</f>
        <v>10167000</v>
      </c>
      <c r="AO516" s="72" t="s">
        <v>67</v>
      </c>
      <c r="AP516" s="70">
        <v>10167000</v>
      </c>
      <c r="AQ516" s="72" t="s">
        <v>85</v>
      </c>
      <c r="AR516" s="70">
        <v>0</v>
      </c>
      <c r="AS516" s="86" t="s">
        <v>75</v>
      </c>
      <c r="AT516" s="508">
        <v>10167000</v>
      </c>
      <c r="AU516" s="436">
        <f t="shared" si="38"/>
        <v>0</v>
      </c>
      <c r="AV516" s="140">
        <f t="shared" si="39"/>
        <v>1</v>
      </c>
      <c r="AW516" s="294" t="s">
        <v>75</v>
      </c>
      <c r="AX516" s="72" t="s">
        <v>131</v>
      </c>
      <c r="AY516" s="70" t="s">
        <v>6210</v>
      </c>
      <c r="AZ516" s="67" t="s">
        <v>67</v>
      </c>
      <c r="BA516" s="67" t="s">
        <v>67</v>
      </c>
    </row>
    <row r="517" spans="2:53" x14ac:dyDescent="0.25">
      <c r="B517" s="67">
        <v>2024</v>
      </c>
      <c r="C517" s="67">
        <v>891780111</v>
      </c>
      <c r="D517" s="69" t="s">
        <v>64</v>
      </c>
      <c r="E517" s="72" t="s">
        <v>6209</v>
      </c>
      <c r="F517" s="136" t="s">
        <v>6208</v>
      </c>
      <c r="G517" s="418">
        <v>0</v>
      </c>
      <c r="H517" s="72" t="s">
        <v>73</v>
      </c>
      <c r="I517" s="69" t="s">
        <v>65</v>
      </c>
      <c r="J517" s="70" t="s">
        <v>6207</v>
      </c>
      <c r="K517" s="70">
        <v>8610000</v>
      </c>
      <c r="L517" s="67" t="s">
        <v>68</v>
      </c>
      <c r="M517" s="70" t="s">
        <v>6206</v>
      </c>
      <c r="N517" s="70">
        <v>1004360363</v>
      </c>
      <c r="O517" s="154">
        <v>14</v>
      </c>
      <c r="P517" s="291">
        <v>45302</v>
      </c>
      <c r="Q517" s="70">
        <v>2126349000</v>
      </c>
      <c r="R517" s="291">
        <v>45337</v>
      </c>
      <c r="S517" s="70">
        <v>8610000</v>
      </c>
      <c r="T517" s="72" t="s">
        <v>66</v>
      </c>
      <c r="U517" s="70">
        <v>85475141</v>
      </c>
      <c r="V517" s="70" t="s">
        <v>6043</v>
      </c>
      <c r="W517" s="291">
        <v>45337</v>
      </c>
      <c r="X517" s="291">
        <v>45337</v>
      </c>
      <c r="Y517" s="81" t="s">
        <v>75</v>
      </c>
      <c r="Z517" s="291">
        <v>45457</v>
      </c>
      <c r="AA517" s="136">
        <f t="shared" si="35"/>
        <v>120</v>
      </c>
      <c r="AB517" s="136">
        <v>0</v>
      </c>
      <c r="AC517" s="506">
        <v>0</v>
      </c>
      <c r="AD517" s="136">
        <v>0</v>
      </c>
      <c r="AE517" s="294" t="s">
        <v>75</v>
      </c>
      <c r="AF517" s="136">
        <f t="shared" si="36"/>
        <v>0</v>
      </c>
      <c r="AG517" s="70">
        <v>0</v>
      </c>
      <c r="AH517" s="70">
        <v>0</v>
      </c>
      <c r="AI517" s="294" t="s">
        <v>75</v>
      </c>
      <c r="AJ517" s="72">
        <v>0</v>
      </c>
      <c r="AK517" s="79" t="s">
        <v>75</v>
      </c>
      <c r="AL517" s="79" t="s">
        <v>75</v>
      </c>
      <c r="AM517" s="136">
        <f t="shared" si="37"/>
        <v>0</v>
      </c>
      <c r="AN517" s="136">
        <f>+K517+AC517-AH517</f>
        <v>8610000</v>
      </c>
      <c r="AO517" s="72" t="s">
        <v>67</v>
      </c>
      <c r="AP517" s="70">
        <v>8610000</v>
      </c>
      <c r="AQ517" s="72" t="s">
        <v>85</v>
      </c>
      <c r="AR517" s="70">
        <v>0</v>
      </c>
      <c r="AS517" s="86" t="s">
        <v>75</v>
      </c>
      <c r="AT517" s="508">
        <v>8610000</v>
      </c>
      <c r="AU517" s="436">
        <f t="shared" si="38"/>
        <v>0</v>
      </c>
      <c r="AV517" s="140">
        <f t="shared" si="39"/>
        <v>1</v>
      </c>
      <c r="AW517" s="294" t="s">
        <v>75</v>
      </c>
      <c r="AX517" s="72" t="s">
        <v>131</v>
      </c>
      <c r="AY517" s="70" t="s">
        <v>6205</v>
      </c>
      <c r="AZ517" s="67" t="s">
        <v>67</v>
      </c>
      <c r="BA517" s="67" t="s">
        <v>67</v>
      </c>
    </row>
    <row r="518" spans="2:53" x14ac:dyDescent="0.25">
      <c r="B518" s="67">
        <v>2024</v>
      </c>
      <c r="C518" s="67">
        <v>891780111</v>
      </c>
      <c r="D518" s="69" t="s">
        <v>64</v>
      </c>
      <c r="E518" s="72" t="s">
        <v>6204</v>
      </c>
      <c r="F518" s="136" t="s">
        <v>6203</v>
      </c>
      <c r="G518" s="418">
        <v>0</v>
      </c>
      <c r="H518" s="72" t="s">
        <v>73</v>
      </c>
      <c r="I518" s="69" t="s">
        <v>65</v>
      </c>
      <c r="J518" s="70" t="s">
        <v>5968</v>
      </c>
      <c r="K518" s="70">
        <v>11167000</v>
      </c>
      <c r="L518" s="67" t="s">
        <v>68</v>
      </c>
      <c r="M518" s="70" t="s">
        <v>6202</v>
      </c>
      <c r="N518" s="70">
        <v>1082476913</v>
      </c>
      <c r="O518" s="154">
        <v>14</v>
      </c>
      <c r="P518" s="291">
        <v>45302</v>
      </c>
      <c r="Q518" s="70">
        <v>2126349000</v>
      </c>
      <c r="R518" s="291">
        <v>45337</v>
      </c>
      <c r="S518" s="70">
        <v>11167000</v>
      </c>
      <c r="T518" s="72" t="s">
        <v>66</v>
      </c>
      <c r="U518" s="70">
        <v>1083432808</v>
      </c>
      <c r="V518" s="70" t="s">
        <v>3121</v>
      </c>
      <c r="W518" s="291">
        <v>45337</v>
      </c>
      <c r="X518" s="291">
        <v>45337</v>
      </c>
      <c r="Y518" s="81" t="s">
        <v>75</v>
      </c>
      <c r="Z518" s="291">
        <v>45457</v>
      </c>
      <c r="AA518" s="136">
        <f t="shared" si="35"/>
        <v>120</v>
      </c>
      <c r="AB518" s="136">
        <v>2</v>
      </c>
      <c r="AC518" s="506">
        <v>1333000</v>
      </c>
      <c r="AD518" s="136">
        <v>1</v>
      </c>
      <c r="AE518" s="507">
        <v>45473</v>
      </c>
      <c r="AF518" s="136">
        <f t="shared" si="36"/>
        <v>16</v>
      </c>
      <c r="AG518" s="70">
        <v>0</v>
      </c>
      <c r="AH518" s="70">
        <v>0</v>
      </c>
      <c r="AI518" s="294" t="s">
        <v>75</v>
      </c>
      <c r="AJ518" s="72">
        <v>0</v>
      </c>
      <c r="AK518" s="79" t="s">
        <v>75</v>
      </c>
      <c r="AL518" s="79" t="s">
        <v>75</v>
      </c>
      <c r="AM518" s="136">
        <f t="shared" si="37"/>
        <v>0</v>
      </c>
      <c r="AN518" s="136">
        <f>+K518+AC518-AH518</f>
        <v>12500000</v>
      </c>
      <c r="AO518" s="72" t="s">
        <v>67</v>
      </c>
      <c r="AP518" s="70">
        <v>11167000</v>
      </c>
      <c r="AQ518" s="72" t="s">
        <v>85</v>
      </c>
      <c r="AR518" s="70">
        <v>0</v>
      </c>
      <c r="AS518" s="86" t="s">
        <v>75</v>
      </c>
      <c r="AT518" s="508">
        <v>10000000</v>
      </c>
      <c r="AU518" s="436">
        <f t="shared" si="38"/>
        <v>2500000</v>
      </c>
      <c r="AV518" s="140">
        <f t="shared" si="39"/>
        <v>0.8</v>
      </c>
      <c r="AW518" s="294" t="s">
        <v>75</v>
      </c>
      <c r="AX518" s="72" t="s">
        <v>86</v>
      </c>
      <c r="AY518" s="70" t="s">
        <v>6201</v>
      </c>
      <c r="AZ518" s="67" t="s">
        <v>67</v>
      </c>
      <c r="BA518" s="67" t="s">
        <v>67</v>
      </c>
    </row>
    <row r="519" spans="2:53" x14ac:dyDescent="0.25">
      <c r="B519" s="67">
        <v>2024</v>
      </c>
      <c r="C519" s="67">
        <v>891780111</v>
      </c>
      <c r="D519" s="69" t="s">
        <v>64</v>
      </c>
      <c r="E519" s="72" t="s">
        <v>6200</v>
      </c>
      <c r="F519" s="136" t="s">
        <v>6199</v>
      </c>
      <c r="G519" s="418">
        <v>0</v>
      </c>
      <c r="H519" s="72" t="s">
        <v>73</v>
      </c>
      <c r="I519" s="69" t="s">
        <v>65</v>
      </c>
      <c r="J519" s="70" t="s">
        <v>6198</v>
      </c>
      <c r="K519" s="70">
        <v>12150000</v>
      </c>
      <c r="L519" s="67" t="s">
        <v>68</v>
      </c>
      <c r="M519" s="70" t="s">
        <v>6197</v>
      </c>
      <c r="N519" s="70">
        <v>1082922756</v>
      </c>
      <c r="O519" s="154">
        <v>13</v>
      </c>
      <c r="P519" s="294">
        <v>45302</v>
      </c>
      <c r="Q519" s="70">
        <v>4518689382</v>
      </c>
      <c r="R519" s="291">
        <v>45337</v>
      </c>
      <c r="S519" s="70">
        <v>12150000</v>
      </c>
      <c r="T519" s="72" t="s">
        <v>66</v>
      </c>
      <c r="U519" s="70">
        <v>85152695</v>
      </c>
      <c r="V519" s="70" t="s">
        <v>5517</v>
      </c>
      <c r="W519" s="291">
        <v>45337</v>
      </c>
      <c r="X519" s="291">
        <v>45337</v>
      </c>
      <c r="Y519" s="81" t="s">
        <v>75</v>
      </c>
      <c r="Z519" s="291">
        <v>45457</v>
      </c>
      <c r="AA519" s="136">
        <f t="shared" si="35"/>
        <v>120</v>
      </c>
      <c r="AB519" s="136">
        <v>2</v>
      </c>
      <c r="AC519" s="506">
        <v>1350000</v>
      </c>
      <c r="AD519" s="136">
        <v>1</v>
      </c>
      <c r="AE519" s="507">
        <v>45473</v>
      </c>
      <c r="AF519" s="136">
        <f t="shared" si="36"/>
        <v>16</v>
      </c>
      <c r="AG519" s="70">
        <v>0</v>
      </c>
      <c r="AH519" s="70">
        <v>0</v>
      </c>
      <c r="AI519" s="294" t="s">
        <v>75</v>
      </c>
      <c r="AJ519" s="72">
        <v>0</v>
      </c>
      <c r="AK519" s="79" t="s">
        <v>75</v>
      </c>
      <c r="AL519" s="79" t="s">
        <v>75</v>
      </c>
      <c r="AM519" s="136">
        <f t="shared" si="37"/>
        <v>0</v>
      </c>
      <c r="AN519" s="136">
        <f>+K519+AC519-AH519</f>
        <v>13500000</v>
      </c>
      <c r="AO519" s="72" t="s">
        <v>67</v>
      </c>
      <c r="AP519" s="70">
        <v>12150000</v>
      </c>
      <c r="AQ519" s="72" t="s">
        <v>85</v>
      </c>
      <c r="AR519" s="70">
        <v>0</v>
      </c>
      <c r="AS519" s="86" t="s">
        <v>75</v>
      </c>
      <c r="AT519" s="508">
        <v>10800000</v>
      </c>
      <c r="AU519" s="436">
        <f t="shared" si="38"/>
        <v>2700000</v>
      </c>
      <c r="AV519" s="140">
        <f t="shared" si="39"/>
        <v>0.8</v>
      </c>
      <c r="AW519" s="294" t="s">
        <v>75</v>
      </c>
      <c r="AX519" s="72" t="s">
        <v>86</v>
      </c>
      <c r="AY519" s="70" t="s">
        <v>6196</v>
      </c>
      <c r="AZ519" s="67" t="s">
        <v>67</v>
      </c>
      <c r="BA519" s="67" t="s">
        <v>67</v>
      </c>
    </row>
    <row r="520" spans="2:53" x14ac:dyDescent="0.25">
      <c r="B520" s="67">
        <v>2024</v>
      </c>
      <c r="C520" s="67">
        <v>891780111</v>
      </c>
      <c r="D520" s="69" t="s">
        <v>64</v>
      </c>
      <c r="E520" s="72" t="s">
        <v>6195</v>
      </c>
      <c r="F520" s="136" t="s">
        <v>6194</v>
      </c>
      <c r="G520" s="418">
        <v>0</v>
      </c>
      <c r="H520" s="72" t="s">
        <v>73</v>
      </c>
      <c r="I520" s="69" t="s">
        <v>65</v>
      </c>
      <c r="J520" s="70" t="s">
        <v>6193</v>
      </c>
      <c r="K520" s="70">
        <v>13500000</v>
      </c>
      <c r="L520" s="67" t="s">
        <v>68</v>
      </c>
      <c r="M520" s="70" t="s">
        <v>6192</v>
      </c>
      <c r="N520" s="70">
        <v>1083008300</v>
      </c>
      <c r="O520" s="154">
        <v>13</v>
      </c>
      <c r="P520" s="294">
        <v>45302</v>
      </c>
      <c r="Q520" s="70">
        <v>4518689382</v>
      </c>
      <c r="R520" s="291">
        <v>45337</v>
      </c>
      <c r="S520" s="70">
        <v>13500000</v>
      </c>
      <c r="T520" s="72" t="s">
        <v>66</v>
      </c>
      <c r="U520" s="70">
        <v>57428039</v>
      </c>
      <c r="V520" s="70" t="s">
        <v>1295</v>
      </c>
      <c r="W520" s="291">
        <v>45337</v>
      </c>
      <c r="X520" s="291">
        <v>45337</v>
      </c>
      <c r="Y520" s="81" t="s">
        <v>75</v>
      </c>
      <c r="Z520" s="291">
        <v>45457</v>
      </c>
      <c r="AA520" s="136">
        <f t="shared" ref="AA520:AA583" si="40">+IF(Y520="1800-01-01",Z520-X520,Z520-Y520)</f>
        <v>120</v>
      </c>
      <c r="AB520" s="136">
        <v>0</v>
      </c>
      <c r="AC520" s="506">
        <v>0</v>
      </c>
      <c r="AD520" s="136">
        <v>0</v>
      </c>
      <c r="AE520" s="294" t="s">
        <v>75</v>
      </c>
      <c r="AF520" s="136">
        <f t="shared" ref="AF520:AF583" si="41">+IF(AE520="1800-01-01",0,AE520-Z520)</f>
        <v>0</v>
      </c>
      <c r="AG520" s="70">
        <v>1</v>
      </c>
      <c r="AH520" s="70">
        <v>12000000</v>
      </c>
      <c r="AI520" s="294">
        <v>45345</v>
      </c>
      <c r="AJ520" s="72">
        <v>0</v>
      </c>
      <c r="AK520" s="79" t="s">
        <v>75</v>
      </c>
      <c r="AL520" s="79" t="s">
        <v>75</v>
      </c>
      <c r="AM520" s="136">
        <f t="shared" ref="AM520:AM583" si="42">+IF(AK520="1800-01-01",0,AL520-AK520)</f>
        <v>0</v>
      </c>
      <c r="AN520" s="136">
        <f>+K520+AC520-AH520</f>
        <v>1500000</v>
      </c>
      <c r="AO520" s="72" t="s">
        <v>67</v>
      </c>
      <c r="AP520" s="70">
        <v>13500000</v>
      </c>
      <c r="AQ520" s="72" t="s">
        <v>85</v>
      </c>
      <c r="AR520" s="70">
        <v>0</v>
      </c>
      <c r="AS520" s="86" t="s">
        <v>75</v>
      </c>
      <c r="AT520" s="508">
        <v>0</v>
      </c>
      <c r="AU520" s="436">
        <f t="shared" ref="AU520:AU583" si="43">AN520-AT520</f>
        <v>1500000</v>
      </c>
      <c r="AV520" s="140">
        <f t="shared" ref="AV520:AV583" si="44">+IFERROR(AT520/AN520,"_")</f>
        <v>0</v>
      </c>
      <c r="AW520" s="294" t="s">
        <v>75</v>
      </c>
      <c r="AX520" s="72" t="s">
        <v>3276</v>
      </c>
      <c r="AY520" s="70" t="s">
        <v>6191</v>
      </c>
      <c r="AZ520" s="67" t="s">
        <v>67</v>
      </c>
      <c r="BA520" s="67" t="s">
        <v>67</v>
      </c>
    </row>
    <row r="521" spans="2:53" x14ac:dyDescent="0.25">
      <c r="B521" s="67">
        <v>2024</v>
      </c>
      <c r="C521" s="67">
        <v>891780111</v>
      </c>
      <c r="D521" s="69" t="s">
        <v>64</v>
      </c>
      <c r="E521" s="72" t="s">
        <v>6190</v>
      </c>
      <c r="F521" s="136" t="s">
        <v>6189</v>
      </c>
      <c r="G521" s="418">
        <v>0</v>
      </c>
      <c r="H521" s="72" t="s">
        <v>73</v>
      </c>
      <c r="I521" s="69" t="s">
        <v>65</v>
      </c>
      <c r="J521" s="70" t="s">
        <v>6188</v>
      </c>
      <c r="K521" s="70">
        <v>13400000</v>
      </c>
      <c r="L521" s="67" t="s">
        <v>68</v>
      </c>
      <c r="M521" s="70" t="s">
        <v>6187</v>
      </c>
      <c r="N521" s="70">
        <v>1083024033</v>
      </c>
      <c r="O521" s="154">
        <v>13</v>
      </c>
      <c r="P521" s="294">
        <v>45302</v>
      </c>
      <c r="Q521" s="70">
        <v>4518689382</v>
      </c>
      <c r="R521" s="291">
        <v>45337</v>
      </c>
      <c r="S521" s="70">
        <v>13400000</v>
      </c>
      <c r="T521" s="72" t="s">
        <v>66</v>
      </c>
      <c r="U521" s="70">
        <v>36557666</v>
      </c>
      <c r="V521" s="70" t="s">
        <v>5171</v>
      </c>
      <c r="W521" s="291">
        <v>45337</v>
      </c>
      <c r="X521" s="291">
        <v>45337</v>
      </c>
      <c r="Y521" s="81" t="s">
        <v>75</v>
      </c>
      <c r="Z521" s="291">
        <v>45457</v>
      </c>
      <c r="AA521" s="136">
        <f t="shared" si="40"/>
        <v>120</v>
      </c>
      <c r="AB521" s="136">
        <v>0</v>
      </c>
      <c r="AC521" s="506">
        <v>0</v>
      </c>
      <c r="AD521" s="136">
        <v>0</v>
      </c>
      <c r="AE521" s="294" t="s">
        <v>75</v>
      </c>
      <c r="AF521" s="136">
        <f t="shared" si="41"/>
        <v>0</v>
      </c>
      <c r="AG521" s="70">
        <v>0</v>
      </c>
      <c r="AH521" s="70">
        <v>0</v>
      </c>
      <c r="AI521" s="294" t="s">
        <v>75</v>
      </c>
      <c r="AJ521" s="72">
        <v>0</v>
      </c>
      <c r="AK521" s="79" t="s">
        <v>75</v>
      </c>
      <c r="AL521" s="79" t="s">
        <v>75</v>
      </c>
      <c r="AM521" s="136">
        <f t="shared" si="42"/>
        <v>0</v>
      </c>
      <c r="AN521" s="136">
        <f>+K521+AC521-AH521</f>
        <v>13400000</v>
      </c>
      <c r="AO521" s="72" t="s">
        <v>67</v>
      </c>
      <c r="AP521" s="70">
        <v>13400000</v>
      </c>
      <c r="AQ521" s="72" t="s">
        <v>85</v>
      </c>
      <c r="AR521" s="70">
        <v>0</v>
      </c>
      <c r="AS521" s="86" t="s">
        <v>75</v>
      </c>
      <c r="AT521" s="508">
        <v>13400000</v>
      </c>
      <c r="AU521" s="436">
        <f t="shared" si="43"/>
        <v>0</v>
      </c>
      <c r="AV521" s="140">
        <f t="shared" si="44"/>
        <v>1</v>
      </c>
      <c r="AW521" s="294" t="s">
        <v>75</v>
      </c>
      <c r="AX521" s="72" t="s">
        <v>131</v>
      </c>
      <c r="AY521" s="70" t="s">
        <v>6186</v>
      </c>
      <c r="AZ521" s="67" t="s">
        <v>67</v>
      </c>
      <c r="BA521" s="67" t="s">
        <v>67</v>
      </c>
    </row>
    <row r="522" spans="2:53" x14ac:dyDescent="0.25">
      <c r="B522" s="67">
        <v>2024</v>
      </c>
      <c r="C522" s="67">
        <v>891780111</v>
      </c>
      <c r="D522" s="69" t="s">
        <v>64</v>
      </c>
      <c r="E522" s="72" t="s">
        <v>6185</v>
      </c>
      <c r="F522" s="136" t="s">
        <v>6184</v>
      </c>
      <c r="G522" s="418">
        <v>0</v>
      </c>
      <c r="H522" s="72" t="s">
        <v>73</v>
      </c>
      <c r="I522" s="69" t="s">
        <v>65</v>
      </c>
      <c r="J522" s="70" t="s">
        <v>6183</v>
      </c>
      <c r="K522" s="70">
        <v>13400000</v>
      </c>
      <c r="L522" s="67" t="s">
        <v>68</v>
      </c>
      <c r="M522" s="70" t="s">
        <v>6182</v>
      </c>
      <c r="N522" s="70">
        <v>1050461549</v>
      </c>
      <c r="O522" s="154">
        <v>13</v>
      </c>
      <c r="P522" s="294">
        <v>45302</v>
      </c>
      <c r="Q522" s="70">
        <v>4518689382</v>
      </c>
      <c r="R522" s="291">
        <v>45337</v>
      </c>
      <c r="S522" s="70">
        <v>13400000</v>
      </c>
      <c r="T522" s="72" t="s">
        <v>66</v>
      </c>
      <c r="U522" s="70">
        <v>36557666</v>
      </c>
      <c r="V522" s="70" t="s">
        <v>5171</v>
      </c>
      <c r="W522" s="291">
        <v>45337</v>
      </c>
      <c r="X522" s="291">
        <v>45337</v>
      </c>
      <c r="Y522" s="81" t="s">
        <v>75</v>
      </c>
      <c r="Z522" s="291">
        <v>45457</v>
      </c>
      <c r="AA522" s="136">
        <f t="shared" si="40"/>
        <v>120</v>
      </c>
      <c r="AB522" s="136">
        <v>2</v>
      </c>
      <c r="AC522" s="506">
        <v>1600000</v>
      </c>
      <c r="AD522" s="136">
        <v>1</v>
      </c>
      <c r="AE522" s="507">
        <v>45473</v>
      </c>
      <c r="AF522" s="136">
        <f t="shared" si="41"/>
        <v>16</v>
      </c>
      <c r="AG522" s="70">
        <v>0</v>
      </c>
      <c r="AH522" s="70">
        <v>0</v>
      </c>
      <c r="AI522" s="294" t="s">
        <v>75</v>
      </c>
      <c r="AJ522" s="72">
        <v>0</v>
      </c>
      <c r="AK522" s="79" t="s">
        <v>75</v>
      </c>
      <c r="AL522" s="79" t="s">
        <v>75</v>
      </c>
      <c r="AM522" s="136">
        <f t="shared" si="42"/>
        <v>0</v>
      </c>
      <c r="AN522" s="136">
        <f>+K522+AC522-AH522</f>
        <v>15000000</v>
      </c>
      <c r="AO522" s="72" t="s">
        <v>67</v>
      </c>
      <c r="AP522" s="70">
        <v>13400000</v>
      </c>
      <c r="AQ522" s="72" t="s">
        <v>85</v>
      </c>
      <c r="AR522" s="70">
        <v>0</v>
      </c>
      <c r="AS522" s="86" t="s">
        <v>75</v>
      </c>
      <c r="AT522" s="508">
        <v>15000000</v>
      </c>
      <c r="AU522" s="436">
        <f t="shared" si="43"/>
        <v>0</v>
      </c>
      <c r="AV522" s="140">
        <f t="shared" si="44"/>
        <v>1</v>
      </c>
      <c r="AW522" s="294" t="s">
        <v>75</v>
      </c>
      <c r="AX522" s="72" t="s">
        <v>131</v>
      </c>
      <c r="AY522" s="70" t="s">
        <v>6181</v>
      </c>
      <c r="AZ522" s="67" t="s">
        <v>67</v>
      </c>
      <c r="BA522" s="67" t="s">
        <v>67</v>
      </c>
    </row>
    <row r="523" spans="2:53" x14ac:dyDescent="0.25">
      <c r="B523" s="67">
        <v>2024</v>
      </c>
      <c r="C523" s="67">
        <v>891780111</v>
      </c>
      <c r="D523" s="69" t="s">
        <v>64</v>
      </c>
      <c r="E523" s="72" t="s">
        <v>6180</v>
      </c>
      <c r="F523" s="136" t="s">
        <v>6179</v>
      </c>
      <c r="G523" s="418">
        <v>0</v>
      </c>
      <c r="H523" s="72" t="s">
        <v>73</v>
      </c>
      <c r="I523" s="69" t="s">
        <v>65</v>
      </c>
      <c r="J523" s="70" t="s">
        <v>6178</v>
      </c>
      <c r="K523" s="70">
        <v>16080000</v>
      </c>
      <c r="L523" s="67" t="s">
        <v>68</v>
      </c>
      <c r="M523" s="70" t="s">
        <v>6177</v>
      </c>
      <c r="N523" s="70">
        <v>7631214</v>
      </c>
      <c r="O523" s="154">
        <v>13</v>
      </c>
      <c r="P523" s="294">
        <v>45302</v>
      </c>
      <c r="Q523" s="70">
        <v>4518689382</v>
      </c>
      <c r="R523" s="291">
        <v>45337</v>
      </c>
      <c r="S523" s="70">
        <v>16080000</v>
      </c>
      <c r="T523" s="72" t="s">
        <v>66</v>
      </c>
      <c r="U523" s="70">
        <v>85154788</v>
      </c>
      <c r="V523" s="70" t="s">
        <v>5511</v>
      </c>
      <c r="W523" s="291">
        <v>45337</v>
      </c>
      <c r="X523" s="291">
        <v>45337</v>
      </c>
      <c r="Y523" s="81" t="s">
        <v>75</v>
      </c>
      <c r="Z523" s="291">
        <v>45457</v>
      </c>
      <c r="AA523" s="136">
        <f t="shared" si="40"/>
        <v>120</v>
      </c>
      <c r="AB523" s="136">
        <v>2</v>
      </c>
      <c r="AC523" s="506">
        <v>1920000</v>
      </c>
      <c r="AD523" s="136">
        <v>1</v>
      </c>
      <c r="AE523" s="507">
        <v>45473</v>
      </c>
      <c r="AF523" s="136">
        <f t="shared" si="41"/>
        <v>16</v>
      </c>
      <c r="AG523" s="70">
        <v>0</v>
      </c>
      <c r="AH523" s="70">
        <v>0</v>
      </c>
      <c r="AI523" s="294" t="s">
        <v>75</v>
      </c>
      <c r="AJ523" s="72">
        <v>0</v>
      </c>
      <c r="AK523" s="79" t="s">
        <v>75</v>
      </c>
      <c r="AL523" s="79" t="s">
        <v>75</v>
      </c>
      <c r="AM523" s="136">
        <f t="shared" si="42"/>
        <v>0</v>
      </c>
      <c r="AN523" s="136">
        <f>+K523+AC523-AH523</f>
        <v>18000000</v>
      </c>
      <c r="AO523" s="72" t="s">
        <v>67</v>
      </c>
      <c r="AP523" s="70">
        <v>16080000</v>
      </c>
      <c r="AQ523" s="72" t="s">
        <v>85</v>
      </c>
      <c r="AR523" s="70">
        <v>0</v>
      </c>
      <c r="AS523" s="86" t="s">
        <v>75</v>
      </c>
      <c r="AT523" s="508">
        <v>18000000</v>
      </c>
      <c r="AU523" s="436">
        <f t="shared" si="43"/>
        <v>0</v>
      </c>
      <c r="AV523" s="140">
        <f t="shared" si="44"/>
        <v>1</v>
      </c>
      <c r="AW523" s="294" t="s">
        <v>75</v>
      </c>
      <c r="AX523" s="72" t="s">
        <v>131</v>
      </c>
      <c r="AY523" s="70" t="s">
        <v>6176</v>
      </c>
      <c r="AZ523" s="67" t="s">
        <v>67</v>
      </c>
      <c r="BA523" s="67" t="s">
        <v>67</v>
      </c>
    </row>
    <row r="524" spans="2:53" x14ac:dyDescent="0.25">
      <c r="B524" s="67">
        <v>2024</v>
      </c>
      <c r="C524" s="67">
        <v>891780111</v>
      </c>
      <c r="D524" s="69" t="s">
        <v>64</v>
      </c>
      <c r="E524" s="72" t="s">
        <v>6175</v>
      </c>
      <c r="F524" s="136" t="s">
        <v>6174</v>
      </c>
      <c r="G524" s="418">
        <v>0</v>
      </c>
      <c r="H524" s="72" t="s">
        <v>73</v>
      </c>
      <c r="I524" s="69" t="s">
        <v>65</v>
      </c>
      <c r="J524" s="70" t="s">
        <v>6173</v>
      </c>
      <c r="K524" s="70">
        <v>16400000</v>
      </c>
      <c r="L524" s="67" t="s">
        <v>68</v>
      </c>
      <c r="M524" s="70" t="s">
        <v>6172</v>
      </c>
      <c r="N524" s="70">
        <v>32854978</v>
      </c>
      <c r="O524" s="154">
        <v>13</v>
      </c>
      <c r="P524" s="294">
        <v>45302</v>
      </c>
      <c r="Q524" s="70">
        <v>4518689382</v>
      </c>
      <c r="R524" s="291">
        <v>45338</v>
      </c>
      <c r="S524" s="70">
        <v>16400000</v>
      </c>
      <c r="T524" s="72" t="s">
        <v>66</v>
      </c>
      <c r="U524" s="70">
        <v>93400727</v>
      </c>
      <c r="V524" s="70" t="s">
        <v>5703</v>
      </c>
      <c r="W524" s="291">
        <v>45338</v>
      </c>
      <c r="X524" s="291">
        <v>45338</v>
      </c>
      <c r="Y524" s="81" t="s">
        <v>75</v>
      </c>
      <c r="Z524" s="291">
        <v>45457</v>
      </c>
      <c r="AA524" s="136">
        <f t="shared" si="40"/>
        <v>119</v>
      </c>
      <c r="AB524" s="136">
        <v>2</v>
      </c>
      <c r="AC524" s="506">
        <v>1867000</v>
      </c>
      <c r="AD524" s="136">
        <v>1</v>
      </c>
      <c r="AE524" s="507">
        <v>45473</v>
      </c>
      <c r="AF524" s="136">
        <f t="shared" si="41"/>
        <v>16</v>
      </c>
      <c r="AG524" s="70">
        <v>0</v>
      </c>
      <c r="AH524" s="70">
        <v>0</v>
      </c>
      <c r="AI524" s="294" t="s">
        <v>75</v>
      </c>
      <c r="AJ524" s="72">
        <v>0</v>
      </c>
      <c r="AK524" s="79" t="s">
        <v>75</v>
      </c>
      <c r="AL524" s="79" t="s">
        <v>75</v>
      </c>
      <c r="AM524" s="136">
        <f t="shared" si="42"/>
        <v>0</v>
      </c>
      <c r="AN524" s="136">
        <f>+K524+AC524-AH524</f>
        <v>18267000</v>
      </c>
      <c r="AO524" s="72" t="s">
        <v>67</v>
      </c>
      <c r="AP524" s="70">
        <v>16400000</v>
      </c>
      <c r="AQ524" s="72" t="s">
        <v>85</v>
      </c>
      <c r="AR524" s="70">
        <v>0</v>
      </c>
      <c r="AS524" s="86" t="s">
        <v>75</v>
      </c>
      <c r="AT524" s="508">
        <v>18267000</v>
      </c>
      <c r="AU524" s="436">
        <f t="shared" si="43"/>
        <v>0</v>
      </c>
      <c r="AV524" s="140">
        <f t="shared" si="44"/>
        <v>1</v>
      </c>
      <c r="AW524" s="294" t="s">
        <v>75</v>
      </c>
      <c r="AX524" s="72" t="s">
        <v>131</v>
      </c>
      <c r="AY524" s="70" t="s">
        <v>6171</v>
      </c>
      <c r="AZ524" s="67" t="s">
        <v>67</v>
      </c>
      <c r="BA524" s="67" t="s">
        <v>67</v>
      </c>
    </row>
    <row r="525" spans="2:53" x14ac:dyDescent="0.25">
      <c r="B525" s="67">
        <v>2024</v>
      </c>
      <c r="C525" s="67">
        <v>891780111</v>
      </c>
      <c r="D525" s="69" t="s">
        <v>64</v>
      </c>
      <c r="E525" s="72" t="s">
        <v>6170</v>
      </c>
      <c r="F525" s="136" t="s">
        <v>6169</v>
      </c>
      <c r="G525" s="418">
        <v>0</v>
      </c>
      <c r="H525" s="72" t="s">
        <v>73</v>
      </c>
      <c r="I525" s="69" t="s">
        <v>65</v>
      </c>
      <c r="J525" s="70" t="s">
        <v>5995</v>
      </c>
      <c r="K525" s="70">
        <v>8610000</v>
      </c>
      <c r="L525" s="67" t="s">
        <v>68</v>
      </c>
      <c r="M525" s="70" t="s">
        <v>6168</v>
      </c>
      <c r="N525" s="70">
        <v>12558870</v>
      </c>
      <c r="O525" s="154">
        <v>14</v>
      </c>
      <c r="P525" s="291">
        <v>45302</v>
      </c>
      <c r="Q525" s="70">
        <v>2126349000</v>
      </c>
      <c r="R525" s="291">
        <v>45338</v>
      </c>
      <c r="S525" s="70">
        <v>8610000</v>
      </c>
      <c r="T525" s="72" t="s">
        <v>66</v>
      </c>
      <c r="U525" s="70">
        <v>85459497</v>
      </c>
      <c r="V525" s="70" t="s">
        <v>3149</v>
      </c>
      <c r="W525" s="291">
        <v>45338</v>
      </c>
      <c r="X525" s="291">
        <v>45338</v>
      </c>
      <c r="Y525" s="81" t="s">
        <v>75</v>
      </c>
      <c r="Z525" s="291">
        <v>45457</v>
      </c>
      <c r="AA525" s="136">
        <f t="shared" si="40"/>
        <v>119</v>
      </c>
      <c r="AB525" s="136">
        <v>0</v>
      </c>
      <c r="AC525" s="506">
        <v>0</v>
      </c>
      <c r="AD525" s="136">
        <v>0</v>
      </c>
      <c r="AE525" s="294" t="s">
        <v>75</v>
      </c>
      <c r="AF525" s="136">
        <f t="shared" si="41"/>
        <v>0</v>
      </c>
      <c r="AG525" s="70">
        <v>0</v>
      </c>
      <c r="AH525" s="70">
        <v>0</v>
      </c>
      <c r="AI525" s="294" t="s">
        <v>75</v>
      </c>
      <c r="AJ525" s="72">
        <v>0</v>
      </c>
      <c r="AK525" s="79" t="s">
        <v>75</v>
      </c>
      <c r="AL525" s="79" t="s">
        <v>75</v>
      </c>
      <c r="AM525" s="136">
        <f t="shared" si="42"/>
        <v>0</v>
      </c>
      <c r="AN525" s="136">
        <f>+K525+AC525-AH525</f>
        <v>8610000</v>
      </c>
      <c r="AO525" s="72" t="s">
        <v>67</v>
      </c>
      <c r="AP525" s="70">
        <v>8610000</v>
      </c>
      <c r="AQ525" s="72" t="s">
        <v>85</v>
      </c>
      <c r="AR525" s="70">
        <v>0</v>
      </c>
      <c r="AS525" s="86" t="s">
        <v>75</v>
      </c>
      <c r="AT525" s="508">
        <v>8610000</v>
      </c>
      <c r="AU525" s="436">
        <f t="shared" si="43"/>
        <v>0</v>
      </c>
      <c r="AV525" s="140">
        <f t="shared" si="44"/>
        <v>1</v>
      </c>
      <c r="AW525" s="294" t="s">
        <v>75</v>
      </c>
      <c r="AX525" s="72" t="s">
        <v>131</v>
      </c>
      <c r="AY525" s="70" t="s">
        <v>6167</v>
      </c>
      <c r="AZ525" s="67" t="s">
        <v>67</v>
      </c>
      <c r="BA525" s="67" t="s">
        <v>67</v>
      </c>
    </row>
    <row r="526" spans="2:53" x14ac:dyDescent="0.25">
      <c r="B526" s="67">
        <v>2024</v>
      </c>
      <c r="C526" s="67">
        <v>891780111</v>
      </c>
      <c r="D526" s="69" t="s">
        <v>64</v>
      </c>
      <c r="E526" s="72" t="s">
        <v>6166</v>
      </c>
      <c r="F526" s="136" t="s">
        <v>6165</v>
      </c>
      <c r="G526" s="418">
        <v>0</v>
      </c>
      <c r="H526" s="72" t="s">
        <v>73</v>
      </c>
      <c r="I526" s="69" t="s">
        <v>65</v>
      </c>
      <c r="J526" s="70" t="s">
        <v>6164</v>
      </c>
      <c r="K526" s="70">
        <v>8610000</v>
      </c>
      <c r="L526" s="67" t="s">
        <v>68</v>
      </c>
      <c r="M526" s="70" t="s">
        <v>6163</v>
      </c>
      <c r="N526" s="70">
        <v>85473768</v>
      </c>
      <c r="O526" s="154">
        <v>14</v>
      </c>
      <c r="P526" s="291">
        <v>45302</v>
      </c>
      <c r="Q526" s="70">
        <v>2126349000</v>
      </c>
      <c r="R526" s="291">
        <v>45338</v>
      </c>
      <c r="S526" s="70">
        <v>8610000</v>
      </c>
      <c r="T526" s="72" t="s">
        <v>66</v>
      </c>
      <c r="U526" s="70">
        <v>85459497</v>
      </c>
      <c r="V526" s="70" t="s">
        <v>3149</v>
      </c>
      <c r="W526" s="291">
        <v>45338</v>
      </c>
      <c r="X526" s="291">
        <v>45338</v>
      </c>
      <c r="Y526" s="81" t="s">
        <v>75</v>
      </c>
      <c r="Z526" s="291">
        <v>45457</v>
      </c>
      <c r="AA526" s="136">
        <f t="shared" si="40"/>
        <v>119</v>
      </c>
      <c r="AB526" s="136">
        <v>0</v>
      </c>
      <c r="AC526" s="506">
        <v>0</v>
      </c>
      <c r="AD526" s="136">
        <v>0</v>
      </c>
      <c r="AE526" s="294" t="s">
        <v>75</v>
      </c>
      <c r="AF526" s="136">
        <f t="shared" si="41"/>
        <v>0</v>
      </c>
      <c r="AG526" s="70">
        <v>0</v>
      </c>
      <c r="AH526" s="70">
        <v>0</v>
      </c>
      <c r="AI526" s="294" t="s">
        <v>75</v>
      </c>
      <c r="AJ526" s="72">
        <v>0</v>
      </c>
      <c r="AK526" s="79" t="s">
        <v>75</v>
      </c>
      <c r="AL526" s="79" t="s">
        <v>75</v>
      </c>
      <c r="AM526" s="136">
        <f t="shared" si="42"/>
        <v>0</v>
      </c>
      <c r="AN526" s="136">
        <f>+K526+AC526-AH526</f>
        <v>8610000</v>
      </c>
      <c r="AO526" s="72" t="s">
        <v>67</v>
      </c>
      <c r="AP526" s="70">
        <v>8610000</v>
      </c>
      <c r="AQ526" s="72" t="s">
        <v>85</v>
      </c>
      <c r="AR526" s="70">
        <v>0</v>
      </c>
      <c r="AS526" s="86" t="s">
        <v>75</v>
      </c>
      <c r="AT526" s="508">
        <v>8610000</v>
      </c>
      <c r="AU526" s="436">
        <f t="shared" si="43"/>
        <v>0</v>
      </c>
      <c r="AV526" s="140">
        <f t="shared" si="44"/>
        <v>1</v>
      </c>
      <c r="AW526" s="294" t="s">
        <v>75</v>
      </c>
      <c r="AX526" s="72" t="s">
        <v>131</v>
      </c>
      <c r="AY526" s="70" t="s">
        <v>6162</v>
      </c>
      <c r="AZ526" s="67" t="s">
        <v>67</v>
      </c>
      <c r="BA526" s="67" t="s">
        <v>67</v>
      </c>
    </row>
    <row r="527" spans="2:53" x14ac:dyDescent="0.25">
      <c r="B527" s="67">
        <v>2024</v>
      </c>
      <c r="C527" s="67">
        <v>891780111</v>
      </c>
      <c r="D527" s="69" t="s">
        <v>64</v>
      </c>
      <c r="E527" s="72" t="s">
        <v>6161</v>
      </c>
      <c r="F527" s="136" t="s">
        <v>6160</v>
      </c>
      <c r="G527" s="418">
        <v>0</v>
      </c>
      <c r="H527" s="72" t="s">
        <v>73</v>
      </c>
      <c r="I527" s="69" t="s">
        <v>138</v>
      </c>
      <c r="J527" s="70" t="s">
        <v>6159</v>
      </c>
      <c r="K527" s="70">
        <v>6600000</v>
      </c>
      <c r="L527" s="67" t="s">
        <v>68</v>
      </c>
      <c r="M527" s="70" t="s">
        <v>6158</v>
      </c>
      <c r="N527" s="70">
        <v>1083567101</v>
      </c>
      <c r="O527" s="154">
        <v>386</v>
      </c>
      <c r="P527" s="291">
        <v>45338</v>
      </c>
      <c r="Q527" s="70">
        <v>52520000</v>
      </c>
      <c r="R527" s="291">
        <v>45338</v>
      </c>
      <c r="S527" s="70">
        <v>6600000</v>
      </c>
      <c r="T527" s="72" t="s">
        <v>66</v>
      </c>
      <c r="U527" s="70">
        <v>36726018</v>
      </c>
      <c r="V527" s="70" t="s">
        <v>5332</v>
      </c>
      <c r="W527" s="291">
        <v>45338</v>
      </c>
      <c r="X527" s="291">
        <v>45338</v>
      </c>
      <c r="Y527" s="81" t="s">
        <v>75</v>
      </c>
      <c r="Z527" s="291">
        <v>45426</v>
      </c>
      <c r="AA527" s="136">
        <f t="shared" si="40"/>
        <v>88</v>
      </c>
      <c r="AB527" s="136">
        <v>0</v>
      </c>
      <c r="AC527" s="506">
        <v>0</v>
      </c>
      <c r="AD527" s="136">
        <v>0</v>
      </c>
      <c r="AE527" s="294" t="s">
        <v>75</v>
      </c>
      <c r="AF527" s="136">
        <f t="shared" si="41"/>
        <v>0</v>
      </c>
      <c r="AG527" s="70">
        <v>1</v>
      </c>
      <c r="AH527" s="70">
        <v>3227000</v>
      </c>
      <c r="AI527" s="294">
        <v>45377</v>
      </c>
      <c r="AJ527" s="72">
        <v>0</v>
      </c>
      <c r="AK527" s="79" t="s">
        <v>75</v>
      </c>
      <c r="AL527" s="79" t="s">
        <v>75</v>
      </c>
      <c r="AM527" s="136">
        <f t="shared" si="42"/>
        <v>0</v>
      </c>
      <c r="AN527" s="136">
        <f>+K527+AC527-AH527</f>
        <v>3373000</v>
      </c>
      <c r="AO527" s="72" t="s">
        <v>67</v>
      </c>
      <c r="AP527" s="70">
        <v>6600000</v>
      </c>
      <c r="AQ527" s="72" t="s">
        <v>85</v>
      </c>
      <c r="AR527" s="70">
        <v>0</v>
      </c>
      <c r="AS527" s="86" t="s">
        <v>75</v>
      </c>
      <c r="AT527" s="508">
        <v>2200000</v>
      </c>
      <c r="AU527" s="436">
        <f t="shared" si="43"/>
        <v>1173000</v>
      </c>
      <c r="AV527" s="140">
        <f t="shared" si="44"/>
        <v>0.65223836347465169</v>
      </c>
      <c r="AW527" s="294" t="s">
        <v>75</v>
      </c>
      <c r="AX527" s="72" t="s">
        <v>3276</v>
      </c>
      <c r="AY527" s="70" t="s">
        <v>6157</v>
      </c>
      <c r="AZ527" s="67" t="s">
        <v>67</v>
      </c>
      <c r="BA527" s="67" t="s">
        <v>67</v>
      </c>
    </row>
    <row r="528" spans="2:53" x14ac:dyDescent="0.25">
      <c r="B528" s="67">
        <v>2024</v>
      </c>
      <c r="C528" s="67">
        <v>891780111</v>
      </c>
      <c r="D528" s="69" t="s">
        <v>64</v>
      </c>
      <c r="E528" s="72" t="s">
        <v>6156</v>
      </c>
      <c r="F528" s="136" t="s">
        <v>6155</v>
      </c>
      <c r="G528" s="418">
        <v>0</v>
      </c>
      <c r="H528" s="72" t="s">
        <v>73</v>
      </c>
      <c r="I528" s="69" t="s">
        <v>138</v>
      </c>
      <c r="J528" s="70" t="s">
        <v>6154</v>
      </c>
      <c r="K528" s="70">
        <v>6600000</v>
      </c>
      <c r="L528" s="67" t="s">
        <v>68</v>
      </c>
      <c r="M528" s="70" t="s">
        <v>6153</v>
      </c>
      <c r="N528" s="70">
        <v>1221974278</v>
      </c>
      <c r="O528" s="154">
        <v>386</v>
      </c>
      <c r="P528" s="291">
        <v>45338</v>
      </c>
      <c r="Q528" s="70">
        <v>52520000</v>
      </c>
      <c r="R528" s="291">
        <v>45338</v>
      </c>
      <c r="S528" s="70">
        <v>6600000</v>
      </c>
      <c r="T528" s="72" t="s">
        <v>66</v>
      </c>
      <c r="U528" s="70">
        <v>36726018</v>
      </c>
      <c r="V528" s="70" t="s">
        <v>5332</v>
      </c>
      <c r="W528" s="291">
        <v>45338</v>
      </c>
      <c r="X528" s="291">
        <v>45338</v>
      </c>
      <c r="Y528" s="81" t="s">
        <v>75</v>
      </c>
      <c r="Z528" s="291">
        <v>45426</v>
      </c>
      <c r="AA528" s="136">
        <f t="shared" si="40"/>
        <v>88</v>
      </c>
      <c r="AB528" s="136">
        <v>0</v>
      </c>
      <c r="AC528" s="506">
        <v>0</v>
      </c>
      <c r="AD528" s="136">
        <v>0</v>
      </c>
      <c r="AE528" s="294" t="s">
        <v>75</v>
      </c>
      <c r="AF528" s="136">
        <f t="shared" si="41"/>
        <v>0</v>
      </c>
      <c r="AG528" s="70">
        <v>0</v>
      </c>
      <c r="AH528" s="70">
        <v>0</v>
      </c>
      <c r="AI528" s="294" t="s">
        <v>75</v>
      </c>
      <c r="AJ528" s="72">
        <v>0</v>
      </c>
      <c r="AK528" s="79" t="s">
        <v>75</v>
      </c>
      <c r="AL528" s="79" t="s">
        <v>75</v>
      </c>
      <c r="AM528" s="136">
        <f t="shared" si="42"/>
        <v>0</v>
      </c>
      <c r="AN528" s="136">
        <f>+K528+AC528-AH528</f>
        <v>6600000</v>
      </c>
      <c r="AO528" s="72" t="s">
        <v>67</v>
      </c>
      <c r="AP528" s="70">
        <v>6600000</v>
      </c>
      <c r="AQ528" s="72" t="s">
        <v>85</v>
      </c>
      <c r="AR528" s="70">
        <v>0</v>
      </c>
      <c r="AS528" s="86" t="s">
        <v>75</v>
      </c>
      <c r="AT528" s="508">
        <v>6600000</v>
      </c>
      <c r="AU528" s="436">
        <f t="shared" si="43"/>
        <v>0</v>
      </c>
      <c r="AV528" s="140">
        <f t="shared" si="44"/>
        <v>1</v>
      </c>
      <c r="AW528" s="294" t="s">
        <v>75</v>
      </c>
      <c r="AX528" s="72" t="s">
        <v>131</v>
      </c>
      <c r="AY528" s="70" t="s">
        <v>6152</v>
      </c>
      <c r="AZ528" s="67" t="s">
        <v>67</v>
      </c>
      <c r="BA528" s="67" t="s">
        <v>67</v>
      </c>
    </row>
    <row r="529" spans="2:53" x14ac:dyDescent="0.25">
      <c r="B529" s="67">
        <v>2024</v>
      </c>
      <c r="C529" s="67">
        <v>891780111</v>
      </c>
      <c r="D529" s="69" t="s">
        <v>64</v>
      </c>
      <c r="E529" s="72" t="s">
        <v>6151</v>
      </c>
      <c r="F529" s="136" t="s">
        <v>6150</v>
      </c>
      <c r="G529" s="418">
        <v>0</v>
      </c>
      <c r="H529" s="72" t="s">
        <v>73</v>
      </c>
      <c r="I529" s="69" t="s">
        <v>138</v>
      </c>
      <c r="J529" s="70" t="s">
        <v>6133</v>
      </c>
      <c r="K529" s="70">
        <v>8800000</v>
      </c>
      <c r="L529" s="67" t="s">
        <v>68</v>
      </c>
      <c r="M529" s="70" t="s">
        <v>6149</v>
      </c>
      <c r="N529" s="70">
        <v>85155135</v>
      </c>
      <c r="O529" s="154">
        <v>386</v>
      </c>
      <c r="P529" s="291">
        <v>45338</v>
      </c>
      <c r="Q529" s="70">
        <v>52520000</v>
      </c>
      <c r="R529" s="291">
        <v>45338</v>
      </c>
      <c r="S529" s="70">
        <v>8800000</v>
      </c>
      <c r="T529" s="72" t="s">
        <v>66</v>
      </c>
      <c r="U529" s="70">
        <v>36726018</v>
      </c>
      <c r="V529" s="70" t="s">
        <v>5332</v>
      </c>
      <c r="W529" s="291">
        <v>45338</v>
      </c>
      <c r="X529" s="291">
        <v>45338</v>
      </c>
      <c r="Y529" s="81" t="s">
        <v>75</v>
      </c>
      <c r="Z529" s="291">
        <v>45442</v>
      </c>
      <c r="AA529" s="136">
        <f t="shared" si="40"/>
        <v>104</v>
      </c>
      <c r="AB529" s="136">
        <v>2</v>
      </c>
      <c r="AC529" s="506">
        <v>1100000</v>
      </c>
      <c r="AD529" s="136">
        <v>1</v>
      </c>
      <c r="AE529" s="294">
        <v>45457</v>
      </c>
      <c r="AF529" s="136">
        <f t="shared" si="41"/>
        <v>15</v>
      </c>
      <c r="AG529" s="70">
        <v>0</v>
      </c>
      <c r="AH529" s="70">
        <v>0</v>
      </c>
      <c r="AI529" s="294" t="s">
        <v>75</v>
      </c>
      <c r="AJ529" s="72">
        <v>0</v>
      </c>
      <c r="AK529" s="79" t="s">
        <v>75</v>
      </c>
      <c r="AL529" s="79" t="s">
        <v>75</v>
      </c>
      <c r="AM529" s="136">
        <f t="shared" si="42"/>
        <v>0</v>
      </c>
      <c r="AN529" s="136">
        <f>+K529+AC529-AH529</f>
        <v>9900000</v>
      </c>
      <c r="AO529" s="72" t="s">
        <v>67</v>
      </c>
      <c r="AP529" s="70">
        <v>8800000</v>
      </c>
      <c r="AQ529" s="72" t="s">
        <v>85</v>
      </c>
      <c r="AR529" s="70">
        <v>0</v>
      </c>
      <c r="AS529" s="86" t="s">
        <v>75</v>
      </c>
      <c r="AT529" s="508">
        <v>9900000</v>
      </c>
      <c r="AU529" s="436">
        <f t="shared" si="43"/>
        <v>0</v>
      </c>
      <c r="AV529" s="140">
        <f t="shared" si="44"/>
        <v>1</v>
      </c>
      <c r="AW529" s="294" t="s">
        <v>75</v>
      </c>
      <c r="AX529" s="72" t="s">
        <v>131</v>
      </c>
      <c r="AY529" s="70" t="s">
        <v>6148</v>
      </c>
      <c r="AZ529" s="67" t="s">
        <v>67</v>
      </c>
      <c r="BA529" s="67" t="s">
        <v>67</v>
      </c>
    </row>
    <row r="530" spans="2:53" x14ac:dyDescent="0.25">
      <c r="B530" s="67">
        <v>2024</v>
      </c>
      <c r="C530" s="67">
        <v>891780111</v>
      </c>
      <c r="D530" s="69" t="s">
        <v>64</v>
      </c>
      <c r="E530" s="72" t="s">
        <v>6147</v>
      </c>
      <c r="F530" s="136" t="s">
        <v>6146</v>
      </c>
      <c r="G530" s="418">
        <v>0</v>
      </c>
      <c r="H530" s="72" t="s">
        <v>73</v>
      </c>
      <c r="I530" s="69" t="s">
        <v>138</v>
      </c>
      <c r="J530" s="70" t="s">
        <v>6133</v>
      </c>
      <c r="K530" s="70">
        <v>6600000</v>
      </c>
      <c r="L530" s="67" t="s">
        <v>68</v>
      </c>
      <c r="M530" s="70" t="s">
        <v>6145</v>
      </c>
      <c r="N530" s="70">
        <v>57466769</v>
      </c>
      <c r="O530" s="154">
        <v>386</v>
      </c>
      <c r="P530" s="291">
        <v>45338</v>
      </c>
      <c r="Q530" s="70">
        <v>52520000</v>
      </c>
      <c r="R530" s="291">
        <v>45338</v>
      </c>
      <c r="S530" s="70">
        <v>6600000</v>
      </c>
      <c r="T530" s="72" t="s">
        <v>66</v>
      </c>
      <c r="U530" s="70">
        <v>36726018</v>
      </c>
      <c r="V530" s="70" t="s">
        <v>5332</v>
      </c>
      <c r="W530" s="291">
        <v>45338</v>
      </c>
      <c r="X530" s="291">
        <v>45338</v>
      </c>
      <c r="Y530" s="81" t="s">
        <v>75</v>
      </c>
      <c r="Z530" s="291">
        <v>45426</v>
      </c>
      <c r="AA530" s="136">
        <f t="shared" si="40"/>
        <v>88</v>
      </c>
      <c r="AB530" s="136">
        <v>0</v>
      </c>
      <c r="AC530" s="506">
        <v>0</v>
      </c>
      <c r="AD530" s="136">
        <v>0</v>
      </c>
      <c r="AE530" s="294" t="s">
        <v>75</v>
      </c>
      <c r="AF530" s="136">
        <f t="shared" si="41"/>
        <v>0</v>
      </c>
      <c r="AG530" s="70">
        <v>0</v>
      </c>
      <c r="AH530" s="70">
        <v>0</v>
      </c>
      <c r="AI530" s="294" t="s">
        <v>75</v>
      </c>
      <c r="AJ530" s="72">
        <v>0</v>
      </c>
      <c r="AK530" s="79" t="s">
        <v>75</v>
      </c>
      <c r="AL530" s="79" t="s">
        <v>75</v>
      </c>
      <c r="AM530" s="136">
        <f t="shared" si="42"/>
        <v>0</v>
      </c>
      <c r="AN530" s="136">
        <f>+K530+AC530-AH530</f>
        <v>6600000</v>
      </c>
      <c r="AO530" s="72" t="s">
        <v>67</v>
      </c>
      <c r="AP530" s="70">
        <v>6600000</v>
      </c>
      <c r="AQ530" s="72" t="s">
        <v>85</v>
      </c>
      <c r="AR530" s="70">
        <v>0</v>
      </c>
      <c r="AS530" s="86" t="s">
        <v>75</v>
      </c>
      <c r="AT530" s="508">
        <v>6600000</v>
      </c>
      <c r="AU530" s="436">
        <f t="shared" si="43"/>
        <v>0</v>
      </c>
      <c r="AV530" s="140">
        <f t="shared" si="44"/>
        <v>1</v>
      </c>
      <c r="AW530" s="294" t="s">
        <v>75</v>
      </c>
      <c r="AX530" s="72" t="s">
        <v>131</v>
      </c>
      <c r="AY530" s="70" t="s">
        <v>6144</v>
      </c>
      <c r="AZ530" s="67" t="s">
        <v>67</v>
      </c>
      <c r="BA530" s="67" t="s">
        <v>67</v>
      </c>
    </row>
    <row r="531" spans="2:53" x14ac:dyDescent="0.25">
      <c r="B531" s="67">
        <v>2024</v>
      </c>
      <c r="C531" s="67">
        <v>891780111</v>
      </c>
      <c r="D531" s="69" t="s">
        <v>64</v>
      </c>
      <c r="E531" s="72" t="s">
        <v>6143</v>
      </c>
      <c r="F531" s="136" t="s">
        <v>6142</v>
      </c>
      <c r="G531" s="418">
        <v>0</v>
      </c>
      <c r="H531" s="72" t="s">
        <v>73</v>
      </c>
      <c r="I531" s="69" t="s">
        <v>138</v>
      </c>
      <c r="J531" s="70" t="s">
        <v>6133</v>
      </c>
      <c r="K531" s="70">
        <v>8800000</v>
      </c>
      <c r="L531" s="67" t="s">
        <v>68</v>
      </c>
      <c r="M531" s="70" t="s">
        <v>6141</v>
      </c>
      <c r="N531" s="70">
        <v>1082926063</v>
      </c>
      <c r="O531" s="154">
        <v>386</v>
      </c>
      <c r="P531" s="291">
        <v>45338</v>
      </c>
      <c r="Q531" s="70">
        <v>52520000</v>
      </c>
      <c r="R531" s="291">
        <v>45338</v>
      </c>
      <c r="S531" s="70">
        <v>8800000</v>
      </c>
      <c r="T531" s="72" t="s">
        <v>66</v>
      </c>
      <c r="U531" s="70">
        <v>36726018</v>
      </c>
      <c r="V531" s="70" t="s">
        <v>5332</v>
      </c>
      <c r="W531" s="291">
        <v>45338</v>
      </c>
      <c r="X531" s="291">
        <v>45338</v>
      </c>
      <c r="Y531" s="81" t="s">
        <v>75</v>
      </c>
      <c r="Z531" s="291">
        <v>45442</v>
      </c>
      <c r="AA531" s="136">
        <f t="shared" si="40"/>
        <v>104</v>
      </c>
      <c r="AB531" s="136">
        <v>2</v>
      </c>
      <c r="AC531" s="506">
        <v>1100000</v>
      </c>
      <c r="AD531" s="136">
        <v>1</v>
      </c>
      <c r="AE531" s="294">
        <v>45457</v>
      </c>
      <c r="AF531" s="136">
        <f t="shared" si="41"/>
        <v>15</v>
      </c>
      <c r="AG531" s="70">
        <v>0</v>
      </c>
      <c r="AH531" s="70">
        <v>0</v>
      </c>
      <c r="AI531" s="294" t="s">
        <v>75</v>
      </c>
      <c r="AJ531" s="72">
        <v>0</v>
      </c>
      <c r="AK531" s="79" t="s">
        <v>75</v>
      </c>
      <c r="AL531" s="79" t="s">
        <v>75</v>
      </c>
      <c r="AM531" s="136">
        <f t="shared" si="42"/>
        <v>0</v>
      </c>
      <c r="AN531" s="136">
        <f>+K531+AC531-AH531</f>
        <v>9900000</v>
      </c>
      <c r="AO531" s="72" t="s">
        <v>67</v>
      </c>
      <c r="AP531" s="70">
        <v>8800000</v>
      </c>
      <c r="AQ531" s="72" t="s">
        <v>85</v>
      </c>
      <c r="AR531" s="70">
        <v>0</v>
      </c>
      <c r="AS531" s="86" t="s">
        <v>75</v>
      </c>
      <c r="AT531" s="508">
        <v>9900000</v>
      </c>
      <c r="AU531" s="436">
        <f t="shared" si="43"/>
        <v>0</v>
      </c>
      <c r="AV531" s="140">
        <f t="shared" si="44"/>
        <v>1</v>
      </c>
      <c r="AW531" s="294" t="s">
        <v>75</v>
      </c>
      <c r="AX531" s="72" t="s">
        <v>131</v>
      </c>
      <c r="AY531" s="70" t="s">
        <v>6140</v>
      </c>
      <c r="AZ531" s="67" t="s">
        <v>67</v>
      </c>
      <c r="BA531" s="67" t="s">
        <v>67</v>
      </c>
    </row>
    <row r="532" spans="2:53" x14ac:dyDescent="0.25">
      <c r="B532" s="67">
        <v>2024</v>
      </c>
      <c r="C532" s="67">
        <v>891780111</v>
      </c>
      <c r="D532" s="69" t="s">
        <v>64</v>
      </c>
      <c r="E532" s="72" t="s">
        <v>6139</v>
      </c>
      <c r="F532" s="136" t="s">
        <v>6138</v>
      </c>
      <c r="G532" s="418">
        <v>0</v>
      </c>
      <c r="H532" s="72" t="s">
        <v>73</v>
      </c>
      <c r="I532" s="69" t="s">
        <v>138</v>
      </c>
      <c r="J532" s="70" t="s">
        <v>6137</v>
      </c>
      <c r="K532" s="70">
        <v>4400000</v>
      </c>
      <c r="L532" s="67" t="s">
        <v>68</v>
      </c>
      <c r="M532" s="70" t="s">
        <v>5557</v>
      </c>
      <c r="N532" s="70">
        <v>1090437788</v>
      </c>
      <c r="O532" s="154">
        <v>386</v>
      </c>
      <c r="P532" s="291">
        <v>45338</v>
      </c>
      <c r="Q532" s="70">
        <v>52520000</v>
      </c>
      <c r="R532" s="291">
        <v>45338</v>
      </c>
      <c r="S532" s="70">
        <v>4400000</v>
      </c>
      <c r="T532" s="72" t="s">
        <v>66</v>
      </c>
      <c r="U532" s="70">
        <v>36726018</v>
      </c>
      <c r="V532" s="70" t="s">
        <v>5332</v>
      </c>
      <c r="W532" s="291">
        <v>45338</v>
      </c>
      <c r="X532" s="291">
        <v>45338</v>
      </c>
      <c r="Y532" s="81" t="s">
        <v>75</v>
      </c>
      <c r="Z532" s="291">
        <v>45396</v>
      </c>
      <c r="AA532" s="136">
        <f t="shared" si="40"/>
        <v>58</v>
      </c>
      <c r="AB532" s="136">
        <v>0</v>
      </c>
      <c r="AC532" s="506">
        <v>0</v>
      </c>
      <c r="AD532" s="136">
        <v>0</v>
      </c>
      <c r="AE532" s="294" t="s">
        <v>75</v>
      </c>
      <c r="AF532" s="136">
        <f t="shared" si="41"/>
        <v>0</v>
      </c>
      <c r="AG532" s="70">
        <v>0</v>
      </c>
      <c r="AH532" s="70">
        <v>0</v>
      </c>
      <c r="AI532" s="294" t="s">
        <v>75</v>
      </c>
      <c r="AJ532" s="72">
        <v>0</v>
      </c>
      <c r="AK532" s="79" t="s">
        <v>75</v>
      </c>
      <c r="AL532" s="79" t="s">
        <v>75</v>
      </c>
      <c r="AM532" s="136">
        <f t="shared" si="42"/>
        <v>0</v>
      </c>
      <c r="AN532" s="136">
        <f>+K532+AC532-AH532</f>
        <v>4400000</v>
      </c>
      <c r="AO532" s="72" t="s">
        <v>67</v>
      </c>
      <c r="AP532" s="70">
        <v>4400000</v>
      </c>
      <c r="AQ532" s="72" t="s">
        <v>85</v>
      </c>
      <c r="AR532" s="70">
        <v>0</v>
      </c>
      <c r="AS532" s="86" t="s">
        <v>75</v>
      </c>
      <c r="AT532" s="508">
        <v>4400000</v>
      </c>
      <c r="AU532" s="436">
        <f t="shared" si="43"/>
        <v>0</v>
      </c>
      <c r="AV532" s="140">
        <f t="shared" si="44"/>
        <v>1</v>
      </c>
      <c r="AW532" s="294" t="s">
        <v>75</v>
      </c>
      <c r="AX532" s="72" t="s">
        <v>131</v>
      </c>
      <c r="AY532" s="70" t="s">
        <v>6136</v>
      </c>
      <c r="AZ532" s="67" t="s">
        <v>67</v>
      </c>
      <c r="BA532" s="67" t="s">
        <v>67</v>
      </c>
    </row>
    <row r="533" spans="2:53" x14ac:dyDescent="0.25">
      <c r="B533" s="67">
        <v>2024</v>
      </c>
      <c r="C533" s="67">
        <v>891780111</v>
      </c>
      <c r="D533" s="69" t="s">
        <v>64</v>
      </c>
      <c r="E533" s="72" t="s">
        <v>6135</v>
      </c>
      <c r="F533" s="136" t="s">
        <v>6134</v>
      </c>
      <c r="G533" s="418">
        <v>0</v>
      </c>
      <c r="H533" s="72" t="s">
        <v>73</v>
      </c>
      <c r="I533" s="69" t="s">
        <v>138</v>
      </c>
      <c r="J533" s="70" t="s">
        <v>6133</v>
      </c>
      <c r="K533" s="70">
        <v>9900000</v>
      </c>
      <c r="L533" s="67" t="s">
        <v>68</v>
      </c>
      <c r="M533" s="70" t="s">
        <v>6132</v>
      </c>
      <c r="N533" s="70">
        <v>1082935774</v>
      </c>
      <c r="O533" s="154">
        <v>386</v>
      </c>
      <c r="P533" s="291">
        <v>45338</v>
      </c>
      <c r="Q533" s="70">
        <v>52520000</v>
      </c>
      <c r="R533" s="291">
        <v>45338</v>
      </c>
      <c r="S533" s="70">
        <v>9900000</v>
      </c>
      <c r="T533" s="72" t="s">
        <v>66</v>
      </c>
      <c r="U533" s="70">
        <v>36726018</v>
      </c>
      <c r="V533" s="70" t="s">
        <v>5332</v>
      </c>
      <c r="W533" s="291">
        <v>45338</v>
      </c>
      <c r="X533" s="291">
        <v>45338</v>
      </c>
      <c r="Y533" s="81" t="s">
        <v>75</v>
      </c>
      <c r="Z533" s="291">
        <v>45457</v>
      </c>
      <c r="AA533" s="136">
        <f t="shared" si="40"/>
        <v>119</v>
      </c>
      <c r="AB533" s="136">
        <v>0</v>
      </c>
      <c r="AC533" s="506">
        <v>0</v>
      </c>
      <c r="AD533" s="136">
        <v>0</v>
      </c>
      <c r="AE533" s="294" t="s">
        <v>75</v>
      </c>
      <c r="AF533" s="136">
        <f t="shared" si="41"/>
        <v>0</v>
      </c>
      <c r="AG533" s="70">
        <v>0</v>
      </c>
      <c r="AH533" s="70">
        <v>0</v>
      </c>
      <c r="AI533" s="294" t="s">
        <v>75</v>
      </c>
      <c r="AJ533" s="72">
        <v>0</v>
      </c>
      <c r="AK533" s="79" t="s">
        <v>75</v>
      </c>
      <c r="AL533" s="79" t="s">
        <v>75</v>
      </c>
      <c r="AM533" s="136">
        <f t="shared" si="42"/>
        <v>0</v>
      </c>
      <c r="AN533" s="136">
        <f>+K533+AC533-AH533</f>
        <v>9900000</v>
      </c>
      <c r="AO533" s="72" t="s">
        <v>67</v>
      </c>
      <c r="AP533" s="70">
        <v>9900000</v>
      </c>
      <c r="AQ533" s="72" t="s">
        <v>85</v>
      </c>
      <c r="AR533" s="70">
        <v>0</v>
      </c>
      <c r="AS533" s="86" t="s">
        <v>75</v>
      </c>
      <c r="AT533" s="508">
        <v>7700000</v>
      </c>
      <c r="AU533" s="436">
        <f t="shared" si="43"/>
        <v>2200000</v>
      </c>
      <c r="AV533" s="140">
        <f t="shared" si="44"/>
        <v>0.77777777777777779</v>
      </c>
      <c r="AW533" s="294" t="s">
        <v>75</v>
      </c>
      <c r="AX533" s="72" t="s">
        <v>86</v>
      </c>
      <c r="AY533" s="70" t="s">
        <v>6131</v>
      </c>
      <c r="AZ533" s="67" t="s">
        <v>67</v>
      </c>
      <c r="BA533" s="67" t="s">
        <v>67</v>
      </c>
    </row>
    <row r="534" spans="2:53" x14ac:dyDescent="0.25">
      <c r="B534" s="67">
        <v>2024</v>
      </c>
      <c r="C534" s="67">
        <v>891780111</v>
      </c>
      <c r="D534" s="69" t="s">
        <v>64</v>
      </c>
      <c r="E534" s="72" t="s">
        <v>6130</v>
      </c>
      <c r="F534" s="136" t="s">
        <v>6129</v>
      </c>
      <c r="G534" s="418">
        <v>0</v>
      </c>
      <c r="H534" s="72" t="s">
        <v>73</v>
      </c>
      <c r="I534" s="69" t="s">
        <v>65</v>
      </c>
      <c r="J534" s="70" t="s">
        <v>6128</v>
      </c>
      <c r="K534" s="70">
        <v>8610000</v>
      </c>
      <c r="L534" s="67" t="s">
        <v>68</v>
      </c>
      <c r="M534" s="70" t="s">
        <v>6127</v>
      </c>
      <c r="N534" s="70">
        <v>1007934261</v>
      </c>
      <c r="O534" s="154">
        <v>14</v>
      </c>
      <c r="P534" s="291">
        <v>45302</v>
      </c>
      <c r="Q534" s="70">
        <v>2126349000</v>
      </c>
      <c r="R534" s="291">
        <v>45338</v>
      </c>
      <c r="S534" s="70">
        <v>8610000</v>
      </c>
      <c r="T534" s="72" t="s">
        <v>66</v>
      </c>
      <c r="U534" s="70">
        <v>85475141</v>
      </c>
      <c r="V534" s="70" t="s">
        <v>6043</v>
      </c>
      <c r="W534" s="291">
        <v>45338</v>
      </c>
      <c r="X534" s="291">
        <v>45338</v>
      </c>
      <c r="Y534" s="81" t="s">
        <v>75</v>
      </c>
      <c r="Z534" s="291">
        <v>45457</v>
      </c>
      <c r="AA534" s="136">
        <f t="shared" si="40"/>
        <v>119</v>
      </c>
      <c r="AB534" s="136">
        <v>0</v>
      </c>
      <c r="AC534" s="506">
        <v>0</v>
      </c>
      <c r="AD534" s="136">
        <v>0</v>
      </c>
      <c r="AE534" s="294" t="s">
        <v>75</v>
      </c>
      <c r="AF534" s="136">
        <f t="shared" si="41"/>
        <v>0</v>
      </c>
      <c r="AG534" s="70">
        <v>0</v>
      </c>
      <c r="AH534" s="70">
        <v>0</v>
      </c>
      <c r="AI534" s="294" t="s">
        <v>75</v>
      </c>
      <c r="AJ534" s="72">
        <v>0</v>
      </c>
      <c r="AK534" s="79" t="s">
        <v>75</v>
      </c>
      <c r="AL534" s="79" t="s">
        <v>75</v>
      </c>
      <c r="AM534" s="136">
        <f t="shared" si="42"/>
        <v>0</v>
      </c>
      <c r="AN534" s="136">
        <f>+K534+AC534-AH534</f>
        <v>8610000</v>
      </c>
      <c r="AO534" s="72" t="s">
        <v>67</v>
      </c>
      <c r="AP534" s="70">
        <v>8610000</v>
      </c>
      <c r="AQ534" s="72" t="s">
        <v>85</v>
      </c>
      <c r="AR534" s="70">
        <v>0</v>
      </c>
      <c r="AS534" s="86" t="s">
        <v>75</v>
      </c>
      <c r="AT534" s="508">
        <v>8610000</v>
      </c>
      <c r="AU534" s="436">
        <f t="shared" si="43"/>
        <v>0</v>
      </c>
      <c r="AV534" s="140">
        <f t="shared" si="44"/>
        <v>1</v>
      </c>
      <c r="AW534" s="294" t="s">
        <v>75</v>
      </c>
      <c r="AX534" s="72" t="s">
        <v>131</v>
      </c>
      <c r="AY534" s="70" t="s">
        <v>6126</v>
      </c>
      <c r="AZ534" s="67" t="s">
        <v>67</v>
      </c>
      <c r="BA534" s="67" t="s">
        <v>67</v>
      </c>
    </row>
    <row r="535" spans="2:53" x14ac:dyDescent="0.25">
      <c r="B535" s="67">
        <v>2024</v>
      </c>
      <c r="C535" s="67">
        <v>891780111</v>
      </c>
      <c r="D535" s="69" t="s">
        <v>64</v>
      </c>
      <c r="E535" s="72" t="s">
        <v>6125</v>
      </c>
      <c r="F535" s="136" t="s">
        <v>6124</v>
      </c>
      <c r="G535" s="418">
        <v>0</v>
      </c>
      <c r="H535" s="72" t="s">
        <v>73</v>
      </c>
      <c r="I535" s="69" t="s">
        <v>65</v>
      </c>
      <c r="J535" s="70" t="s">
        <v>6123</v>
      </c>
      <c r="K535" s="70">
        <v>13500000</v>
      </c>
      <c r="L535" s="67" t="s">
        <v>68</v>
      </c>
      <c r="M535" s="70" t="s">
        <v>6122</v>
      </c>
      <c r="N535" s="70">
        <v>1004373006</v>
      </c>
      <c r="O535" s="154">
        <v>13</v>
      </c>
      <c r="P535" s="294">
        <v>45302</v>
      </c>
      <c r="Q535" s="70">
        <v>4518689382</v>
      </c>
      <c r="R535" s="291">
        <v>45338</v>
      </c>
      <c r="S535" s="70">
        <v>13500000</v>
      </c>
      <c r="T535" s="72" t="s">
        <v>66</v>
      </c>
      <c r="U535" s="70">
        <v>57428039</v>
      </c>
      <c r="V535" s="70" t="s">
        <v>1295</v>
      </c>
      <c r="W535" s="291">
        <v>45338</v>
      </c>
      <c r="X535" s="291">
        <v>45338</v>
      </c>
      <c r="Y535" s="81" t="s">
        <v>75</v>
      </c>
      <c r="Z535" s="291">
        <v>45457</v>
      </c>
      <c r="AA535" s="136">
        <f t="shared" si="40"/>
        <v>119</v>
      </c>
      <c r="AB535" s="136">
        <v>2</v>
      </c>
      <c r="AC535" s="506">
        <v>1500000</v>
      </c>
      <c r="AD535" s="136">
        <v>1</v>
      </c>
      <c r="AE535" s="507">
        <v>45473</v>
      </c>
      <c r="AF535" s="136">
        <f t="shared" si="41"/>
        <v>16</v>
      </c>
      <c r="AG535" s="70">
        <v>0</v>
      </c>
      <c r="AH535" s="70">
        <v>0</v>
      </c>
      <c r="AI535" s="294" t="s">
        <v>75</v>
      </c>
      <c r="AJ535" s="72">
        <v>0</v>
      </c>
      <c r="AK535" s="79" t="s">
        <v>75</v>
      </c>
      <c r="AL535" s="79" t="s">
        <v>75</v>
      </c>
      <c r="AM535" s="136">
        <f t="shared" si="42"/>
        <v>0</v>
      </c>
      <c r="AN535" s="136">
        <f>+K535+AC535-AH535</f>
        <v>15000000</v>
      </c>
      <c r="AO535" s="72" t="s">
        <v>67</v>
      </c>
      <c r="AP535" s="70">
        <v>13500000</v>
      </c>
      <c r="AQ535" s="72" t="s">
        <v>85</v>
      </c>
      <c r="AR535" s="70">
        <v>0</v>
      </c>
      <c r="AS535" s="86" t="s">
        <v>75</v>
      </c>
      <c r="AT535" s="508">
        <v>15000000</v>
      </c>
      <c r="AU535" s="436">
        <f t="shared" si="43"/>
        <v>0</v>
      </c>
      <c r="AV535" s="140">
        <f t="shared" si="44"/>
        <v>1</v>
      </c>
      <c r="AW535" s="294" t="s">
        <v>75</v>
      </c>
      <c r="AX535" s="72" t="s">
        <v>131</v>
      </c>
      <c r="AY535" s="70" t="s">
        <v>6121</v>
      </c>
      <c r="AZ535" s="67" t="s">
        <v>67</v>
      </c>
      <c r="BA535" s="67" t="s">
        <v>67</v>
      </c>
    </row>
    <row r="536" spans="2:53" x14ac:dyDescent="0.25">
      <c r="B536" s="67">
        <v>2024</v>
      </c>
      <c r="C536" s="67">
        <v>891780111</v>
      </c>
      <c r="D536" s="69" t="s">
        <v>64</v>
      </c>
      <c r="E536" s="72" t="s">
        <v>6120</v>
      </c>
      <c r="F536" s="136" t="s">
        <v>6119</v>
      </c>
      <c r="G536" s="418">
        <v>0</v>
      </c>
      <c r="H536" s="72" t="s">
        <v>73</v>
      </c>
      <c r="I536" s="69" t="s">
        <v>65</v>
      </c>
      <c r="J536" s="70" t="s">
        <v>6118</v>
      </c>
      <c r="K536" s="70">
        <v>13400000</v>
      </c>
      <c r="L536" s="67" t="s">
        <v>68</v>
      </c>
      <c r="M536" s="70" t="s">
        <v>6117</v>
      </c>
      <c r="N536" s="70">
        <v>1065612272</v>
      </c>
      <c r="O536" s="154">
        <v>13</v>
      </c>
      <c r="P536" s="294">
        <v>45302</v>
      </c>
      <c r="Q536" s="70">
        <v>4518689382</v>
      </c>
      <c r="R536" s="291">
        <v>45341</v>
      </c>
      <c r="S536" s="70">
        <v>13400000</v>
      </c>
      <c r="T536" s="72" t="s">
        <v>66</v>
      </c>
      <c r="U536" s="70">
        <v>36694483</v>
      </c>
      <c r="V536" s="70" t="s">
        <v>5572</v>
      </c>
      <c r="W536" s="291">
        <v>45341</v>
      </c>
      <c r="X536" s="291">
        <v>45341</v>
      </c>
      <c r="Y536" s="81" t="s">
        <v>75</v>
      </c>
      <c r="Z536" s="291">
        <v>45457</v>
      </c>
      <c r="AA536" s="136">
        <f t="shared" si="40"/>
        <v>116</v>
      </c>
      <c r="AB536" s="136">
        <v>0</v>
      </c>
      <c r="AC536" s="506">
        <v>0</v>
      </c>
      <c r="AD536" s="136">
        <v>0</v>
      </c>
      <c r="AE536" s="294" t="s">
        <v>75</v>
      </c>
      <c r="AF536" s="136">
        <f t="shared" si="41"/>
        <v>0</v>
      </c>
      <c r="AG536" s="70">
        <v>0</v>
      </c>
      <c r="AH536" s="70">
        <v>0</v>
      </c>
      <c r="AI536" s="294" t="s">
        <v>75</v>
      </c>
      <c r="AJ536" s="72">
        <v>0</v>
      </c>
      <c r="AK536" s="79" t="s">
        <v>75</v>
      </c>
      <c r="AL536" s="79" t="s">
        <v>75</v>
      </c>
      <c r="AM536" s="136">
        <f t="shared" si="42"/>
        <v>0</v>
      </c>
      <c r="AN536" s="136">
        <f>+K536+AC536-AH536</f>
        <v>13400000</v>
      </c>
      <c r="AO536" s="72" t="s">
        <v>67</v>
      </c>
      <c r="AP536" s="70">
        <v>13400000</v>
      </c>
      <c r="AQ536" s="72" t="s">
        <v>85</v>
      </c>
      <c r="AR536" s="70">
        <v>0</v>
      </c>
      <c r="AS536" s="86" t="s">
        <v>75</v>
      </c>
      <c r="AT536" s="508">
        <v>10400000</v>
      </c>
      <c r="AU536" s="436">
        <f t="shared" si="43"/>
        <v>3000000</v>
      </c>
      <c r="AV536" s="140">
        <f t="shared" si="44"/>
        <v>0.77611940298507465</v>
      </c>
      <c r="AW536" s="294" t="s">
        <v>75</v>
      </c>
      <c r="AX536" s="72" t="s">
        <v>86</v>
      </c>
      <c r="AY536" s="70" t="s">
        <v>6116</v>
      </c>
      <c r="AZ536" s="67" t="s">
        <v>67</v>
      </c>
      <c r="BA536" s="67" t="s">
        <v>67</v>
      </c>
    </row>
    <row r="537" spans="2:53" x14ac:dyDescent="0.25">
      <c r="B537" s="67">
        <v>2024</v>
      </c>
      <c r="C537" s="67">
        <v>891780111</v>
      </c>
      <c r="D537" s="69" t="s">
        <v>64</v>
      </c>
      <c r="E537" s="72" t="s">
        <v>6115</v>
      </c>
      <c r="F537" s="136" t="s">
        <v>6114</v>
      </c>
      <c r="G537" s="418">
        <v>0</v>
      </c>
      <c r="H537" s="72" t="s">
        <v>73</v>
      </c>
      <c r="I537" s="69" t="s">
        <v>65</v>
      </c>
      <c r="J537" s="70" t="s">
        <v>6113</v>
      </c>
      <c r="K537" s="70">
        <v>14740000</v>
      </c>
      <c r="L537" s="67" t="s">
        <v>68</v>
      </c>
      <c r="M537" s="70" t="s">
        <v>6112</v>
      </c>
      <c r="N537" s="70">
        <v>57461691</v>
      </c>
      <c r="O537" s="154">
        <v>13</v>
      </c>
      <c r="P537" s="294">
        <v>45302</v>
      </c>
      <c r="Q537" s="70">
        <v>4518689382</v>
      </c>
      <c r="R537" s="291">
        <v>45341</v>
      </c>
      <c r="S537" s="70">
        <v>14740000</v>
      </c>
      <c r="T537" s="72" t="s">
        <v>66</v>
      </c>
      <c r="U537" s="70">
        <v>36694483</v>
      </c>
      <c r="V537" s="70" t="s">
        <v>5572</v>
      </c>
      <c r="W537" s="291">
        <v>45341</v>
      </c>
      <c r="X537" s="291">
        <v>45341</v>
      </c>
      <c r="Y537" s="81" t="s">
        <v>75</v>
      </c>
      <c r="Z537" s="291">
        <v>45457</v>
      </c>
      <c r="AA537" s="136">
        <f t="shared" si="40"/>
        <v>116</v>
      </c>
      <c r="AB537" s="136">
        <v>2</v>
      </c>
      <c r="AC537" s="506">
        <v>1760000</v>
      </c>
      <c r="AD537" s="136">
        <v>1</v>
      </c>
      <c r="AE537" s="507">
        <v>45473</v>
      </c>
      <c r="AF537" s="136">
        <f t="shared" si="41"/>
        <v>16</v>
      </c>
      <c r="AG537" s="70">
        <v>0</v>
      </c>
      <c r="AH537" s="70">
        <v>0</v>
      </c>
      <c r="AI537" s="294" t="s">
        <v>75</v>
      </c>
      <c r="AJ537" s="72">
        <v>0</v>
      </c>
      <c r="AK537" s="79" t="s">
        <v>75</v>
      </c>
      <c r="AL537" s="79" t="s">
        <v>75</v>
      </c>
      <c r="AM537" s="136">
        <f t="shared" si="42"/>
        <v>0</v>
      </c>
      <c r="AN537" s="136">
        <f>+K537+AC537-AH537</f>
        <v>16500000</v>
      </c>
      <c r="AO537" s="72" t="s">
        <v>67</v>
      </c>
      <c r="AP537" s="70">
        <v>14740000</v>
      </c>
      <c r="AQ537" s="72" t="s">
        <v>85</v>
      </c>
      <c r="AR537" s="70">
        <v>0</v>
      </c>
      <c r="AS537" s="86" t="s">
        <v>75</v>
      </c>
      <c r="AT537" s="508">
        <v>16500000</v>
      </c>
      <c r="AU537" s="436">
        <f t="shared" si="43"/>
        <v>0</v>
      </c>
      <c r="AV537" s="140">
        <f t="shared" si="44"/>
        <v>1</v>
      </c>
      <c r="AW537" s="294" t="s">
        <v>75</v>
      </c>
      <c r="AX537" s="72" t="s">
        <v>131</v>
      </c>
      <c r="AY537" s="70" t="s">
        <v>6111</v>
      </c>
      <c r="AZ537" s="67" t="s">
        <v>67</v>
      </c>
      <c r="BA537" s="67" t="s">
        <v>67</v>
      </c>
    </row>
    <row r="538" spans="2:53" x14ac:dyDescent="0.25">
      <c r="B538" s="67">
        <v>2024</v>
      </c>
      <c r="C538" s="67">
        <v>891780111</v>
      </c>
      <c r="D538" s="69" t="s">
        <v>64</v>
      </c>
      <c r="E538" s="72" t="s">
        <v>6110</v>
      </c>
      <c r="F538" s="136" t="s">
        <v>6109</v>
      </c>
      <c r="G538" s="418">
        <v>0</v>
      </c>
      <c r="H538" s="72" t="s">
        <v>73</v>
      </c>
      <c r="I538" s="69" t="s">
        <v>65</v>
      </c>
      <c r="J538" s="70" t="s">
        <v>5995</v>
      </c>
      <c r="K538" s="70">
        <v>8610000</v>
      </c>
      <c r="L538" s="67" t="s">
        <v>68</v>
      </c>
      <c r="M538" s="70" t="s">
        <v>6108</v>
      </c>
      <c r="N538" s="70">
        <v>85153213</v>
      </c>
      <c r="O538" s="154">
        <v>14</v>
      </c>
      <c r="P538" s="291">
        <v>45302</v>
      </c>
      <c r="Q538" s="70">
        <v>2126349000</v>
      </c>
      <c r="R538" s="291">
        <v>45341</v>
      </c>
      <c r="S538" s="70">
        <v>8610000</v>
      </c>
      <c r="T538" s="72" t="s">
        <v>66</v>
      </c>
      <c r="U538" s="70">
        <v>85459497</v>
      </c>
      <c r="V538" s="70" t="s">
        <v>3149</v>
      </c>
      <c r="W538" s="291">
        <v>45341</v>
      </c>
      <c r="X538" s="291">
        <v>45341</v>
      </c>
      <c r="Y538" s="81" t="s">
        <v>75</v>
      </c>
      <c r="Z538" s="291">
        <v>45457</v>
      </c>
      <c r="AA538" s="136">
        <f t="shared" si="40"/>
        <v>116</v>
      </c>
      <c r="AB538" s="136">
        <v>2</v>
      </c>
      <c r="AC538" s="506">
        <v>1050000</v>
      </c>
      <c r="AD538" s="136">
        <v>1</v>
      </c>
      <c r="AE538" s="507">
        <v>45473</v>
      </c>
      <c r="AF538" s="136">
        <f t="shared" si="41"/>
        <v>16</v>
      </c>
      <c r="AG538" s="70">
        <v>0</v>
      </c>
      <c r="AH538" s="70">
        <v>0</v>
      </c>
      <c r="AI538" s="294" t="s">
        <v>75</v>
      </c>
      <c r="AJ538" s="72">
        <v>0</v>
      </c>
      <c r="AK538" s="79" t="s">
        <v>75</v>
      </c>
      <c r="AL538" s="79" t="s">
        <v>75</v>
      </c>
      <c r="AM538" s="136">
        <f t="shared" si="42"/>
        <v>0</v>
      </c>
      <c r="AN538" s="136">
        <f>+K538+AC538-AH538</f>
        <v>9660000</v>
      </c>
      <c r="AO538" s="72" t="s">
        <v>67</v>
      </c>
      <c r="AP538" s="70">
        <v>8610000</v>
      </c>
      <c r="AQ538" s="72" t="s">
        <v>85</v>
      </c>
      <c r="AR538" s="70">
        <v>0</v>
      </c>
      <c r="AS538" s="86" t="s">
        <v>75</v>
      </c>
      <c r="AT538" s="508">
        <v>5460000</v>
      </c>
      <c r="AU538" s="436">
        <f t="shared" si="43"/>
        <v>4200000</v>
      </c>
      <c r="AV538" s="140">
        <f t="shared" si="44"/>
        <v>0.56521739130434778</v>
      </c>
      <c r="AW538" s="294" t="s">
        <v>75</v>
      </c>
      <c r="AX538" s="72" t="s">
        <v>86</v>
      </c>
      <c r="AY538" s="70" t="s">
        <v>6107</v>
      </c>
      <c r="AZ538" s="67" t="s">
        <v>67</v>
      </c>
      <c r="BA538" s="67" t="s">
        <v>67</v>
      </c>
    </row>
    <row r="539" spans="2:53" x14ac:dyDescent="0.25">
      <c r="B539" s="67">
        <v>2024</v>
      </c>
      <c r="C539" s="67">
        <v>891780111</v>
      </c>
      <c r="D539" s="69" t="s">
        <v>64</v>
      </c>
      <c r="E539" s="72" t="s">
        <v>6106</v>
      </c>
      <c r="F539" s="136" t="s">
        <v>6105</v>
      </c>
      <c r="G539" s="418">
        <v>0</v>
      </c>
      <c r="H539" s="72" t="s">
        <v>73</v>
      </c>
      <c r="I539" s="69" t="s">
        <v>65</v>
      </c>
      <c r="J539" s="70" t="s">
        <v>5995</v>
      </c>
      <c r="K539" s="70">
        <v>8610000</v>
      </c>
      <c r="L539" s="67" t="s">
        <v>68</v>
      </c>
      <c r="M539" s="70" t="s">
        <v>6104</v>
      </c>
      <c r="N539" s="70">
        <v>1082904580</v>
      </c>
      <c r="O539" s="154">
        <v>14</v>
      </c>
      <c r="P539" s="291">
        <v>45302</v>
      </c>
      <c r="Q539" s="70">
        <v>2126349000</v>
      </c>
      <c r="R539" s="291">
        <v>45341</v>
      </c>
      <c r="S539" s="70">
        <v>8610000</v>
      </c>
      <c r="T539" s="72" t="s">
        <v>66</v>
      </c>
      <c r="U539" s="70">
        <v>85459497</v>
      </c>
      <c r="V539" s="70" t="s">
        <v>3149</v>
      </c>
      <c r="W539" s="291">
        <v>45341</v>
      </c>
      <c r="X539" s="291">
        <v>45341</v>
      </c>
      <c r="Y539" s="81" t="s">
        <v>75</v>
      </c>
      <c r="Z539" s="291">
        <v>45457</v>
      </c>
      <c r="AA539" s="136">
        <f t="shared" si="40"/>
        <v>116</v>
      </c>
      <c r="AB539" s="136">
        <v>2</v>
      </c>
      <c r="AC539" s="506">
        <v>1050000</v>
      </c>
      <c r="AD539" s="136">
        <v>1</v>
      </c>
      <c r="AE539" s="507">
        <v>45473</v>
      </c>
      <c r="AF539" s="136">
        <f t="shared" si="41"/>
        <v>16</v>
      </c>
      <c r="AG539" s="70">
        <v>0</v>
      </c>
      <c r="AH539" s="70">
        <v>0</v>
      </c>
      <c r="AI539" s="294" t="s">
        <v>75</v>
      </c>
      <c r="AJ539" s="72">
        <v>0</v>
      </c>
      <c r="AK539" s="79" t="s">
        <v>75</v>
      </c>
      <c r="AL539" s="79" t="s">
        <v>75</v>
      </c>
      <c r="AM539" s="136">
        <f t="shared" si="42"/>
        <v>0</v>
      </c>
      <c r="AN539" s="136">
        <f>+K539+AC539-AH539</f>
        <v>9660000</v>
      </c>
      <c r="AO539" s="72" t="s">
        <v>67</v>
      </c>
      <c r="AP539" s="70">
        <v>8610000</v>
      </c>
      <c r="AQ539" s="72" t="s">
        <v>85</v>
      </c>
      <c r="AR539" s="70">
        <v>0</v>
      </c>
      <c r="AS539" s="86" t="s">
        <v>75</v>
      </c>
      <c r="AT539" s="508">
        <v>9660000</v>
      </c>
      <c r="AU539" s="436">
        <f t="shared" si="43"/>
        <v>0</v>
      </c>
      <c r="AV539" s="140">
        <f t="shared" si="44"/>
        <v>1</v>
      </c>
      <c r="AW539" s="294" t="s">
        <v>75</v>
      </c>
      <c r="AX539" s="72" t="s">
        <v>131</v>
      </c>
      <c r="AY539" s="70" t="s">
        <v>6103</v>
      </c>
      <c r="AZ539" s="67" t="s">
        <v>67</v>
      </c>
      <c r="BA539" s="67" t="s">
        <v>67</v>
      </c>
    </row>
    <row r="540" spans="2:53" x14ac:dyDescent="0.25">
      <c r="B540" s="67">
        <v>2024</v>
      </c>
      <c r="C540" s="67">
        <v>891780111</v>
      </c>
      <c r="D540" s="69" t="s">
        <v>64</v>
      </c>
      <c r="E540" s="72" t="s">
        <v>6102</v>
      </c>
      <c r="F540" s="136" t="s">
        <v>6101</v>
      </c>
      <c r="G540" s="418">
        <v>0</v>
      </c>
      <c r="H540" s="72" t="s">
        <v>73</v>
      </c>
      <c r="I540" s="69" t="s">
        <v>65</v>
      </c>
      <c r="J540" s="70" t="s">
        <v>5995</v>
      </c>
      <c r="K540" s="70">
        <v>8610000</v>
      </c>
      <c r="L540" s="67" t="s">
        <v>68</v>
      </c>
      <c r="M540" s="70" t="s">
        <v>6100</v>
      </c>
      <c r="N540" s="70">
        <v>1082987415</v>
      </c>
      <c r="O540" s="154">
        <v>14</v>
      </c>
      <c r="P540" s="291">
        <v>45302</v>
      </c>
      <c r="Q540" s="70">
        <v>2126349000</v>
      </c>
      <c r="R540" s="291">
        <v>45341</v>
      </c>
      <c r="S540" s="70">
        <v>8610000</v>
      </c>
      <c r="T540" s="72" t="s">
        <v>66</v>
      </c>
      <c r="U540" s="70">
        <v>85459497</v>
      </c>
      <c r="V540" s="70" t="s">
        <v>3149</v>
      </c>
      <c r="W540" s="291">
        <v>45341</v>
      </c>
      <c r="X540" s="291">
        <v>45341</v>
      </c>
      <c r="Y540" s="81" t="s">
        <v>75</v>
      </c>
      <c r="Z540" s="291">
        <v>45457</v>
      </c>
      <c r="AA540" s="136">
        <f t="shared" si="40"/>
        <v>116</v>
      </c>
      <c r="AB540" s="136">
        <v>0</v>
      </c>
      <c r="AC540" s="506">
        <v>0</v>
      </c>
      <c r="AD540" s="136">
        <v>0</v>
      </c>
      <c r="AE540" s="294" t="s">
        <v>75</v>
      </c>
      <c r="AF540" s="136">
        <f t="shared" si="41"/>
        <v>0</v>
      </c>
      <c r="AG540" s="70">
        <v>0</v>
      </c>
      <c r="AH540" s="70">
        <v>0</v>
      </c>
      <c r="AI540" s="294" t="s">
        <v>75</v>
      </c>
      <c r="AJ540" s="72">
        <v>0</v>
      </c>
      <c r="AK540" s="79" t="s">
        <v>75</v>
      </c>
      <c r="AL540" s="79" t="s">
        <v>75</v>
      </c>
      <c r="AM540" s="136">
        <f t="shared" si="42"/>
        <v>0</v>
      </c>
      <c r="AN540" s="136">
        <f>+K540+AC540-AH540</f>
        <v>8610000</v>
      </c>
      <c r="AO540" s="72" t="s">
        <v>67</v>
      </c>
      <c r="AP540" s="70">
        <v>8610000</v>
      </c>
      <c r="AQ540" s="72" t="s">
        <v>85</v>
      </c>
      <c r="AR540" s="70">
        <v>0</v>
      </c>
      <c r="AS540" s="86" t="s">
        <v>75</v>
      </c>
      <c r="AT540" s="508">
        <v>8610000</v>
      </c>
      <c r="AU540" s="436">
        <f t="shared" si="43"/>
        <v>0</v>
      </c>
      <c r="AV540" s="140">
        <f t="shared" si="44"/>
        <v>1</v>
      </c>
      <c r="AW540" s="294" t="s">
        <v>75</v>
      </c>
      <c r="AX540" s="72" t="s">
        <v>131</v>
      </c>
      <c r="AY540" s="70" t="s">
        <v>6099</v>
      </c>
      <c r="AZ540" s="67" t="s">
        <v>67</v>
      </c>
      <c r="BA540" s="67" t="s">
        <v>67</v>
      </c>
    </row>
    <row r="541" spans="2:53" x14ac:dyDescent="0.25">
      <c r="B541" s="67">
        <v>2024</v>
      </c>
      <c r="C541" s="67">
        <v>891780111</v>
      </c>
      <c r="D541" s="69" t="s">
        <v>64</v>
      </c>
      <c r="E541" s="72" t="s">
        <v>6098</v>
      </c>
      <c r="F541" s="136" t="s">
        <v>6097</v>
      </c>
      <c r="G541" s="418">
        <v>0</v>
      </c>
      <c r="H541" s="72" t="s">
        <v>73</v>
      </c>
      <c r="I541" s="69" t="s">
        <v>65</v>
      </c>
      <c r="J541" s="70" t="s">
        <v>5995</v>
      </c>
      <c r="K541" s="70">
        <v>8610000</v>
      </c>
      <c r="L541" s="67" t="s">
        <v>68</v>
      </c>
      <c r="M541" s="70" t="s">
        <v>6096</v>
      </c>
      <c r="N541" s="70">
        <v>85451015</v>
      </c>
      <c r="O541" s="154">
        <v>14</v>
      </c>
      <c r="P541" s="291">
        <v>45302</v>
      </c>
      <c r="Q541" s="70">
        <v>2126349000</v>
      </c>
      <c r="R541" s="291">
        <v>45341</v>
      </c>
      <c r="S541" s="70">
        <v>8610000</v>
      </c>
      <c r="T541" s="72" t="s">
        <v>66</v>
      </c>
      <c r="U541" s="70">
        <v>85459497</v>
      </c>
      <c r="V541" s="70" t="s">
        <v>3149</v>
      </c>
      <c r="W541" s="291">
        <v>45341</v>
      </c>
      <c r="X541" s="291">
        <v>45341</v>
      </c>
      <c r="Y541" s="81" t="s">
        <v>75</v>
      </c>
      <c r="Z541" s="291">
        <v>45457</v>
      </c>
      <c r="AA541" s="136">
        <f t="shared" si="40"/>
        <v>116</v>
      </c>
      <c r="AB541" s="136">
        <v>0</v>
      </c>
      <c r="AC541" s="506">
        <v>0</v>
      </c>
      <c r="AD541" s="136">
        <v>0</v>
      </c>
      <c r="AE541" s="294" t="s">
        <v>75</v>
      </c>
      <c r="AF541" s="136">
        <f t="shared" si="41"/>
        <v>0</v>
      </c>
      <c r="AG541" s="70">
        <v>0</v>
      </c>
      <c r="AH541" s="70">
        <v>0</v>
      </c>
      <c r="AI541" s="294" t="s">
        <v>75</v>
      </c>
      <c r="AJ541" s="72">
        <v>0</v>
      </c>
      <c r="AK541" s="79" t="s">
        <v>75</v>
      </c>
      <c r="AL541" s="79" t="s">
        <v>75</v>
      </c>
      <c r="AM541" s="136">
        <f t="shared" si="42"/>
        <v>0</v>
      </c>
      <c r="AN541" s="136">
        <f>+K541+AC541-AH541</f>
        <v>8610000</v>
      </c>
      <c r="AO541" s="72" t="s">
        <v>67</v>
      </c>
      <c r="AP541" s="70">
        <v>8610000</v>
      </c>
      <c r="AQ541" s="72" t="s">
        <v>85</v>
      </c>
      <c r="AR541" s="70">
        <v>0</v>
      </c>
      <c r="AS541" s="86" t="s">
        <v>75</v>
      </c>
      <c r="AT541" s="508">
        <v>8610000</v>
      </c>
      <c r="AU541" s="436">
        <f t="shared" si="43"/>
        <v>0</v>
      </c>
      <c r="AV541" s="140">
        <f t="shared" si="44"/>
        <v>1</v>
      </c>
      <c r="AW541" s="294" t="s">
        <v>75</v>
      </c>
      <c r="AX541" s="72" t="s">
        <v>131</v>
      </c>
      <c r="AY541" s="70" t="s">
        <v>6095</v>
      </c>
      <c r="AZ541" s="67" t="s">
        <v>67</v>
      </c>
      <c r="BA541" s="67" t="s">
        <v>67</v>
      </c>
    </row>
    <row r="542" spans="2:53" x14ac:dyDescent="0.25">
      <c r="B542" s="67">
        <v>2024</v>
      </c>
      <c r="C542" s="67">
        <v>891780111</v>
      </c>
      <c r="D542" s="69" t="s">
        <v>64</v>
      </c>
      <c r="E542" s="72" t="s">
        <v>6094</v>
      </c>
      <c r="F542" s="136" t="s">
        <v>6093</v>
      </c>
      <c r="G542" s="418">
        <v>0</v>
      </c>
      <c r="H542" s="72" t="s">
        <v>73</v>
      </c>
      <c r="I542" s="69" t="s">
        <v>65</v>
      </c>
      <c r="J542" s="70" t="s">
        <v>5995</v>
      </c>
      <c r="K542" s="70">
        <v>8610000</v>
      </c>
      <c r="L542" s="67" t="s">
        <v>68</v>
      </c>
      <c r="M542" s="70" t="s">
        <v>6092</v>
      </c>
      <c r="N542" s="70">
        <v>7634610</v>
      </c>
      <c r="O542" s="154">
        <v>14</v>
      </c>
      <c r="P542" s="291">
        <v>45302</v>
      </c>
      <c r="Q542" s="70">
        <v>2126349000</v>
      </c>
      <c r="R542" s="291">
        <v>45341</v>
      </c>
      <c r="S542" s="70">
        <v>8610000</v>
      </c>
      <c r="T542" s="72" t="s">
        <v>66</v>
      </c>
      <c r="U542" s="70">
        <v>85459497</v>
      </c>
      <c r="V542" s="70" t="s">
        <v>3149</v>
      </c>
      <c r="W542" s="291">
        <v>45341</v>
      </c>
      <c r="X542" s="291">
        <v>45341</v>
      </c>
      <c r="Y542" s="81" t="s">
        <v>75</v>
      </c>
      <c r="Z542" s="291">
        <v>45457</v>
      </c>
      <c r="AA542" s="136">
        <f t="shared" si="40"/>
        <v>116</v>
      </c>
      <c r="AB542" s="136">
        <v>0</v>
      </c>
      <c r="AC542" s="506">
        <v>0</v>
      </c>
      <c r="AD542" s="136">
        <v>0</v>
      </c>
      <c r="AE542" s="294" t="s">
        <v>75</v>
      </c>
      <c r="AF542" s="136">
        <f t="shared" si="41"/>
        <v>0</v>
      </c>
      <c r="AG542" s="70">
        <v>0</v>
      </c>
      <c r="AH542" s="70">
        <v>0</v>
      </c>
      <c r="AI542" s="294" t="s">
        <v>75</v>
      </c>
      <c r="AJ542" s="72">
        <v>0</v>
      </c>
      <c r="AK542" s="79" t="s">
        <v>75</v>
      </c>
      <c r="AL542" s="79" t="s">
        <v>75</v>
      </c>
      <c r="AM542" s="136">
        <f t="shared" si="42"/>
        <v>0</v>
      </c>
      <c r="AN542" s="136">
        <f>+K542+AC542-AH542</f>
        <v>8610000</v>
      </c>
      <c r="AO542" s="72" t="s">
        <v>67</v>
      </c>
      <c r="AP542" s="70">
        <v>8610000</v>
      </c>
      <c r="AQ542" s="72" t="s">
        <v>85</v>
      </c>
      <c r="AR542" s="70">
        <v>0</v>
      </c>
      <c r="AS542" s="86" t="s">
        <v>75</v>
      </c>
      <c r="AT542" s="508">
        <v>8610000</v>
      </c>
      <c r="AU542" s="436">
        <f t="shared" si="43"/>
        <v>0</v>
      </c>
      <c r="AV542" s="140">
        <f t="shared" si="44"/>
        <v>1</v>
      </c>
      <c r="AW542" s="294" t="s">
        <v>75</v>
      </c>
      <c r="AX542" s="72" t="s">
        <v>131</v>
      </c>
      <c r="AY542" s="70" t="s">
        <v>6091</v>
      </c>
      <c r="AZ542" s="67" t="s">
        <v>67</v>
      </c>
      <c r="BA542" s="67" t="s">
        <v>67</v>
      </c>
    </row>
    <row r="543" spans="2:53" x14ac:dyDescent="0.25">
      <c r="B543" s="67">
        <v>2024</v>
      </c>
      <c r="C543" s="67">
        <v>891780111</v>
      </c>
      <c r="D543" s="69" t="s">
        <v>64</v>
      </c>
      <c r="E543" s="72" t="s">
        <v>6090</v>
      </c>
      <c r="F543" s="136" t="s">
        <v>6089</v>
      </c>
      <c r="G543" s="418">
        <v>0</v>
      </c>
      <c r="H543" s="72" t="s">
        <v>73</v>
      </c>
      <c r="I543" s="69" t="s">
        <v>65</v>
      </c>
      <c r="J543" s="70" t="s">
        <v>5995</v>
      </c>
      <c r="K543" s="70">
        <v>8610000</v>
      </c>
      <c r="L543" s="67" t="s">
        <v>68</v>
      </c>
      <c r="M543" s="70" t="s">
        <v>6088</v>
      </c>
      <c r="N543" s="70">
        <v>19612853</v>
      </c>
      <c r="O543" s="154">
        <v>14</v>
      </c>
      <c r="P543" s="291">
        <v>45302</v>
      </c>
      <c r="Q543" s="70">
        <v>2126349000</v>
      </c>
      <c r="R543" s="291">
        <v>45341</v>
      </c>
      <c r="S543" s="70">
        <v>8610000</v>
      </c>
      <c r="T543" s="72" t="s">
        <v>66</v>
      </c>
      <c r="U543" s="70">
        <v>85459497</v>
      </c>
      <c r="V543" s="70" t="s">
        <v>3149</v>
      </c>
      <c r="W543" s="291">
        <v>45341</v>
      </c>
      <c r="X543" s="291">
        <v>45341</v>
      </c>
      <c r="Y543" s="81" t="s">
        <v>75</v>
      </c>
      <c r="Z543" s="291">
        <v>45457</v>
      </c>
      <c r="AA543" s="136">
        <f t="shared" si="40"/>
        <v>116</v>
      </c>
      <c r="AB543" s="136">
        <v>0</v>
      </c>
      <c r="AC543" s="506">
        <v>0</v>
      </c>
      <c r="AD543" s="136">
        <v>0</v>
      </c>
      <c r="AE543" s="294" t="s">
        <v>75</v>
      </c>
      <c r="AF543" s="136">
        <f t="shared" si="41"/>
        <v>0</v>
      </c>
      <c r="AG543" s="70">
        <v>0</v>
      </c>
      <c r="AH543" s="70">
        <v>0</v>
      </c>
      <c r="AI543" s="294" t="s">
        <v>75</v>
      </c>
      <c r="AJ543" s="72">
        <v>0</v>
      </c>
      <c r="AK543" s="79" t="s">
        <v>75</v>
      </c>
      <c r="AL543" s="79" t="s">
        <v>75</v>
      </c>
      <c r="AM543" s="136">
        <f t="shared" si="42"/>
        <v>0</v>
      </c>
      <c r="AN543" s="136">
        <f>+K543+AC543-AH543</f>
        <v>8610000</v>
      </c>
      <c r="AO543" s="72" t="s">
        <v>67</v>
      </c>
      <c r="AP543" s="70">
        <v>8610000</v>
      </c>
      <c r="AQ543" s="72" t="s">
        <v>85</v>
      </c>
      <c r="AR543" s="70">
        <v>0</v>
      </c>
      <c r="AS543" s="86" t="s">
        <v>75</v>
      </c>
      <c r="AT543" s="508">
        <v>8610000</v>
      </c>
      <c r="AU543" s="436">
        <f t="shared" si="43"/>
        <v>0</v>
      </c>
      <c r="AV543" s="140">
        <f t="shared" si="44"/>
        <v>1</v>
      </c>
      <c r="AW543" s="294" t="s">
        <v>75</v>
      </c>
      <c r="AX543" s="72" t="s">
        <v>131</v>
      </c>
      <c r="AY543" s="70" t="s">
        <v>6087</v>
      </c>
      <c r="AZ543" s="67" t="s">
        <v>67</v>
      </c>
      <c r="BA543" s="67" t="s">
        <v>67</v>
      </c>
    </row>
    <row r="544" spans="2:53" x14ac:dyDescent="0.25">
      <c r="B544" s="67">
        <v>2024</v>
      </c>
      <c r="C544" s="67">
        <v>891780111</v>
      </c>
      <c r="D544" s="69" t="s">
        <v>64</v>
      </c>
      <c r="E544" s="72" t="s">
        <v>6086</v>
      </c>
      <c r="F544" s="136" t="s">
        <v>6085</v>
      </c>
      <c r="G544" s="418">
        <v>0</v>
      </c>
      <c r="H544" s="72" t="s">
        <v>73</v>
      </c>
      <c r="I544" s="69" t="s">
        <v>65</v>
      </c>
      <c r="J544" s="70" t="s">
        <v>5995</v>
      </c>
      <c r="K544" s="70">
        <v>8610000</v>
      </c>
      <c r="L544" s="67" t="s">
        <v>68</v>
      </c>
      <c r="M544" s="70" t="s">
        <v>6084</v>
      </c>
      <c r="N544" s="70">
        <v>12550715</v>
      </c>
      <c r="O544" s="154">
        <v>14</v>
      </c>
      <c r="P544" s="291">
        <v>45302</v>
      </c>
      <c r="Q544" s="70">
        <v>2126349000</v>
      </c>
      <c r="R544" s="291">
        <v>45341</v>
      </c>
      <c r="S544" s="70">
        <v>8610000</v>
      </c>
      <c r="T544" s="72" t="s">
        <v>66</v>
      </c>
      <c r="U544" s="70">
        <v>85459497</v>
      </c>
      <c r="V544" s="70" t="s">
        <v>3149</v>
      </c>
      <c r="W544" s="291">
        <v>45341</v>
      </c>
      <c r="X544" s="291">
        <v>45341</v>
      </c>
      <c r="Y544" s="81" t="s">
        <v>75</v>
      </c>
      <c r="Z544" s="291">
        <v>45457</v>
      </c>
      <c r="AA544" s="136">
        <f t="shared" si="40"/>
        <v>116</v>
      </c>
      <c r="AB544" s="136">
        <v>0</v>
      </c>
      <c r="AC544" s="506">
        <v>0</v>
      </c>
      <c r="AD544" s="136">
        <v>0</v>
      </c>
      <c r="AE544" s="294" t="s">
        <v>75</v>
      </c>
      <c r="AF544" s="136">
        <f t="shared" si="41"/>
        <v>0</v>
      </c>
      <c r="AG544" s="70">
        <v>0</v>
      </c>
      <c r="AH544" s="70">
        <v>0</v>
      </c>
      <c r="AI544" s="294" t="s">
        <v>75</v>
      </c>
      <c r="AJ544" s="72">
        <v>0</v>
      </c>
      <c r="AK544" s="79" t="s">
        <v>75</v>
      </c>
      <c r="AL544" s="79" t="s">
        <v>75</v>
      </c>
      <c r="AM544" s="136">
        <f t="shared" si="42"/>
        <v>0</v>
      </c>
      <c r="AN544" s="136">
        <f>+K544+AC544-AH544</f>
        <v>8610000</v>
      </c>
      <c r="AO544" s="72" t="s">
        <v>67</v>
      </c>
      <c r="AP544" s="70">
        <v>8610000</v>
      </c>
      <c r="AQ544" s="72" t="s">
        <v>85</v>
      </c>
      <c r="AR544" s="70">
        <v>0</v>
      </c>
      <c r="AS544" s="86" t="s">
        <v>75</v>
      </c>
      <c r="AT544" s="508">
        <v>8610000</v>
      </c>
      <c r="AU544" s="436">
        <f t="shared" si="43"/>
        <v>0</v>
      </c>
      <c r="AV544" s="140">
        <f t="shared" si="44"/>
        <v>1</v>
      </c>
      <c r="AW544" s="294" t="s">
        <v>75</v>
      </c>
      <c r="AX544" s="72" t="s">
        <v>131</v>
      </c>
      <c r="AY544" s="70" t="s">
        <v>6083</v>
      </c>
      <c r="AZ544" s="67" t="s">
        <v>67</v>
      </c>
      <c r="BA544" s="67" t="s">
        <v>67</v>
      </c>
    </row>
    <row r="545" spans="2:53" x14ac:dyDescent="0.25">
      <c r="B545" s="67">
        <v>2024</v>
      </c>
      <c r="C545" s="67">
        <v>891780111</v>
      </c>
      <c r="D545" s="69" t="s">
        <v>64</v>
      </c>
      <c r="E545" s="72" t="s">
        <v>6082</v>
      </c>
      <c r="F545" s="136" t="s">
        <v>6081</v>
      </c>
      <c r="G545" s="418">
        <v>0</v>
      </c>
      <c r="H545" s="72" t="s">
        <v>73</v>
      </c>
      <c r="I545" s="69" t="s">
        <v>65</v>
      </c>
      <c r="J545" s="70" t="s">
        <v>6080</v>
      </c>
      <c r="K545" s="70">
        <v>8610000</v>
      </c>
      <c r="L545" s="67" t="s">
        <v>68</v>
      </c>
      <c r="M545" s="70" t="s">
        <v>6079</v>
      </c>
      <c r="N545" s="70">
        <v>1082946193</v>
      </c>
      <c r="O545" s="154">
        <v>14</v>
      </c>
      <c r="P545" s="291">
        <v>45302</v>
      </c>
      <c r="Q545" s="70">
        <v>2126349000</v>
      </c>
      <c r="R545" s="291">
        <v>45341</v>
      </c>
      <c r="S545" s="70">
        <v>8610000</v>
      </c>
      <c r="T545" s="72" t="s">
        <v>66</v>
      </c>
      <c r="U545" s="70">
        <v>85459497</v>
      </c>
      <c r="V545" s="70" t="s">
        <v>3149</v>
      </c>
      <c r="W545" s="291">
        <v>45341</v>
      </c>
      <c r="X545" s="291">
        <v>45341</v>
      </c>
      <c r="Y545" s="81" t="s">
        <v>75</v>
      </c>
      <c r="Z545" s="291">
        <v>45457</v>
      </c>
      <c r="AA545" s="136">
        <f t="shared" si="40"/>
        <v>116</v>
      </c>
      <c r="AB545" s="136">
        <v>0</v>
      </c>
      <c r="AC545" s="506">
        <v>0</v>
      </c>
      <c r="AD545" s="136">
        <v>0</v>
      </c>
      <c r="AE545" s="294" t="s">
        <v>75</v>
      </c>
      <c r="AF545" s="136">
        <f t="shared" si="41"/>
        <v>0</v>
      </c>
      <c r="AG545" s="70">
        <v>0</v>
      </c>
      <c r="AH545" s="70">
        <v>0</v>
      </c>
      <c r="AI545" s="294" t="s">
        <v>75</v>
      </c>
      <c r="AJ545" s="72">
        <v>0</v>
      </c>
      <c r="AK545" s="79" t="s">
        <v>75</v>
      </c>
      <c r="AL545" s="79" t="s">
        <v>75</v>
      </c>
      <c r="AM545" s="136">
        <f t="shared" si="42"/>
        <v>0</v>
      </c>
      <c r="AN545" s="136">
        <f>+K545+AC545-AH545</f>
        <v>8610000</v>
      </c>
      <c r="AO545" s="72" t="s">
        <v>67</v>
      </c>
      <c r="AP545" s="70">
        <v>8610000</v>
      </c>
      <c r="AQ545" s="72" t="s">
        <v>85</v>
      </c>
      <c r="AR545" s="70">
        <v>0</v>
      </c>
      <c r="AS545" s="86" t="s">
        <v>75</v>
      </c>
      <c r="AT545" s="508">
        <v>6510000</v>
      </c>
      <c r="AU545" s="436">
        <f t="shared" si="43"/>
        <v>2100000</v>
      </c>
      <c r="AV545" s="140">
        <f t="shared" si="44"/>
        <v>0.75609756097560976</v>
      </c>
      <c r="AW545" s="294" t="s">
        <v>75</v>
      </c>
      <c r="AX545" s="72" t="s">
        <v>86</v>
      </c>
      <c r="AY545" s="70" t="s">
        <v>6078</v>
      </c>
      <c r="AZ545" s="67" t="s">
        <v>67</v>
      </c>
      <c r="BA545" s="67" t="s">
        <v>67</v>
      </c>
    </row>
    <row r="546" spans="2:53" x14ac:dyDescent="0.25">
      <c r="B546" s="67">
        <v>2024</v>
      </c>
      <c r="C546" s="67">
        <v>891780111</v>
      </c>
      <c r="D546" s="69" t="s">
        <v>64</v>
      </c>
      <c r="E546" s="72" t="s">
        <v>6077</v>
      </c>
      <c r="F546" s="136" t="s">
        <v>6076</v>
      </c>
      <c r="G546" s="418">
        <v>0</v>
      </c>
      <c r="H546" s="72" t="s">
        <v>73</v>
      </c>
      <c r="I546" s="69" t="s">
        <v>65</v>
      </c>
      <c r="J546" s="70" t="s">
        <v>6075</v>
      </c>
      <c r="K546" s="70">
        <v>17100000</v>
      </c>
      <c r="L546" s="67" t="s">
        <v>68</v>
      </c>
      <c r="M546" s="70" t="s">
        <v>6074</v>
      </c>
      <c r="N546" s="70">
        <v>1082911157</v>
      </c>
      <c r="O546" s="154">
        <v>13</v>
      </c>
      <c r="P546" s="294">
        <v>45302</v>
      </c>
      <c r="Q546" s="70">
        <v>4518689382</v>
      </c>
      <c r="R546" s="291">
        <v>45341</v>
      </c>
      <c r="S546" s="70">
        <v>17100000</v>
      </c>
      <c r="T546" s="72" t="s">
        <v>66</v>
      </c>
      <c r="U546" s="70">
        <v>84452087</v>
      </c>
      <c r="V546" s="70" t="s">
        <v>5691</v>
      </c>
      <c r="W546" s="291">
        <v>45341</v>
      </c>
      <c r="X546" s="291">
        <v>45341</v>
      </c>
      <c r="Y546" s="81" t="s">
        <v>75</v>
      </c>
      <c r="Z546" s="291">
        <v>45457</v>
      </c>
      <c r="AA546" s="136">
        <f t="shared" si="40"/>
        <v>116</v>
      </c>
      <c r="AB546" s="136">
        <v>2</v>
      </c>
      <c r="AC546" s="506">
        <v>250000</v>
      </c>
      <c r="AD546" s="136">
        <v>1</v>
      </c>
      <c r="AE546" s="507">
        <v>45473</v>
      </c>
      <c r="AF546" s="136">
        <f t="shared" si="41"/>
        <v>16</v>
      </c>
      <c r="AG546" s="70">
        <v>0</v>
      </c>
      <c r="AH546" s="70">
        <v>0</v>
      </c>
      <c r="AI546" s="294" t="s">
        <v>75</v>
      </c>
      <c r="AJ546" s="72">
        <v>0</v>
      </c>
      <c r="AK546" s="79" t="s">
        <v>75</v>
      </c>
      <c r="AL546" s="79" t="s">
        <v>75</v>
      </c>
      <c r="AM546" s="136">
        <f t="shared" si="42"/>
        <v>0</v>
      </c>
      <c r="AN546" s="136">
        <f>+K546+AC546-AH546</f>
        <v>17350000</v>
      </c>
      <c r="AO546" s="72" t="s">
        <v>67</v>
      </c>
      <c r="AP546" s="70">
        <v>17100000</v>
      </c>
      <c r="AQ546" s="72" t="s">
        <v>85</v>
      </c>
      <c r="AR546" s="70">
        <v>0</v>
      </c>
      <c r="AS546" s="86" t="s">
        <v>75</v>
      </c>
      <c r="AT546" s="508">
        <v>17350000</v>
      </c>
      <c r="AU546" s="436">
        <f t="shared" si="43"/>
        <v>0</v>
      </c>
      <c r="AV546" s="140">
        <f t="shared" si="44"/>
        <v>1</v>
      </c>
      <c r="AW546" s="294" t="s">
        <v>75</v>
      </c>
      <c r="AX546" s="72" t="s">
        <v>131</v>
      </c>
      <c r="AY546" s="70" t="s">
        <v>6073</v>
      </c>
      <c r="AZ546" s="67" t="s">
        <v>67</v>
      </c>
      <c r="BA546" s="67" t="s">
        <v>67</v>
      </c>
    </row>
    <row r="547" spans="2:53" x14ac:dyDescent="0.25">
      <c r="B547" s="67">
        <v>2024</v>
      </c>
      <c r="C547" s="67">
        <v>891780111</v>
      </c>
      <c r="D547" s="69" t="s">
        <v>64</v>
      </c>
      <c r="E547" s="72" t="s">
        <v>6072</v>
      </c>
      <c r="F547" s="136" t="s">
        <v>6071</v>
      </c>
      <c r="G547" s="418">
        <v>0</v>
      </c>
      <c r="H547" s="72" t="s">
        <v>73</v>
      </c>
      <c r="I547" s="69" t="s">
        <v>65</v>
      </c>
      <c r="J547" s="70" t="s">
        <v>6070</v>
      </c>
      <c r="K547" s="70">
        <v>11700000</v>
      </c>
      <c r="L547" s="67" t="s">
        <v>68</v>
      </c>
      <c r="M547" s="70" t="s">
        <v>6069</v>
      </c>
      <c r="N547" s="70">
        <v>63546288</v>
      </c>
      <c r="O547" s="154">
        <v>13</v>
      </c>
      <c r="P547" s="294">
        <v>45302</v>
      </c>
      <c r="Q547" s="70">
        <v>4518689382</v>
      </c>
      <c r="R547" s="291">
        <v>45342</v>
      </c>
      <c r="S547" s="70">
        <v>11700000</v>
      </c>
      <c r="T547" s="72" t="s">
        <v>66</v>
      </c>
      <c r="U547" s="70">
        <v>57441846</v>
      </c>
      <c r="V547" s="70" t="s">
        <v>6068</v>
      </c>
      <c r="W547" s="291">
        <v>45342</v>
      </c>
      <c r="X547" s="291">
        <v>45342</v>
      </c>
      <c r="Y547" s="81" t="s">
        <v>75</v>
      </c>
      <c r="Z547" s="291">
        <v>45457</v>
      </c>
      <c r="AA547" s="136">
        <f t="shared" si="40"/>
        <v>115</v>
      </c>
      <c r="AB547" s="136">
        <v>0</v>
      </c>
      <c r="AC547" s="506">
        <v>0</v>
      </c>
      <c r="AD547" s="136">
        <v>0</v>
      </c>
      <c r="AE547" s="294" t="s">
        <v>75</v>
      </c>
      <c r="AF547" s="136">
        <f t="shared" si="41"/>
        <v>0</v>
      </c>
      <c r="AG547" s="70">
        <v>1</v>
      </c>
      <c r="AH547" s="70">
        <v>6750000</v>
      </c>
      <c r="AI547" s="294">
        <v>45390</v>
      </c>
      <c r="AJ547" s="72">
        <v>0</v>
      </c>
      <c r="AK547" s="79" t="s">
        <v>75</v>
      </c>
      <c r="AL547" s="79" t="s">
        <v>75</v>
      </c>
      <c r="AM547" s="136">
        <f t="shared" si="42"/>
        <v>0</v>
      </c>
      <c r="AN547" s="136">
        <f>+K547+AC547-AH547</f>
        <v>4950000</v>
      </c>
      <c r="AO547" s="72" t="s">
        <v>67</v>
      </c>
      <c r="AP547" s="70">
        <v>11700000</v>
      </c>
      <c r="AQ547" s="72" t="s">
        <v>85</v>
      </c>
      <c r="AR547" s="70">
        <v>0</v>
      </c>
      <c r="AS547" s="86" t="s">
        <v>75</v>
      </c>
      <c r="AT547" s="508">
        <v>4950000</v>
      </c>
      <c r="AU547" s="436">
        <f t="shared" si="43"/>
        <v>0</v>
      </c>
      <c r="AV547" s="140">
        <f t="shared" si="44"/>
        <v>1</v>
      </c>
      <c r="AW547" s="294" t="s">
        <v>75</v>
      </c>
      <c r="AX547" s="72" t="s">
        <v>3276</v>
      </c>
      <c r="AY547" s="70" t="s">
        <v>6067</v>
      </c>
      <c r="AZ547" s="67" t="s">
        <v>67</v>
      </c>
      <c r="BA547" s="67" t="s">
        <v>67</v>
      </c>
    </row>
    <row r="548" spans="2:53" x14ac:dyDescent="0.25">
      <c r="B548" s="67">
        <v>2024</v>
      </c>
      <c r="C548" s="67">
        <v>891780111</v>
      </c>
      <c r="D548" s="69" t="s">
        <v>64</v>
      </c>
      <c r="E548" s="72" t="s">
        <v>6066</v>
      </c>
      <c r="F548" s="136" t="s">
        <v>6065</v>
      </c>
      <c r="G548" s="418">
        <v>0</v>
      </c>
      <c r="H548" s="72" t="s">
        <v>73</v>
      </c>
      <c r="I548" s="69" t="s">
        <v>65</v>
      </c>
      <c r="J548" s="70" t="s">
        <v>6064</v>
      </c>
      <c r="K548" s="70">
        <v>11250000</v>
      </c>
      <c r="L548" s="67" t="s">
        <v>68</v>
      </c>
      <c r="M548" s="70" t="s">
        <v>6063</v>
      </c>
      <c r="N548" s="70">
        <v>1192789489</v>
      </c>
      <c r="O548" s="154">
        <v>14</v>
      </c>
      <c r="P548" s="291">
        <v>45302</v>
      </c>
      <c r="Q548" s="70">
        <v>2126349000</v>
      </c>
      <c r="R548" s="291">
        <v>45342</v>
      </c>
      <c r="S548" s="70">
        <v>11250000</v>
      </c>
      <c r="T548" s="72" t="s">
        <v>66</v>
      </c>
      <c r="U548" s="70">
        <v>36557666</v>
      </c>
      <c r="V548" s="70" t="s">
        <v>5171</v>
      </c>
      <c r="W548" s="291">
        <v>45342</v>
      </c>
      <c r="X548" s="291">
        <v>45342</v>
      </c>
      <c r="Y548" s="81" t="s">
        <v>75</v>
      </c>
      <c r="Z548" s="291">
        <v>45457</v>
      </c>
      <c r="AA548" s="136">
        <f t="shared" si="40"/>
        <v>115</v>
      </c>
      <c r="AB548" s="136">
        <v>2</v>
      </c>
      <c r="AC548" s="506">
        <v>1250000</v>
      </c>
      <c r="AD548" s="136">
        <v>1</v>
      </c>
      <c r="AE548" s="507">
        <v>45473</v>
      </c>
      <c r="AF548" s="136">
        <f t="shared" si="41"/>
        <v>16</v>
      </c>
      <c r="AG548" s="70">
        <v>0</v>
      </c>
      <c r="AH548" s="70">
        <v>0</v>
      </c>
      <c r="AI548" s="294" t="s">
        <v>75</v>
      </c>
      <c r="AJ548" s="72">
        <v>0</v>
      </c>
      <c r="AK548" s="79" t="s">
        <v>75</v>
      </c>
      <c r="AL548" s="79" t="s">
        <v>75</v>
      </c>
      <c r="AM548" s="136">
        <f t="shared" si="42"/>
        <v>0</v>
      </c>
      <c r="AN548" s="136">
        <f>+K548+AC548-AH548</f>
        <v>12500000</v>
      </c>
      <c r="AO548" s="72" t="s">
        <v>67</v>
      </c>
      <c r="AP548" s="70">
        <v>11250000</v>
      </c>
      <c r="AQ548" s="72" t="s">
        <v>85</v>
      </c>
      <c r="AR548" s="70">
        <v>0</v>
      </c>
      <c r="AS548" s="86" t="s">
        <v>75</v>
      </c>
      <c r="AT548" s="508">
        <v>10000000</v>
      </c>
      <c r="AU548" s="436">
        <f t="shared" si="43"/>
        <v>2500000</v>
      </c>
      <c r="AV548" s="140">
        <f t="shared" si="44"/>
        <v>0.8</v>
      </c>
      <c r="AW548" s="294" t="s">
        <v>75</v>
      </c>
      <c r="AX548" s="72" t="s">
        <v>86</v>
      </c>
      <c r="AY548" s="70" t="s">
        <v>6062</v>
      </c>
      <c r="AZ548" s="67" t="s">
        <v>67</v>
      </c>
      <c r="BA548" s="67" t="s">
        <v>67</v>
      </c>
    </row>
    <row r="549" spans="2:53" x14ac:dyDescent="0.25">
      <c r="B549" s="67">
        <v>2024</v>
      </c>
      <c r="C549" s="67">
        <v>891780111</v>
      </c>
      <c r="D549" s="69" t="s">
        <v>64</v>
      </c>
      <c r="E549" s="72" t="s">
        <v>6061</v>
      </c>
      <c r="F549" s="136" t="s">
        <v>6060</v>
      </c>
      <c r="G549" s="418">
        <v>0</v>
      </c>
      <c r="H549" s="72" t="s">
        <v>73</v>
      </c>
      <c r="I549" s="69" t="s">
        <v>65</v>
      </c>
      <c r="J549" s="70" t="s">
        <v>6059</v>
      </c>
      <c r="K549" s="70">
        <v>12060000</v>
      </c>
      <c r="L549" s="67" t="s">
        <v>68</v>
      </c>
      <c r="M549" s="70" t="s">
        <v>6058</v>
      </c>
      <c r="N549" s="70">
        <v>1066095376</v>
      </c>
      <c r="O549" s="154">
        <v>13</v>
      </c>
      <c r="P549" s="294">
        <v>45302</v>
      </c>
      <c r="Q549" s="70">
        <v>4518689382</v>
      </c>
      <c r="R549" s="291">
        <v>45342</v>
      </c>
      <c r="S549" s="70">
        <v>12060000</v>
      </c>
      <c r="T549" s="72" t="s">
        <v>66</v>
      </c>
      <c r="U549" s="70">
        <v>36557666</v>
      </c>
      <c r="V549" s="70" t="s">
        <v>5171</v>
      </c>
      <c r="W549" s="291">
        <v>45342</v>
      </c>
      <c r="X549" s="291">
        <v>45342</v>
      </c>
      <c r="Y549" s="81" t="s">
        <v>75</v>
      </c>
      <c r="Z549" s="291">
        <v>45457</v>
      </c>
      <c r="AA549" s="136">
        <f t="shared" si="40"/>
        <v>115</v>
      </c>
      <c r="AB549" s="136">
        <v>0</v>
      </c>
      <c r="AC549" s="506">
        <v>0</v>
      </c>
      <c r="AD549" s="136">
        <v>0</v>
      </c>
      <c r="AE549" s="294" t="s">
        <v>75</v>
      </c>
      <c r="AF549" s="136">
        <f t="shared" si="41"/>
        <v>0</v>
      </c>
      <c r="AG549" s="70">
        <v>0</v>
      </c>
      <c r="AH549" s="70">
        <v>0</v>
      </c>
      <c r="AI549" s="294" t="s">
        <v>75</v>
      </c>
      <c r="AJ549" s="72">
        <v>0</v>
      </c>
      <c r="AK549" s="79" t="s">
        <v>75</v>
      </c>
      <c r="AL549" s="79" t="s">
        <v>75</v>
      </c>
      <c r="AM549" s="136">
        <f t="shared" si="42"/>
        <v>0</v>
      </c>
      <c r="AN549" s="136">
        <f>+K549+AC549-AH549</f>
        <v>12060000</v>
      </c>
      <c r="AO549" s="72" t="s">
        <v>67</v>
      </c>
      <c r="AP549" s="70">
        <v>12060000</v>
      </c>
      <c r="AQ549" s="72" t="s">
        <v>85</v>
      </c>
      <c r="AR549" s="70">
        <v>0</v>
      </c>
      <c r="AS549" s="86" t="s">
        <v>75</v>
      </c>
      <c r="AT549" s="508">
        <v>8100000</v>
      </c>
      <c r="AU549" s="436">
        <f t="shared" si="43"/>
        <v>3960000</v>
      </c>
      <c r="AV549" s="140">
        <f t="shared" si="44"/>
        <v>0.67164179104477617</v>
      </c>
      <c r="AW549" s="294" t="s">
        <v>75</v>
      </c>
      <c r="AX549" s="72" t="s">
        <v>86</v>
      </c>
      <c r="AY549" s="70" t="s">
        <v>6057</v>
      </c>
      <c r="AZ549" s="67" t="s">
        <v>67</v>
      </c>
      <c r="BA549" s="67" t="s">
        <v>67</v>
      </c>
    </row>
    <row r="550" spans="2:53" x14ac:dyDescent="0.25">
      <c r="B550" s="67">
        <v>2024</v>
      </c>
      <c r="C550" s="67">
        <v>891780111</v>
      </c>
      <c r="D550" s="69" t="s">
        <v>64</v>
      </c>
      <c r="E550" s="72" t="s">
        <v>6056</v>
      </c>
      <c r="F550" s="136" t="s">
        <v>6055</v>
      </c>
      <c r="G550" s="418">
        <v>0</v>
      </c>
      <c r="H550" s="72" t="s">
        <v>73</v>
      </c>
      <c r="I550" s="69" t="s">
        <v>65</v>
      </c>
      <c r="J550" s="70" t="s">
        <v>5973</v>
      </c>
      <c r="K550" s="70">
        <v>10250000</v>
      </c>
      <c r="L550" s="67" t="s">
        <v>68</v>
      </c>
      <c r="M550" s="70" t="s">
        <v>6054</v>
      </c>
      <c r="N550" s="70">
        <v>1083027976</v>
      </c>
      <c r="O550" s="154">
        <v>14</v>
      </c>
      <c r="P550" s="291">
        <v>45302</v>
      </c>
      <c r="Q550" s="70">
        <v>2126349000</v>
      </c>
      <c r="R550" s="291">
        <v>45342</v>
      </c>
      <c r="S550" s="70">
        <v>10250000</v>
      </c>
      <c r="T550" s="72" t="s">
        <v>66</v>
      </c>
      <c r="U550" s="70">
        <v>85473390</v>
      </c>
      <c r="V550" s="70" t="s">
        <v>5792</v>
      </c>
      <c r="W550" s="291">
        <v>45342</v>
      </c>
      <c r="X550" s="291">
        <v>45342</v>
      </c>
      <c r="Y550" s="81" t="s">
        <v>75</v>
      </c>
      <c r="Z550" s="291">
        <v>45457</v>
      </c>
      <c r="AA550" s="136">
        <f t="shared" si="40"/>
        <v>115</v>
      </c>
      <c r="AB550" s="136">
        <v>0</v>
      </c>
      <c r="AC550" s="506">
        <v>0</v>
      </c>
      <c r="AD550" s="136">
        <v>0</v>
      </c>
      <c r="AE550" s="294" t="s">
        <v>75</v>
      </c>
      <c r="AF550" s="136">
        <f t="shared" si="41"/>
        <v>0</v>
      </c>
      <c r="AG550" s="70">
        <v>0</v>
      </c>
      <c r="AH550" s="70">
        <v>0</v>
      </c>
      <c r="AI550" s="294" t="s">
        <v>75</v>
      </c>
      <c r="AJ550" s="72">
        <v>0</v>
      </c>
      <c r="AK550" s="79" t="s">
        <v>75</v>
      </c>
      <c r="AL550" s="79" t="s">
        <v>75</v>
      </c>
      <c r="AM550" s="136">
        <f t="shared" si="42"/>
        <v>0</v>
      </c>
      <c r="AN550" s="136">
        <f>+K550+AC550-AH550</f>
        <v>10250000</v>
      </c>
      <c r="AO550" s="72" t="s">
        <v>67</v>
      </c>
      <c r="AP550" s="70">
        <v>10250000</v>
      </c>
      <c r="AQ550" s="72" t="s">
        <v>85</v>
      </c>
      <c r="AR550" s="70">
        <v>0</v>
      </c>
      <c r="AS550" s="86" t="s">
        <v>75</v>
      </c>
      <c r="AT550" s="508">
        <v>10250000</v>
      </c>
      <c r="AU550" s="436">
        <f t="shared" si="43"/>
        <v>0</v>
      </c>
      <c r="AV550" s="140">
        <f t="shared" si="44"/>
        <v>1</v>
      </c>
      <c r="AW550" s="294" t="s">
        <v>75</v>
      </c>
      <c r="AX550" s="72" t="s">
        <v>131</v>
      </c>
      <c r="AY550" s="70" t="s">
        <v>6053</v>
      </c>
      <c r="AZ550" s="67" t="s">
        <v>67</v>
      </c>
      <c r="BA550" s="67" t="s">
        <v>67</v>
      </c>
    </row>
    <row r="551" spans="2:53" x14ac:dyDescent="0.25">
      <c r="B551" s="67">
        <v>2024</v>
      </c>
      <c r="C551" s="67">
        <v>891780111</v>
      </c>
      <c r="D551" s="69" t="s">
        <v>64</v>
      </c>
      <c r="E551" s="72" t="s">
        <v>6052</v>
      </c>
      <c r="F551" s="136" t="s">
        <v>6051</v>
      </c>
      <c r="G551" s="418">
        <v>0</v>
      </c>
      <c r="H551" s="72" t="s">
        <v>73</v>
      </c>
      <c r="I551" s="69" t="s">
        <v>65</v>
      </c>
      <c r="J551" s="70" t="s">
        <v>6050</v>
      </c>
      <c r="K551" s="70">
        <v>8610000</v>
      </c>
      <c r="L551" s="67" t="s">
        <v>68</v>
      </c>
      <c r="M551" s="70" t="s">
        <v>6049</v>
      </c>
      <c r="N551" s="70">
        <v>1084738546</v>
      </c>
      <c r="O551" s="154">
        <v>14</v>
      </c>
      <c r="P551" s="291">
        <v>45302</v>
      </c>
      <c r="Q551" s="70">
        <v>2126349000</v>
      </c>
      <c r="R551" s="291">
        <v>45342</v>
      </c>
      <c r="S551" s="70">
        <v>8610000</v>
      </c>
      <c r="T551" s="72" t="s">
        <v>66</v>
      </c>
      <c r="U551" s="70">
        <v>85473390</v>
      </c>
      <c r="V551" s="70" t="s">
        <v>5792</v>
      </c>
      <c r="W551" s="291">
        <v>45342</v>
      </c>
      <c r="X551" s="291">
        <v>45342</v>
      </c>
      <c r="Y551" s="81" t="s">
        <v>75</v>
      </c>
      <c r="Z551" s="291">
        <v>45457</v>
      </c>
      <c r="AA551" s="136">
        <f t="shared" si="40"/>
        <v>115</v>
      </c>
      <c r="AB551" s="136">
        <v>2</v>
      </c>
      <c r="AC551" s="506">
        <v>1050000</v>
      </c>
      <c r="AD551" s="136">
        <v>1</v>
      </c>
      <c r="AE551" s="507">
        <v>45473</v>
      </c>
      <c r="AF551" s="136">
        <f t="shared" si="41"/>
        <v>16</v>
      </c>
      <c r="AG551" s="70">
        <v>0</v>
      </c>
      <c r="AH551" s="70">
        <v>0</v>
      </c>
      <c r="AI551" s="294" t="s">
        <v>75</v>
      </c>
      <c r="AJ551" s="72">
        <v>0</v>
      </c>
      <c r="AK551" s="79" t="s">
        <v>75</v>
      </c>
      <c r="AL551" s="79" t="s">
        <v>75</v>
      </c>
      <c r="AM551" s="136">
        <f t="shared" si="42"/>
        <v>0</v>
      </c>
      <c r="AN551" s="136">
        <f>+K551+AC551-AH551</f>
        <v>9660000</v>
      </c>
      <c r="AO551" s="72" t="s">
        <v>67</v>
      </c>
      <c r="AP551" s="70">
        <v>8610000</v>
      </c>
      <c r="AQ551" s="72" t="s">
        <v>85</v>
      </c>
      <c r="AR551" s="70">
        <v>0</v>
      </c>
      <c r="AS551" s="86" t="s">
        <v>75</v>
      </c>
      <c r="AT551" s="508">
        <v>9660000</v>
      </c>
      <c r="AU551" s="436">
        <f t="shared" si="43"/>
        <v>0</v>
      </c>
      <c r="AV551" s="140">
        <f t="shared" si="44"/>
        <v>1</v>
      </c>
      <c r="AW551" s="294" t="s">
        <v>75</v>
      </c>
      <c r="AX551" s="72" t="s">
        <v>131</v>
      </c>
      <c r="AY551" s="70" t="s">
        <v>6048</v>
      </c>
      <c r="AZ551" s="67" t="s">
        <v>67</v>
      </c>
      <c r="BA551" s="67" t="s">
        <v>67</v>
      </c>
    </row>
    <row r="552" spans="2:53" x14ac:dyDescent="0.25">
      <c r="B552" s="67">
        <v>2024</v>
      </c>
      <c r="C552" s="67">
        <v>891780111</v>
      </c>
      <c r="D552" s="69" t="s">
        <v>64</v>
      </c>
      <c r="E552" s="72" t="s">
        <v>6047</v>
      </c>
      <c r="F552" s="136" t="s">
        <v>6046</v>
      </c>
      <c r="G552" s="418">
        <v>0</v>
      </c>
      <c r="H552" s="72" t="s">
        <v>73</v>
      </c>
      <c r="I552" s="69" t="s">
        <v>65</v>
      </c>
      <c r="J552" s="70" t="s">
        <v>6045</v>
      </c>
      <c r="K552" s="70">
        <v>8610000</v>
      </c>
      <c r="L552" s="67" t="s">
        <v>68</v>
      </c>
      <c r="M552" s="70" t="s">
        <v>6044</v>
      </c>
      <c r="N552" s="70">
        <v>1083002832</v>
      </c>
      <c r="O552" s="154">
        <v>14</v>
      </c>
      <c r="P552" s="291">
        <v>45302</v>
      </c>
      <c r="Q552" s="70">
        <v>2126349000</v>
      </c>
      <c r="R552" s="291">
        <v>45342</v>
      </c>
      <c r="S552" s="70">
        <v>8610000</v>
      </c>
      <c r="T552" s="72" t="s">
        <v>66</v>
      </c>
      <c r="U552" s="70">
        <v>85475141</v>
      </c>
      <c r="V552" s="70" t="s">
        <v>6043</v>
      </c>
      <c r="W552" s="291">
        <v>45342</v>
      </c>
      <c r="X552" s="291">
        <v>45342</v>
      </c>
      <c r="Y552" s="81" t="s">
        <v>75</v>
      </c>
      <c r="Z552" s="291">
        <v>45457</v>
      </c>
      <c r="AA552" s="136">
        <f t="shared" si="40"/>
        <v>115</v>
      </c>
      <c r="AB552" s="136">
        <v>0</v>
      </c>
      <c r="AC552" s="506">
        <v>0</v>
      </c>
      <c r="AD552" s="136">
        <v>0</v>
      </c>
      <c r="AE552" s="294" t="s">
        <v>75</v>
      </c>
      <c r="AF552" s="136">
        <f t="shared" si="41"/>
        <v>0</v>
      </c>
      <c r="AG552" s="70">
        <v>0</v>
      </c>
      <c r="AH552" s="70">
        <v>0</v>
      </c>
      <c r="AI552" s="294" t="s">
        <v>75</v>
      </c>
      <c r="AJ552" s="72">
        <v>0</v>
      </c>
      <c r="AK552" s="79" t="s">
        <v>75</v>
      </c>
      <c r="AL552" s="79" t="s">
        <v>75</v>
      </c>
      <c r="AM552" s="136">
        <f t="shared" si="42"/>
        <v>0</v>
      </c>
      <c r="AN552" s="136">
        <f>+K552+AC552-AH552</f>
        <v>8610000</v>
      </c>
      <c r="AO552" s="72" t="s">
        <v>67</v>
      </c>
      <c r="AP552" s="70">
        <v>8610000</v>
      </c>
      <c r="AQ552" s="72" t="s">
        <v>85</v>
      </c>
      <c r="AR552" s="70">
        <v>0</v>
      </c>
      <c r="AS552" s="86" t="s">
        <v>75</v>
      </c>
      <c r="AT552" s="508">
        <v>8610000</v>
      </c>
      <c r="AU552" s="436">
        <f t="shared" si="43"/>
        <v>0</v>
      </c>
      <c r="AV552" s="140">
        <f t="shared" si="44"/>
        <v>1</v>
      </c>
      <c r="AW552" s="294" t="s">
        <v>75</v>
      </c>
      <c r="AX552" s="72" t="s">
        <v>131</v>
      </c>
      <c r="AY552" s="70" t="s">
        <v>6042</v>
      </c>
      <c r="AZ552" s="67" t="s">
        <v>67</v>
      </c>
      <c r="BA552" s="67" t="s">
        <v>67</v>
      </c>
    </row>
    <row r="553" spans="2:53" x14ac:dyDescent="0.25">
      <c r="B553" s="67">
        <v>2024</v>
      </c>
      <c r="C553" s="67">
        <v>891780111</v>
      </c>
      <c r="D553" s="69" t="s">
        <v>64</v>
      </c>
      <c r="E553" s="72" t="s">
        <v>6041</v>
      </c>
      <c r="F553" s="136" t="s">
        <v>6040</v>
      </c>
      <c r="G553" s="418">
        <v>0</v>
      </c>
      <c r="H553" s="72" t="s">
        <v>73</v>
      </c>
      <c r="I553" s="69" t="s">
        <v>65</v>
      </c>
      <c r="J553" s="70" t="s">
        <v>6039</v>
      </c>
      <c r="K553" s="70">
        <v>14850000</v>
      </c>
      <c r="L553" s="67" t="s">
        <v>68</v>
      </c>
      <c r="M553" s="70" t="s">
        <v>6038</v>
      </c>
      <c r="N553" s="70">
        <v>1081820476</v>
      </c>
      <c r="O553" s="154">
        <v>13</v>
      </c>
      <c r="P553" s="294">
        <v>45302</v>
      </c>
      <c r="Q553" s="70">
        <v>4518689382</v>
      </c>
      <c r="R553" s="291">
        <v>45342</v>
      </c>
      <c r="S553" s="70">
        <v>14850000</v>
      </c>
      <c r="T553" s="72" t="s">
        <v>66</v>
      </c>
      <c r="U553" s="70">
        <v>1192791759</v>
      </c>
      <c r="V553" s="70" t="s">
        <v>2466</v>
      </c>
      <c r="W553" s="291">
        <v>45342</v>
      </c>
      <c r="X553" s="291">
        <v>45342</v>
      </c>
      <c r="Y553" s="81" t="s">
        <v>75</v>
      </c>
      <c r="Z553" s="291">
        <v>45457</v>
      </c>
      <c r="AA553" s="136">
        <f t="shared" si="40"/>
        <v>115</v>
      </c>
      <c r="AB553" s="136">
        <v>2</v>
      </c>
      <c r="AC553" s="506">
        <v>1650000</v>
      </c>
      <c r="AD553" s="136">
        <v>1</v>
      </c>
      <c r="AE553" s="507">
        <v>45473</v>
      </c>
      <c r="AF553" s="136">
        <f t="shared" si="41"/>
        <v>16</v>
      </c>
      <c r="AG553" s="70">
        <v>0</v>
      </c>
      <c r="AH553" s="70">
        <v>0</v>
      </c>
      <c r="AI553" s="294" t="s">
        <v>75</v>
      </c>
      <c r="AJ553" s="72">
        <v>0</v>
      </c>
      <c r="AK553" s="79" t="s">
        <v>75</v>
      </c>
      <c r="AL553" s="79" t="s">
        <v>75</v>
      </c>
      <c r="AM553" s="136">
        <f t="shared" si="42"/>
        <v>0</v>
      </c>
      <c r="AN553" s="136">
        <f>+K553+AC553-AH553</f>
        <v>16500000</v>
      </c>
      <c r="AO553" s="72" t="s">
        <v>67</v>
      </c>
      <c r="AP553" s="70">
        <v>14850000</v>
      </c>
      <c r="AQ553" s="72" t="s">
        <v>85</v>
      </c>
      <c r="AR553" s="70">
        <v>0</v>
      </c>
      <c r="AS553" s="86" t="s">
        <v>75</v>
      </c>
      <c r="AT553" s="508">
        <v>16500000</v>
      </c>
      <c r="AU553" s="436">
        <f t="shared" si="43"/>
        <v>0</v>
      </c>
      <c r="AV553" s="140">
        <f t="shared" si="44"/>
        <v>1</v>
      </c>
      <c r="AW553" s="294" t="s">
        <v>75</v>
      </c>
      <c r="AX553" s="72" t="s">
        <v>131</v>
      </c>
      <c r="AY553" s="70" t="s">
        <v>6037</v>
      </c>
      <c r="AZ553" s="67" t="s">
        <v>67</v>
      </c>
      <c r="BA553" s="67" t="s">
        <v>67</v>
      </c>
    </row>
    <row r="554" spans="2:53" x14ac:dyDescent="0.25">
      <c r="B554" s="67">
        <v>2024</v>
      </c>
      <c r="C554" s="67">
        <v>891780111</v>
      </c>
      <c r="D554" s="69" t="s">
        <v>64</v>
      </c>
      <c r="E554" s="72" t="s">
        <v>6036</v>
      </c>
      <c r="F554" s="136" t="s">
        <v>6035</v>
      </c>
      <c r="G554" s="418">
        <v>0</v>
      </c>
      <c r="H554" s="72" t="s">
        <v>73</v>
      </c>
      <c r="I554" s="69" t="s">
        <v>65</v>
      </c>
      <c r="J554" s="70" t="s">
        <v>5843</v>
      </c>
      <c r="K554" s="70">
        <v>10167000</v>
      </c>
      <c r="L554" s="67" t="s">
        <v>68</v>
      </c>
      <c r="M554" s="70" t="s">
        <v>6034</v>
      </c>
      <c r="N554" s="70">
        <v>1082925224</v>
      </c>
      <c r="O554" s="154">
        <v>13</v>
      </c>
      <c r="P554" s="294">
        <v>45302</v>
      </c>
      <c r="Q554" s="70">
        <v>4518689382</v>
      </c>
      <c r="R554" s="291">
        <v>45342</v>
      </c>
      <c r="S554" s="70">
        <v>10167000</v>
      </c>
      <c r="T554" s="72" t="s">
        <v>66</v>
      </c>
      <c r="U554" s="70">
        <v>36557666</v>
      </c>
      <c r="V554" s="70" t="s">
        <v>5171</v>
      </c>
      <c r="W554" s="291">
        <v>45342</v>
      </c>
      <c r="X554" s="291">
        <v>45342</v>
      </c>
      <c r="Y554" s="81" t="s">
        <v>75</v>
      </c>
      <c r="Z554" s="291">
        <v>45457</v>
      </c>
      <c r="AA554" s="136">
        <f t="shared" si="40"/>
        <v>115</v>
      </c>
      <c r="AB554" s="136">
        <v>0</v>
      </c>
      <c r="AC554" s="506">
        <v>0</v>
      </c>
      <c r="AD554" s="136">
        <v>0</v>
      </c>
      <c r="AE554" s="294" t="s">
        <v>75</v>
      </c>
      <c r="AF554" s="136">
        <f t="shared" si="41"/>
        <v>0</v>
      </c>
      <c r="AG554" s="70">
        <v>0</v>
      </c>
      <c r="AH554" s="70">
        <v>0</v>
      </c>
      <c r="AI554" s="294" t="s">
        <v>75</v>
      </c>
      <c r="AJ554" s="72">
        <v>0</v>
      </c>
      <c r="AK554" s="79" t="s">
        <v>75</v>
      </c>
      <c r="AL554" s="79" t="s">
        <v>75</v>
      </c>
      <c r="AM554" s="136">
        <f t="shared" si="42"/>
        <v>0</v>
      </c>
      <c r="AN554" s="136">
        <f>+K554+AC554-AH554</f>
        <v>10167000</v>
      </c>
      <c r="AO554" s="72" t="s">
        <v>67</v>
      </c>
      <c r="AP554" s="70">
        <v>10167000</v>
      </c>
      <c r="AQ554" s="72" t="s">
        <v>85</v>
      </c>
      <c r="AR554" s="70">
        <v>0</v>
      </c>
      <c r="AS554" s="86" t="s">
        <v>75</v>
      </c>
      <c r="AT554" s="508">
        <v>10167000</v>
      </c>
      <c r="AU554" s="436">
        <f t="shared" si="43"/>
        <v>0</v>
      </c>
      <c r="AV554" s="140">
        <f t="shared" si="44"/>
        <v>1</v>
      </c>
      <c r="AW554" s="294" t="s">
        <v>75</v>
      </c>
      <c r="AX554" s="72" t="s">
        <v>131</v>
      </c>
      <c r="AY554" s="70" t="s">
        <v>6033</v>
      </c>
      <c r="AZ554" s="67" t="s">
        <v>67</v>
      </c>
      <c r="BA554" s="67" t="s">
        <v>67</v>
      </c>
    </row>
    <row r="555" spans="2:53" x14ac:dyDescent="0.25">
      <c r="B555" s="67">
        <v>2024</v>
      </c>
      <c r="C555" s="67">
        <v>891780111</v>
      </c>
      <c r="D555" s="69" t="s">
        <v>64</v>
      </c>
      <c r="E555" s="72" t="s">
        <v>6032</v>
      </c>
      <c r="F555" s="136" t="s">
        <v>6031</v>
      </c>
      <c r="G555" s="418">
        <v>0</v>
      </c>
      <c r="H555" s="72" t="s">
        <v>73</v>
      </c>
      <c r="I555" s="69" t="s">
        <v>65</v>
      </c>
      <c r="J555" s="70" t="s">
        <v>5995</v>
      </c>
      <c r="K555" s="70">
        <v>8610000</v>
      </c>
      <c r="L555" s="67" t="s">
        <v>68</v>
      </c>
      <c r="M555" s="70" t="s">
        <v>6030</v>
      </c>
      <c r="N555" s="70">
        <v>1082944401</v>
      </c>
      <c r="O555" s="154">
        <v>14</v>
      </c>
      <c r="P555" s="291">
        <v>45302</v>
      </c>
      <c r="Q555" s="70">
        <v>2126349000</v>
      </c>
      <c r="R555" s="291">
        <v>45342</v>
      </c>
      <c r="S555" s="70">
        <v>8610000</v>
      </c>
      <c r="T555" s="72" t="s">
        <v>66</v>
      </c>
      <c r="U555" s="70">
        <v>85459497</v>
      </c>
      <c r="V555" s="70" t="s">
        <v>3149</v>
      </c>
      <c r="W555" s="291">
        <v>45342</v>
      </c>
      <c r="X555" s="291">
        <v>45342</v>
      </c>
      <c r="Y555" s="81" t="s">
        <v>75</v>
      </c>
      <c r="Z555" s="291">
        <v>45457</v>
      </c>
      <c r="AA555" s="136">
        <f t="shared" si="40"/>
        <v>115</v>
      </c>
      <c r="AB555" s="136">
        <v>2</v>
      </c>
      <c r="AC555" s="506">
        <v>1050000</v>
      </c>
      <c r="AD555" s="136">
        <v>1</v>
      </c>
      <c r="AE555" s="507">
        <v>45473</v>
      </c>
      <c r="AF555" s="136">
        <f t="shared" si="41"/>
        <v>16</v>
      </c>
      <c r="AG555" s="70">
        <v>0</v>
      </c>
      <c r="AH555" s="70">
        <v>0</v>
      </c>
      <c r="AI555" s="294" t="s">
        <v>75</v>
      </c>
      <c r="AJ555" s="72">
        <v>0</v>
      </c>
      <c r="AK555" s="79" t="s">
        <v>75</v>
      </c>
      <c r="AL555" s="79" t="s">
        <v>75</v>
      </c>
      <c r="AM555" s="136">
        <f t="shared" si="42"/>
        <v>0</v>
      </c>
      <c r="AN555" s="136">
        <f>+K555+AC555-AH555</f>
        <v>9660000</v>
      </c>
      <c r="AO555" s="72" t="s">
        <v>67</v>
      </c>
      <c r="AP555" s="70">
        <v>8610000</v>
      </c>
      <c r="AQ555" s="72" t="s">
        <v>85</v>
      </c>
      <c r="AR555" s="70">
        <v>0</v>
      </c>
      <c r="AS555" s="86" t="s">
        <v>75</v>
      </c>
      <c r="AT555" s="508">
        <v>9660000</v>
      </c>
      <c r="AU555" s="436">
        <f t="shared" si="43"/>
        <v>0</v>
      </c>
      <c r="AV555" s="140">
        <f t="shared" si="44"/>
        <v>1</v>
      </c>
      <c r="AW555" s="294" t="s">
        <v>75</v>
      </c>
      <c r="AX555" s="72" t="s">
        <v>131</v>
      </c>
      <c r="AY555" s="70" t="s">
        <v>6029</v>
      </c>
      <c r="AZ555" s="67" t="s">
        <v>67</v>
      </c>
      <c r="BA555" s="67" t="s">
        <v>67</v>
      </c>
    </row>
    <row r="556" spans="2:53" x14ac:dyDescent="0.25">
      <c r="B556" s="67">
        <v>2024</v>
      </c>
      <c r="C556" s="67">
        <v>891780111</v>
      </c>
      <c r="D556" s="69" t="s">
        <v>64</v>
      </c>
      <c r="E556" s="72" t="s">
        <v>6028</v>
      </c>
      <c r="F556" s="136" t="s">
        <v>6027</v>
      </c>
      <c r="G556" s="418">
        <v>0</v>
      </c>
      <c r="H556" s="72" t="s">
        <v>73</v>
      </c>
      <c r="I556" s="69" t="s">
        <v>65</v>
      </c>
      <c r="J556" s="70" t="s">
        <v>5995</v>
      </c>
      <c r="K556" s="70">
        <v>8610000</v>
      </c>
      <c r="L556" s="67" t="s">
        <v>68</v>
      </c>
      <c r="M556" s="70" t="s">
        <v>6026</v>
      </c>
      <c r="N556" s="70">
        <v>1083030981</v>
      </c>
      <c r="O556" s="154">
        <v>14</v>
      </c>
      <c r="P556" s="291">
        <v>45302</v>
      </c>
      <c r="Q556" s="70">
        <v>2126349000</v>
      </c>
      <c r="R556" s="291">
        <v>45342</v>
      </c>
      <c r="S556" s="70">
        <v>8610000</v>
      </c>
      <c r="T556" s="72" t="s">
        <v>66</v>
      </c>
      <c r="U556" s="70">
        <v>85459497</v>
      </c>
      <c r="V556" s="70" t="s">
        <v>3149</v>
      </c>
      <c r="W556" s="291">
        <v>45342</v>
      </c>
      <c r="X556" s="291">
        <v>45342</v>
      </c>
      <c r="Y556" s="81" t="s">
        <v>75</v>
      </c>
      <c r="Z556" s="291">
        <v>45457</v>
      </c>
      <c r="AA556" s="136">
        <f t="shared" si="40"/>
        <v>115</v>
      </c>
      <c r="AB556" s="136">
        <v>2</v>
      </c>
      <c r="AC556" s="506">
        <v>1050000</v>
      </c>
      <c r="AD556" s="136">
        <v>1</v>
      </c>
      <c r="AE556" s="507">
        <v>45473</v>
      </c>
      <c r="AF556" s="136">
        <f t="shared" si="41"/>
        <v>16</v>
      </c>
      <c r="AG556" s="70">
        <v>0</v>
      </c>
      <c r="AH556" s="70">
        <v>0</v>
      </c>
      <c r="AI556" s="294" t="s">
        <v>75</v>
      </c>
      <c r="AJ556" s="72">
        <v>0</v>
      </c>
      <c r="AK556" s="79" t="s">
        <v>75</v>
      </c>
      <c r="AL556" s="79" t="s">
        <v>75</v>
      </c>
      <c r="AM556" s="136">
        <f t="shared" si="42"/>
        <v>0</v>
      </c>
      <c r="AN556" s="136">
        <f>+K556+AC556-AH556</f>
        <v>9660000</v>
      </c>
      <c r="AO556" s="72" t="s">
        <v>67</v>
      </c>
      <c r="AP556" s="70">
        <v>8610000</v>
      </c>
      <c r="AQ556" s="72" t="s">
        <v>85</v>
      </c>
      <c r="AR556" s="70">
        <v>0</v>
      </c>
      <c r="AS556" s="86" t="s">
        <v>75</v>
      </c>
      <c r="AT556" s="508">
        <v>9660000</v>
      </c>
      <c r="AU556" s="436">
        <f t="shared" si="43"/>
        <v>0</v>
      </c>
      <c r="AV556" s="140">
        <f t="shared" si="44"/>
        <v>1</v>
      </c>
      <c r="AW556" s="294" t="s">
        <v>75</v>
      </c>
      <c r="AX556" s="72" t="s">
        <v>131</v>
      </c>
      <c r="AY556" s="70" t="s">
        <v>6025</v>
      </c>
      <c r="AZ556" s="67" t="s">
        <v>67</v>
      </c>
      <c r="BA556" s="67" t="s">
        <v>67</v>
      </c>
    </row>
    <row r="557" spans="2:53" x14ac:dyDescent="0.25">
      <c r="B557" s="67">
        <v>2024</v>
      </c>
      <c r="C557" s="67">
        <v>891780111</v>
      </c>
      <c r="D557" s="69" t="s">
        <v>64</v>
      </c>
      <c r="E557" s="72" t="s">
        <v>6024</v>
      </c>
      <c r="F557" s="136" t="s">
        <v>6023</v>
      </c>
      <c r="G557" s="418">
        <v>0</v>
      </c>
      <c r="H557" s="72" t="s">
        <v>73</v>
      </c>
      <c r="I557" s="69" t="s">
        <v>65</v>
      </c>
      <c r="J557" s="70" t="s">
        <v>6022</v>
      </c>
      <c r="K557" s="70">
        <v>12100000</v>
      </c>
      <c r="L557" s="67" t="s">
        <v>68</v>
      </c>
      <c r="M557" s="70" t="s">
        <v>306</v>
      </c>
      <c r="N557" s="70">
        <v>1143379940</v>
      </c>
      <c r="O557" s="154">
        <v>13</v>
      </c>
      <c r="P557" s="294">
        <v>45302</v>
      </c>
      <c r="Q557" s="70">
        <v>4518689382</v>
      </c>
      <c r="R557" s="291">
        <v>45342</v>
      </c>
      <c r="S557" s="70">
        <v>12100000</v>
      </c>
      <c r="T557" s="72" t="s">
        <v>66</v>
      </c>
      <c r="U557" s="70">
        <v>57461216</v>
      </c>
      <c r="V557" s="70" t="s">
        <v>4197</v>
      </c>
      <c r="W557" s="291">
        <v>45342</v>
      </c>
      <c r="X557" s="291">
        <v>45342</v>
      </c>
      <c r="Y557" s="81" t="s">
        <v>75</v>
      </c>
      <c r="Z557" s="291">
        <v>45457</v>
      </c>
      <c r="AA557" s="136">
        <f t="shared" si="40"/>
        <v>115</v>
      </c>
      <c r="AB557" s="136">
        <v>2</v>
      </c>
      <c r="AC557" s="506">
        <v>1500000</v>
      </c>
      <c r="AD557" s="136">
        <v>1</v>
      </c>
      <c r="AE557" s="507">
        <v>45473</v>
      </c>
      <c r="AF557" s="136">
        <f t="shared" si="41"/>
        <v>16</v>
      </c>
      <c r="AG557" s="70">
        <v>0</v>
      </c>
      <c r="AH557" s="70">
        <v>0</v>
      </c>
      <c r="AI557" s="294" t="s">
        <v>75</v>
      </c>
      <c r="AJ557" s="72">
        <v>0</v>
      </c>
      <c r="AK557" s="79" t="s">
        <v>75</v>
      </c>
      <c r="AL557" s="79" t="s">
        <v>75</v>
      </c>
      <c r="AM557" s="136">
        <f t="shared" si="42"/>
        <v>0</v>
      </c>
      <c r="AN557" s="136">
        <f>+K557+AC557-AH557</f>
        <v>13600000</v>
      </c>
      <c r="AO557" s="72" t="s">
        <v>67</v>
      </c>
      <c r="AP557" s="70">
        <v>12100000</v>
      </c>
      <c r="AQ557" s="72" t="s">
        <v>85</v>
      </c>
      <c r="AR557" s="70">
        <v>0</v>
      </c>
      <c r="AS557" s="86" t="s">
        <v>75</v>
      </c>
      <c r="AT557" s="508">
        <v>13600000</v>
      </c>
      <c r="AU557" s="436">
        <f t="shared" si="43"/>
        <v>0</v>
      </c>
      <c r="AV557" s="140">
        <f t="shared" si="44"/>
        <v>1</v>
      </c>
      <c r="AW557" s="294" t="s">
        <v>75</v>
      </c>
      <c r="AX557" s="72" t="s">
        <v>131</v>
      </c>
      <c r="AY557" s="70" t="s">
        <v>6021</v>
      </c>
      <c r="AZ557" s="67" t="s">
        <v>67</v>
      </c>
      <c r="BA557" s="67" t="s">
        <v>67</v>
      </c>
    </row>
    <row r="558" spans="2:53" x14ac:dyDescent="0.25">
      <c r="B558" s="67">
        <v>2024</v>
      </c>
      <c r="C558" s="67">
        <v>891780111</v>
      </c>
      <c r="D558" s="69" t="s">
        <v>64</v>
      </c>
      <c r="E558" s="72" t="s">
        <v>6020</v>
      </c>
      <c r="F558" s="136" t="s">
        <v>6019</v>
      </c>
      <c r="G558" s="418">
        <v>0</v>
      </c>
      <c r="H558" s="72" t="s">
        <v>73</v>
      </c>
      <c r="I558" s="69" t="s">
        <v>65</v>
      </c>
      <c r="J558" s="70" t="s">
        <v>6018</v>
      </c>
      <c r="K558" s="70">
        <v>8610000</v>
      </c>
      <c r="L558" s="67" t="s">
        <v>68</v>
      </c>
      <c r="M558" s="70" t="s">
        <v>6017</v>
      </c>
      <c r="N558" s="70">
        <v>36726128</v>
      </c>
      <c r="O558" s="154">
        <v>14</v>
      </c>
      <c r="P558" s="291">
        <v>45302</v>
      </c>
      <c r="Q558" s="70">
        <v>2126349000</v>
      </c>
      <c r="R558" s="291">
        <v>45342</v>
      </c>
      <c r="S558" s="70">
        <v>8610000</v>
      </c>
      <c r="T558" s="72" t="s">
        <v>66</v>
      </c>
      <c r="U558" s="70">
        <v>7633817</v>
      </c>
      <c r="V558" s="70" t="s">
        <v>4306</v>
      </c>
      <c r="W558" s="291">
        <v>45342</v>
      </c>
      <c r="X558" s="291">
        <v>45342</v>
      </c>
      <c r="Y558" s="81" t="s">
        <v>75</v>
      </c>
      <c r="Z558" s="291">
        <v>45457</v>
      </c>
      <c r="AA558" s="136">
        <f t="shared" si="40"/>
        <v>115</v>
      </c>
      <c r="AB558" s="136">
        <v>2</v>
      </c>
      <c r="AC558" s="506">
        <v>980000</v>
      </c>
      <c r="AD558" s="136">
        <v>1</v>
      </c>
      <c r="AE558" s="507">
        <v>45473</v>
      </c>
      <c r="AF558" s="136">
        <f t="shared" si="41"/>
        <v>16</v>
      </c>
      <c r="AG558" s="70">
        <v>0</v>
      </c>
      <c r="AH558" s="70">
        <v>0</v>
      </c>
      <c r="AI558" s="294" t="s">
        <v>75</v>
      </c>
      <c r="AJ558" s="72">
        <v>0</v>
      </c>
      <c r="AK558" s="79" t="s">
        <v>75</v>
      </c>
      <c r="AL558" s="79" t="s">
        <v>75</v>
      </c>
      <c r="AM558" s="136">
        <f t="shared" si="42"/>
        <v>0</v>
      </c>
      <c r="AN558" s="136">
        <f>+K558+AC558-AH558</f>
        <v>9590000</v>
      </c>
      <c r="AO558" s="72" t="s">
        <v>67</v>
      </c>
      <c r="AP558" s="70">
        <v>8610000</v>
      </c>
      <c r="AQ558" s="72" t="s">
        <v>85</v>
      </c>
      <c r="AR558" s="70">
        <v>0</v>
      </c>
      <c r="AS558" s="86" t="s">
        <v>75</v>
      </c>
      <c r="AT558" s="508">
        <v>9590000</v>
      </c>
      <c r="AU558" s="436">
        <f t="shared" si="43"/>
        <v>0</v>
      </c>
      <c r="AV558" s="140">
        <f t="shared" si="44"/>
        <v>1</v>
      </c>
      <c r="AW558" s="294" t="s">
        <v>75</v>
      </c>
      <c r="AX558" s="72" t="s">
        <v>131</v>
      </c>
      <c r="AY558" s="70" t="s">
        <v>6016</v>
      </c>
      <c r="AZ558" s="67" t="s">
        <v>67</v>
      </c>
      <c r="BA558" s="67" t="s">
        <v>67</v>
      </c>
    </row>
    <row r="559" spans="2:53" x14ac:dyDescent="0.25">
      <c r="B559" s="67">
        <v>2024</v>
      </c>
      <c r="C559" s="67">
        <v>891780111</v>
      </c>
      <c r="D559" s="69" t="s">
        <v>64</v>
      </c>
      <c r="E559" s="72" t="s">
        <v>6015</v>
      </c>
      <c r="F559" s="136" t="s">
        <v>6014</v>
      </c>
      <c r="G559" s="418">
        <v>0</v>
      </c>
      <c r="H559" s="72" t="s">
        <v>73</v>
      </c>
      <c r="I559" s="69" t="s">
        <v>65</v>
      </c>
      <c r="J559" s="70" t="s">
        <v>5778</v>
      </c>
      <c r="K559" s="70">
        <v>8610000</v>
      </c>
      <c r="L559" s="67" t="s">
        <v>68</v>
      </c>
      <c r="M559" s="70" t="s">
        <v>6013</v>
      </c>
      <c r="N559" s="70">
        <v>36723382</v>
      </c>
      <c r="O559" s="154">
        <v>14</v>
      </c>
      <c r="P559" s="291">
        <v>45302</v>
      </c>
      <c r="Q559" s="70">
        <v>2126349000</v>
      </c>
      <c r="R559" s="291">
        <v>45342</v>
      </c>
      <c r="S559" s="70">
        <v>8610000</v>
      </c>
      <c r="T559" s="72" t="s">
        <v>66</v>
      </c>
      <c r="U559" s="70">
        <v>7633817</v>
      </c>
      <c r="V559" s="70" t="s">
        <v>4306</v>
      </c>
      <c r="W559" s="291">
        <v>45342</v>
      </c>
      <c r="X559" s="291">
        <v>45342</v>
      </c>
      <c r="Y559" s="81" t="s">
        <v>75</v>
      </c>
      <c r="Z559" s="291">
        <v>45457</v>
      </c>
      <c r="AA559" s="136">
        <f t="shared" si="40"/>
        <v>115</v>
      </c>
      <c r="AB559" s="136">
        <v>0</v>
      </c>
      <c r="AC559" s="506">
        <v>0</v>
      </c>
      <c r="AD559" s="136">
        <v>0</v>
      </c>
      <c r="AE559" s="294" t="s">
        <v>75</v>
      </c>
      <c r="AF559" s="136">
        <f t="shared" si="41"/>
        <v>0</v>
      </c>
      <c r="AG559" s="70">
        <v>0</v>
      </c>
      <c r="AH559" s="70">
        <v>0</v>
      </c>
      <c r="AI559" s="294" t="s">
        <v>75</v>
      </c>
      <c r="AJ559" s="72">
        <v>0</v>
      </c>
      <c r="AK559" s="79" t="s">
        <v>75</v>
      </c>
      <c r="AL559" s="79" t="s">
        <v>75</v>
      </c>
      <c r="AM559" s="136">
        <f t="shared" si="42"/>
        <v>0</v>
      </c>
      <c r="AN559" s="136">
        <f>+K559+AC559-AH559</f>
        <v>8610000</v>
      </c>
      <c r="AO559" s="72" t="s">
        <v>67</v>
      </c>
      <c r="AP559" s="70">
        <v>8610000</v>
      </c>
      <c r="AQ559" s="72" t="s">
        <v>85</v>
      </c>
      <c r="AR559" s="70">
        <v>0</v>
      </c>
      <c r="AS559" s="86" t="s">
        <v>75</v>
      </c>
      <c r="AT559" s="508">
        <v>8610000</v>
      </c>
      <c r="AU559" s="436">
        <f t="shared" si="43"/>
        <v>0</v>
      </c>
      <c r="AV559" s="140">
        <f t="shared" si="44"/>
        <v>1</v>
      </c>
      <c r="AW559" s="294" t="s">
        <v>75</v>
      </c>
      <c r="AX559" s="72" t="s">
        <v>131</v>
      </c>
      <c r="AY559" s="70" t="s">
        <v>6012</v>
      </c>
      <c r="AZ559" s="67" t="s">
        <v>67</v>
      </c>
      <c r="BA559" s="67" t="s">
        <v>67</v>
      </c>
    </row>
    <row r="560" spans="2:53" x14ac:dyDescent="0.25">
      <c r="B560" s="67">
        <v>2024</v>
      </c>
      <c r="C560" s="67">
        <v>891780111</v>
      </c>
      <c r="D560" s="69" t="s">
        <v>64</v>
      </c>
      <c r="E560" s="72" t="s">
        <v>6011</v>
      </c>
      <c r="F560" s="136" t="s">
        <v>6010</v>
      </c>
      <c r="G560" s="418">
        <v>0</v>
      </c>
      <c r="H560" s="72" t="s">
        <v>73</v>
      </c>
      <c r="I560" s="69" t="s">
        <v>65</v>
      </c>
      <c r="J560" s="70" t="s">
        <v>5778</v>
      </c>
      <c r="K560" s="70">
        <v>8610000</v>
      </c>
      <c r="L560" s="67" t="s">
        <v>68</v>
      </c>
      <c r="M560" s="70" t="s">
        <v>6009</v>
      </c>
      <c r="N560" s="70">
        <v>85150457</v>
      </c>
      <c r="O560" s="154">
        <v>14</v>
      </c>
      <c r="P560" s="291">
        <v>45302</v>
      </c>
      <c r="Q560" s="70">
        <v>2126349000</v>
      </c>
      <c r="R560" s="291">
        <v>45342</v>
      </c>
      <c r="S560" s="70">
        <v>8610000</v>
      </c>
      <c r="T560" s="72" t="s">
        <v>66</v>
      </c>
      <c r="U560" s="70">
        <v>7633817</v>
      </c>
      <c r="V560" s="70" t="s">
        <v>4306</v>
      </c>
      <c r="W560" s="291">
        <v>45342</v>
      </c>
      <c r="X560" s="291">
        <v>45342</v>
      </c>
      <c r="Y560" s="81" t="s">
        <v>75</v>
      </c>
      <c r="Z560" s="291">
        <v>45457</v>
      </c>
      <c r="AA560" s="136">
        <f t="shared" si="40"/>
        <v>115</v>
      </c>
      <c r="AB560" s="136">
        <v>0</v>
      </c>
      <c r="AC560" s="506">
        <v>0</v>
      </c>
      <c r="AD560" s="136">
        <v>0</v>
      </c>
      <c r="AE560" s="294" t="s">
        <v>75</v>
      </c>
      <c r="AF560" s="136">
        <f t="shared" si="41"/>
        <v>0</v>
      </c>
      <c r="AG560" s="70">
        <v>0</v>
      </c>
      <c r="AH560" s="70">
        <v>0</v>
      </c>
      <c r="AI560" s="294" t="s">
        <v>75</v>
      </c>
      <c r="AJ560" s="72">
        <v>0</v>
      </c>
      <c r="AK560" s="79" t="s">
        <v>75</v>
      </c>
      <c r="AL560" s="79" t="s">
        <v>75</v>
      </c>
      <c r="AM560" s="136">
        <f t="shared" si="42"/>
        <v>0</v>
      </c>
      <c r="AN560" s="136">
        <f>+K560+AC560-AH560</f>
        <v>8610000</v>
      </c>
      <c r="AO560" s="72" t="s">
        <v>67</v>
      </c>
      <c r="AP560" s="70">
        <v>8610000</v>
      </c>
      <c r="AQ560" s="72" t="s">
        <v>85</v>
      </c>
      <c r="AR560" s="70">
        <v>0</v>
      </c>
      <c r="AS560" s="86" t="s">
        <v>75</v>
      </c>
      <c r="AT560" s="508">
        <v>8610000</v>
      </c>
      <c r="AU560" s="436">
        <f t="shared" si="43"/>
        <v>0</v>
      </c>
      <c r="AV560" s="140">
        <f t="shared" si="44"/>
        <v>1</v>
      </c>
      <c r="AW560" s="294" t="s">
        <v>75</v>
      </c>
      <c r="AX560" s="72" t="s">
        <v>131</v>
      </c>
      <c r="AY560" s="70" t="s">
        <v>6008</v>
      </c>
      <c r="AZ560" s="67" t="s">
        <v>67</v>
      </c>
      <c r="BA560" s="67" t="s">
        <v>67</v>
      </c>
    </row>
    <row r="561" spans="2:53" x14ac:dyDescent="0.25">
      <c r="B561" s="67">
        <v>2024</v>
      </c>
      <c r="C561" s="67">
        <v>891780111</v>
      </c>
      <c r="D561" s="69" t="s">
        <v>64</v>
      </c>
      <c r="E561" s="72" t="s">
        <v>6007</v>
      </c>
      <c r="F561" s="136" t="s">
        <v>6006</v>
      </c>
      <c r="G561" s="418">
        <v>0</v>
      </c>
      <c r="H561" s="72" t="s">
        <v>73</v>
      </c>
      <c r="I561" s="69" t="s">
        <v>65</v>
      </c>
      <c r="J561" s="70" t="s">
        <v>6005</v>
      </c>
      <c r="K561" s="70">
        <v>8610000</v>
      </c>
      <c r="L561" s="67" t="s">
        <v>68</v>
      </c>
      <c r="M561" s="70" t="s">
        <v>6004</v>
      </c>
      <c r="N561" s="70">
        <v>1004364827</v>
      </c>
      <c r="O561" s="154">
        <v>14</v>
      </c>
      <c r="P561" s="291">
        <v>45302</v>
      </c>
      <c r="Q561" s="70">
        <v>2126349000</v>
      </c>
      <c r="R561" s="291">
        <v>45342</v>
      </c>
      <c r="S561" s="70">
        <v>8610000</v>
      </c>
      <c r="T561" s="72" t="s">
        <v>66</v>
      </c>
      <c r="U561" s="70">
        <v>85450705</v>
      </c>
      <c r="V561" s="70" t="s">
        <v>6003</v>
      </c>
      <c r="W561" s="291">
        <v>45342</v>
      </c>
      <c r="X561" s="291">
        <v>45342</v>
      </c>
      <c r="Y561" s="81" t="s">
        <v>75</v>
      </c>
      <c r="Z561" s="291">
        <v>45457</v>
      </c>
      <c r="AA561" s="136">
        <f t="shared" si="40"/>
        <v>115</v>
      </c>
      <c r="AB561" s="136">
        <v>0</v>
      </c>
      <c r="AC561" s="506">
        <v>0</v>
      </c>
      <c r="AD561" s="136">
        <v>0</v>
      </c>
      <c r="AE561" s="294" t="s">
        <v>75</v>
      </c>
      <c r="AF561" s="136">
        <f t="shared" si="41"/>
        <v>0</v>
      </c>
      <c r="AG561" s="70">
        <v>0</v>
      </c>
      <c r="AH561" s="70">
        <v>0</v>
      </c>
      <c r="AI561" s="294" t="s">
        <v>75</v>
      </c>
      <c r="AJ561" s="72">
        <v>0</v>
      </c>
      <c r="AK561" s="79" t="s">
        <v>75</v>
      </c>
      <c r="AL561" s="79" t="s">
        <v>75</v>
      </c>
      <c r="AM561" s="136">
        <f t="shared" si="42"/>
        <v>0</v>
      </c>
      <c r="AN561" s="136">
        <f>+K561+AC561-AH561</f>
        <v>8610000</v>
      </c>
      <c r="AO561" s="72" t="s">
        <v>67</v>
      </c>
      <c r="AP561" s="70">
        <v>8610000</v>
      </c>
      <c r="AQ561" s="72" t="s">
        <v>85</v>
      </c>
      <c r="AR561" s="70">
        <v>0</v>
      </c>
      <c r="AS561" s="86" t="s">
        <v>75</v>
      </c>
      <c r="AT561" s="508">
        <v>8610000</v>
      </c>
      <c r="AU561" s="436">
        <f t="shared" si="43"/>
        <v>0</v>
      </c>
      <c r="AV561" s="140">
        <f t="shared" si="44"/>
        <v>1</v>
      </c>
      <c r="AW561" s="294" t="s">
        <v>75</v>
      </c>
      <c r="AX561" s="72" t="s">
        <v>131</v>
      </c>
      <c r="AY561" s="70" t="s">
        <v>6002</v>
      </c>
      <c r="AZ561" s="67" t="s">
        <v>67</v>
      </c>
      <c r="BA561" s="67" t="s">
        <v>67</v>
      </c>
    </row>
    <row r="562" spans="2:53" x14ac:dyDescent="0.25">
      <c r="B562" s="67">
        <v>2024</v>
      </c>
      <c r="C562" s="67">
        <v>891780111</v>
      </c>
      <c r="D562" s="69" t="s">
        <v>64</v>
      </c>
      <c r="E562" s="72" t="s">
        <v>6001</v>
      </c>
      <c r="F562" s="136" t="s">
        <v>6000</v>
      </c>
      <c r="G562" s="418">
        <v>0</v>
      </c>
      <c r="H562" s="72" t="s">
        <v>73</v>
      </c>
      <c r="I562" s="69" t="s">
        <v>65</v>
      </c>
      <c r="J562" s="70" t="s">
        <v>5995</v>
      </c>
      <c r="K562" s="70">
        <v>8610000</v>
      </c>
      <c r="L562" s="67" t="s">
        <v>68</v>
      </c>
      <c r="M562" s="70" t="s">
        <v>5999</v>
      </c>
      <c r="N562" s="70">
        <v>1082991395</v>
      </c>
      <c r="O562" s="154">
        <v>14</v>
      </c>
      <c r="P562" s="291">
        <v>45302</v>
      </c>
      <c r="Q562" s="70">
        <v>2126349000</v>
      </c>
      <c r="R562" s="291">
        <v>45342</v>
      </c>
      <c r="S562" s="70">
        <v>8610000</v>
      </c>
      <c r="T562" s="72" t="s">
        <v>66</v>
      </c>
      <c r="U562" s="70">
        <v>85459497</v>
      </c>
      <c r="V562" s="70" t="s">
        <v>3149</v>
      </c>
      <c r="W562" s="291">
        <v>45342</v>
      </c>
      <c r="X562" s="291">
        <v>45342</v>
      </c>
      <c r="Y562" s="81" t="s">
        <v>75</v>
      </c>
      <c r="Z562" s="291">
        <v>45457</v>
      </c>
      <c r="AA562" s="136">
        <f t="shared" si="40"/>
        <v>115</v>
      </c>
      <c r="AB562" s="136">
        <v>0</v>
      </c>
      <c r="AC562" s="506">
        <v>0</v>
      </c>
      <c r="AD562" s="136">
        <v>0</v>
      </c>
      <c r="AE562" s="294" t="s">
        <v>75</v>
      </c>
      <c r="AF562" s="136">
        <f t="shared" si="41"/>
        <v>0</v>
      </c>
      <c r="AG562" s="70">
        <v>0</v>
      </c>
      <c r="AH562" s="70">
        <v>0</v>
      </c>
      <c r="AI562" s="294" t="s">
        <v>75</v>
      </c>
      <c r="AJ562" s="72">
        <v>0</v>
      </c>
      <c r="AK562" s="79" t="s">
        <v>75</v>
      </c>
      <c r="AL562" s="79" t="s">
        <v>75</v>
      </c>
      <c r="AM562" s="136">
        <f t="shared" si="42"/>
        <v>0</v>
      </c>
      <c r="AN562" s="136">
        <f>+K562+AC562-AH562</f>
        <v>8610000</v>
      </c>
      <c r="AO562" s="72" t="s">
        <v>67</v>
      </c>
      <c r="AP562" s="70">
        <v>8610000</v>
      </c>
      <c r="AQ562" s="72" t="s">
        <v>85</v>
      </c>
      <c r="AR562" s="70">
        <v>0</v>
      </c>
      <c r="AS562" s="86" t="s">
        <v>75</v>
      </c>
      <c r="AT562" s="508">
        <v>8610000</v>
      </c>
      <c r="AU562" s="436">
        <f t="shared" si="43"/>
        <v>0</v>
      </c>
      <c r="AV562" s="140">
        <f t="shared" si="44"/>
        <v>1</v>
      </c>
      <c r="AW562" s="294" t="s">
        <v>75</v>
      </c>
      <c r="AX562" s="72" t="s">
        <v>131</v>
      </c>
      <c r="AY562" s="70" t="s">
        <v>5998</v>
      </c>
      <c r="AZ562" s="67" t="s">
        <v>67</v>
      </c>
      <c r="BA562" s="67" t="s">
        <v>67</v>
      </c>
    </row>
    <row r="563" spans="2:53" x14ac:dyDescent="0.25">
      <c r="B563" s="67">
        <v>2024</v>
      </c>
      <c r="C563" s="67">
        <v>891780111</v>
      </c>
      <c r="D563" s="69" t="s">
        <v>64</v>
      </c>
      <c r="E563" s="72" t="s">
        <v>5997</v>
      </c>
      <c r="F563" s="136" t="s">
        <v>5996</v>
      </c>
      <c r="G563" s="418">
        <v>0</v>
      </c>
      <c r="H563" s="72" t="s">
        <v>73</v>
      </c>
      <c r="I563" s="69" t="s">
        <v>65</v>
      </c>
      <c r="J563" s="70" t="s">
        <v>5995</v>
      </c>
      <c r="K563" s="70">
        <v>8610000</v>
      </c>
      <c r="L563" s="67" t="s">
        <v>68</v>
      </c>
      <c r="M563" s="70" t="s">
        <v>5994</v>
      </c>
      <c r="N563" s="70">
        <v>1082944952</v>
      </c>
      <c r="O563" s="154">
        <v>14</v>
      </c>
      <c r="P563" s="291">
        <v>45302</v>
      </c>
      <c r="Q563" s="70">
        <v>2126349000</v>
      </c>
      <c r="R563" s="291">
        <v>45342</v>
      </c>
      <c r="S563" s="70">
        <v>8610000</v>
      </c>
      <c r="T563" s="72" t="s">
        <v>66</v>
      </c>
      <c r="U563" s="70">
        <v>85459497</v>
      </c>
      <c r="V563" s="70" t="s">
        <v>3149</v>
      </c>
      <c r="W563" s="291">
        <v>45342</v>
      </c>
      <c r="X563" s="291">
        <v>45342</v>
      </c>
      <c r="Y563" s="81" t="s">
        <v>75</v>
      </c>
      <c r="Z563" s="291">
        <v>45457</v>
      </c>
      <c r="AA563" s="136">
        <f t="shared" si="40"/>
        <v>115</v>
      </c>
      <c r="AB563" s="136">
        <v>0</v>
      </c>
      <c r="AC563" s="506">
        <v>0</v>
      </c>
      <c r="AD563" s="136">
        <v>0</v>
      </c>
      <c r="AE563" s="294" t="s">
        <v>75</v>
      </c>
      <c r="AF563" s="136">
        <f t="shared" si="41"/>
        <v>0</v>
      </c>
      <c r="AG563" s="70">
        <v>0</v>
      </c>
      <c r="AH563" s="70">
        <v>0</v>
      </c>
      <c r="AI563" s="294" t="s">
        <v>75</v>
      </c>
      <c r="AJ563" s="72">
        <v>0</v>
      </c>
      <c r="AK563" s="79" t="s">
        <v>75</v>
      </c>
      <c r="AL563" s="79" t="s">
        <v>75</v>
      </c>
      <c r="AM563" s="136">
        <f t="shared" si="42"/>
        <v>0</v>
      </c>
      <c r="AN563" s="136">
        <f>+K563+AC563-AH563</f>
        <v>8610000</v>
      </c>
      <c r="AO563" s="72" t="s">
        <v>67</v>
      </c>
      <c r="AP563" s="70">
        <v>8610000</v>
      </c>
      <c r="AQ563" s="72" t="s">
        <v>85</v>
      </c>
      <c r="AR563" s="70">
        <v>0</v>
      </c>
      <c r="AS563" s="86" t="s">
        <v>75</v>
      </c>
      <c r="AT563" s="508">
        <v>8610000</v>
      </c>
      <c r="AU563" s="436">
        <f t="shared" si="43"/>
        <v>0</v>
      </c>
      <c r="AV563" s="140">
        <f t="shared" si="44"/>
        <v>1</v>
      </c>
      <c r="AW563" s="294" t="s">
        <v>75</v>
      </c>
      <c r="AX563" s="72" t="s">
        <v>131</v>
      </c>
      <c r="AY563" s="70" t="s">
        <v>5993</v>
      </c>
      <c r="AZ563" s="67" t="s">
        <v>67</v>
      </c>
      <c r="BA563" s="67" t="s">
        <v>67</v>
      </c>
    </row>
    <row r="564" spans="2:53" x14ac:dyDescent="0.25">
      <c r="B564" s="67">
        <v>2024</v>
      </c>
      <c r="C564" s="67">
        <v>891780111</v>
      </c>
      <c r="D564" s="69" t="s">
        <v>64</v>
      </c>
      <c r="E564" s="72" t="s">
        <v>5992</v>
      </c>
      <c r="F564" s="136" t="s">
        <v>5991</v>
      </c>
      <c r="G564" s="418">
        <v>0</v>
      </c>
      <c r="H564" s="72" t="s">
        <v>73</v>
      </c>
      <c r="I564" s="69" t="s">
        <v>65</v>
      </c>
      <c r="J564" s="70" t="s">
        <v>5990</v>
      </c>
      <c r="K564" s="70">
        <v>8610000</v>
      </c>
      <c r="L564" s="67" t="s">
        <v>68</v>
      </c>
      <c r="M564" s="70" t="s">
        <v>5989</v>
      </c>
      <c r="N564" s="70">
        <v>84458834</v>
      </c>
      <c r="O564" s="154">
        <v>14</v>
      </c>
      <c r="P564" s="291">
        <v>45302</v>
      </c>
      <c r="Q564" s="70">
        <v>2126349000</v>
      </c>
      <c r="R564" s="291">
        <v>45342</v>
      </c>
      <c r="S564" s="70">
        <v>8610000</v>
      </c>
      <c r="T564" s="72" t="s">
        <v>66</v>
      </c>
      <c r="U564" s="70">
        <v>1082863147</v>
      </c>
      <c r="V564" s="70" t="s">
        <v>5988</v>
      </c>
      <c r="W564" s="291">
        <v>45342</v>
      </c>
      <c r="X564" s="291">
        <v>45342</v>
      </c>
      <c r="Y564" s="81" t="s">
        <v>75</v>
      </c>
      <c r="Z564" s="291">
        <v>45457</v>
      </c>
      <c r="AA564" s="136">
        <f t="shared" si="40"/>
        <v>115</v>
      </c>
      <c r="AB564" s="136">
        <v>2</v>
      </c>
      <c r="AC564" s="506">
        <v>1050000</v>
      </c>
      <c r="AD564" s="136">
        <v>1</v>
      </c>
      <c r="AE564" s="507">
        <v>45473</v>
      </c>
      <c r="AF564" s="136">
        <f t="shared" si="41"/>
        <v>16</v>
      </c>
      <c r="AG564" s="70">
        <v>0</v>
      </c>
      <c r="AH564" s="70">
        <v>0</v>
      </c>
      <c r="AI564" s="294" t="s">
        <v>75</v>
      </c>
      <c r="AJ564" s="72">
        <v>0</v>
      </c>
      <c r="AK564" s="79" t="s">
        <v>75</v>
      </c>
      <c r="AL564" s="79" t="s">
        <v>75</v>
      </c>
      <c r="AM564" s="136">
        <f t="shared" si="42"/>
        <v>0</v>
      </c>
      <c r="AN564" s="136">
        <f>+K564+AC564-AH564</f>
        <v>9660000</v>
      </c>
      <c r="AO564" s="72" t="s">
        <v>67</v>
      </c>
      <c r="AP564" s="70">
        <v>8610000</v>
      </c>
      <c r="AQ564" s="72" t="s">
        <v>85</v>
      </c>
      <c r="AR564" s="70">
        <v>0</v>
      </c>
      <c r="AS564" s="86" t="s">
        <v>75</v>
      </c>
      <c r="AT564" s="508">
        <v>9660000</v>
      </c>
      <c r="AU564" s="436">
        <f t="shared" si="43"/>
        <v>0</v>
      </c>
      <c r="AV564" s="140">
        <f t="shared" si="44"/>
        <v>1</v>
      </c>
      <c r="AW564" s="294" t="s">
        <v>75</v>
      </c>
      <c r="AX564" s="72" t="s">
        <v>131</v>
      </c>
      <c r="AY564" s="70" t="s">
        <v>5987</v>
      </c>
      <c r="AZ564" s="67" t="s">
        <v>67</v>
      </c>
      <c r="BA564" s="67" t="s">
        <v>67</v>
      </c>
    </row>
    <row r="565" spans="2:53" x14ac:dyDescent="0.25">
      <c r="B565" s="67">
        <v>2024</v>
      </c>
      <c r="C565" s="67">
        <v>891780111</v>
      </c>
      <c r="D565" s="69" t="s">
        <v>64</v>
      </c>
      <c r="E565" s="72" t="s">
        <v>5986</v>
      </c>
      <c r="F565" s="136" t="s">
        <v>5985</v>
      </c>
      <c r="G565" s="418">
        <v>0</v>
      </c>
      <c r="H565" s="72" t="s">
        <v>73</v>
      </c>
      <c r="I565" s="69" t="s">
        <v>65</v>
      </c>
      <c r="J565" s="70" t="s">
        <v>5984</v>
      </c>
      <c r="K565" s="70">
        <v>8610000</v>
      </c>
      <c r="L565" s="67" t="s">
        <v>68</v>
      </c>
      <c r="M565" s="70" t="s">
        <v>5983</v>
      </c>
      <c r="N565" s="70">
        <v>1102859409</v>
      </c>
      <c r="O565" s="154">
        <v>14</v>
      </c>
      <c r="P565" s="291">
        <v>45302</v>
      </c>
      <c r="Q565" s="70">
        <v>2126349000</v>
      </c>
      <c r="R565" s="291">
        <v>45342</v>
      </c>
      <c r="S565" s="70">
        <v>8610000</v>
      </c>
      <c r="T565" s="72" t="s">
        <v>66</v>
      </c>
      <c r="U565" s="70">
        <v>84450555</v>
      </c>
      <c r="V565" s="70" t="s">
        <v>5982</v>
      </c>
      <c r="W565" s="291">
        <v>45342</v>
      </c>
      <c r="X565" s="291">
        <v>45342</v>
      </c>
      <c r="Y565" s="81" t="s">
        <v>75</v>
      </c>
      <c r="Z565" s="291">
        <v>45457</v>
      </c>
      <c r="AA565" s="136">
        <f t="shared" si="40"/>
        <v>115</v>
      </c>
      <c r="AB565" s="136">
        <v>0</v>
      </c>
      <c r="AC565" s="506">
        <v>0</v>
      </c>
      <c r="AD565" s="136">
        <v>0</v>
      </c>
      <c r="AE565" s="294" t="s">
        <v>75</v>
      </c>
      <c r="AF565" s="136">
        <f t="shared" si="41"/>
        <v>0</v>
      </c>
      <c r="AG565" s="70">
        <v>0</v>
      </c>
      <c r="AH565" s="70">
        <v>0</v>
      </c>
      <c r="AI565" s="294" t="s">
        <v>75</v>
      </c>
      <c r="AJ565" s="72">
        <v>0</v>
      </c>
      <c r="AK565" s="79" t="s">
        <v>75</v>
      </c>
      <c r="AL565" s="79" t="s">
        <v>75</v>
      </c>
      <c r="AM565" s="136">
        <f t="shared" si="42"/>
        <v>0</v>
      </c>
      <c r="AN565" s="136">
        <f>+K565+AC565-AH565</f>
        <v>8610000</v>
      </c>
      <c r="AO565" s="72" t="s">
        <v>67</v>
      </c>
      <c r="AP565" s="70">
        <v>8610000</v>
      </c>
      <c r="AQ565" s="72" t="s">
        <v>85</v>
      </c>
      <c r="AR565" s="70">
        <v>0</v>
      </c>
      <c r="AS565" s="86" t="s">
        <v>75</v>
      </c>
      <c r="AT565" s="508">
        <v>8610000</v>
      </c>
      <c r="AU565" s="436">
        <f t="shared" si="43"/>
        <v>0</v>
      </c>
      <c r="AV565" s="140">
        <f t="shared" si="44"/>
        <v>1</v>
      </c>
      <c r="AW565" s="294" t="s">
        <v>75</v>
      </c>
      <c r="AX565" s="72" t="s">
        <v>131</v>
      </c>
      <c r="AY565" s="70" t="s">
        <v>5981</v>
      </c>
      <c r="AZ565" s="67" t="s">
        <v>67</v>
      </c>
      <c r="BA565" s="67" t="s">
        <v>67</v>
      </c>
    </row>
    <row r="566" spans="2:53" x14ac:dyDescent="0.25">
      <c r="B566" s="67">
        <v>2024</v>
      </c>
      <c r="C566" s="67">
        <v>891780111</v>
      </c>
      <c r="D566" s="69" t="s">
        <v>64</v>
      </c>
      <c r="E566" s="72" t="s">
        <v>5980</v>
      </c>
      <c r="F566" s="136" t="s">
        <v>5979</v>
      </c>
      <c r="G566" s="418">
        <v>0</v>
      </c>
      <c r="H566" s="72" t="s">
        <v>73</v>
      </c>
      <c r="I566" s="69" t="s">
        <v>65</v>
      </c>
      <c r="J566" s="70" t="s">
        <v>5978</v>
      </c>
      <c r="K566" s="70">
        <v>14640000</v>
      </c>
      <c r="L566" s="67" t="s">
        <v>68</v>
      </c>
      <c r="M566" s="70" t="s">
        <v>5977</v>
      </c>
      <c r="N566" s="70">
        <v>1082863010</v>
      </c>
      <c r="O566" s="154">
        <v>13</v>
      </c>
      <c r="P566" s="294">
        <v>45302</v>
      </c>
      <c r="Q566" s="70">
        <v>4518689382</v>
      </c>
      <c r="R566" s="291">
        <v>45342</v>
      </c>
      <c r="S566" s="70">
        <v>14640000</v>
      </c>
      <c r="T566" s="72" t="s">
        <v>66</v>
      </c>
      <c r="U566" s="70">
        <v>36557666</v>
      </c>
      <c r="V566" s="70" t="s">
        <v>5171</v>
      </c>
      <c r="W566" s="291">
        <v>45342</v>
      </c>
      <c r="X566" s="291">
        <v>45342</v>
      </c>
      <c r="Y566" s="81" t="s">
        <v>75</v>
      </c>
      <c r="Z566" s="291">
        <v>45457</v>
      </c>
      <c r="AA566" s="136">
        <f t="shared" si="40"/>
        <v>115</v>
      </c>
      <c r="AB566" s="136">
        <v>0</v>
      </c>
      <c r="AC566" s="506">
        <v>0</v>
      </c>
      <c r="AD566" s="136">
        <v>0</v>
      </c>
      <c r="AE566" s="294" t="s">
        <v>75</v>
      </c>
      <c r="AF566" s="136">
        <f t="shared" si="41"/>
        <v>0</v>
      </c>
      <c r="AG566" s="70">
        <v>0</v>
      </c>
      <c r="AH566" s="70">
        <v>0</v>
      </c>
      <c r="AI566" s="294" t="s">
        <v>75</v>
      </c>
      <c r="AJ566" s="72">
        <v>0</v>
      </c>
      <c r="AK566" s="79" t="s">
        <v>75</v>
      </c>
      <c r="AL566" s="79" t="s">
        <v>75</v>
      </c>
      <c r="AM566" s="136">
        <f t="shared" si="42"/>
        <v>0</v>
      </c>
      <c r="AN566" s="136">
        <f>+K566+AC566-AH566</f>
        <v>14640000</v>
      </c>
      <c r="AO566" s="72" t="s">
        <v>67</v>
      </c>
      <c r="AP566" s="70">
        <v>14640000</v>
      </c>
      <c r="AQ566" s="72" t="s">
        <v>85</v>
      </c>
      <c r="AR566" s="70">
        <v>0</v>
      </c>
      <c r="AS566" s="86" t="s">
        <v>75</v>
      </c>
      <c r="AT566" s="508">
        <v>14640000</v>
      </c>
      <c r="AU566" s="436">
        <f t="shared" si="43"/>
        <v>0</v>
      </c>
      <c r="AV566" s="140">
        <f t="shared" si="44"/>
        <v>1</v>
      </c>
      <c r="AW566" s="294" t="s">
        <v>75</v>
      </c>
      <c r="AX566" s="72" t="s">
        <v>131</v>
      </c>
      <c r="AY566" s="70" t="s">
        <v>5976</v>
      </c>
      <c r="AZ566" s="67" t="s">
        <v>67</v>
      </c>
      <c r="BA566" s="67" t="s">
        <v>67</v>
      </c>
    </row>
    <row r="567" spans="2:53" x14ac:dyDescent="0.25">
      <c r="B567" s="67">
        <v>2024</v>
      </c>
      <c r="C567" s="67">
        <v>891780111</v>
      </c>
      <c r="D567" s="69" t="s">
        <v>64</v>
      </c>
      <c r="E567" s="72" t="s">
        <v>5975</v>
      </c>
      <c r="F567" s="136" t="s">
        <v>5974</v>
      </c>
      <c r="G567" s="418">
        <v>0</v>
      </c>
      <c r="H567" s="72" t="s">
        <v>73</v>
      </c>
      <c r="I567" s="69" t="s">
        <v>65</v>
      </c>
      <c r="J567" s="70" t="s">
        <v>5973</v>
      </c>
      <c r="K567" s="70">
        <v>10250000</v>
      </c>
      <c r="L567" s="67" t="s">
        <v>68</v>
      </c>
      <c r="M567" s="70" t="s">
        <v>5972</v>
      </c>
      <c r="N567" s="70">
        <v>57463940</v>
      </c>
      <c r="O567" s="154">
        <v>14</v>
      </c>
      <c r="P567" s="291">
        <v>45302</v>
      </c>
      <c r="Q567" s="70">
        <v>2126349000</v>
      </c>
      <c r="R567" s="291">
        <v>45345</v>
      </c>
      <c r="S567" s="70">
        <v>10250000</v>
      </c>
      <c r="T567" s="72" t="s">
        <v>66</v>
      </c>
      <c r="U567" s="70">
        <v>85473390</v>
      </c>
      <c r="V567" s="70" t="s">
        <v>5792</v>
      </c>
      <c r="W567" s="291">
        <v>45345</v>
      </c>
      <c r="X567" s="291">
        <v>45345</v>
      </c>
      <c r="Y567" s="81" t="s">
        <v>75</v>
      </c>
      <c r="Z567" s="291">
        <v>45457</v>
      </c>
      <c r="AA567" s="136">
        <f t="shared" si="40"/>
        <v>112</v>
      </c>
      <c r="AB567" s="136">
        <v>0</v>
      </c>
      <c r="AC567" s="506">
        <v>0</v>
      </c>
      <c r="AD567" s="136">
        <v>0</v>
      </c>
      <c r="AE567" s="294" t="s">
        <v>75</v>
      </c>
      <c r="AF567" s="136">
        <f t="shared" si="41"/>
        <v>0</v>
      </c>
      <c r="AG567" s="70">
        <v>0</v>
      </c>
      <c r="AH567" s="70">
        <v>0</v>
      </c>
      <c r="AI567" s="294" t="s">
        <v>75</v>
      </c>
      <c r="AJ567" s="72">
        <v>0</v>
      </c>
      <c r="AK567" s="79" t="s">
        <v>75</v>
      </c>
      <c r="AL567" s="79" t="s">
        <v>75</v>
      </c>
      <c r="AM567" s="136">
        <f t="shared" si="42"/>
        <v>0</v>
      </c>
      <c r="AN567" s="136">
        <f>+K567+AC567-AH567</f>
        <v>10250000</v>
      </c>
      <c r="AO567" s="72" t="s">
        <v>67</v>
      </c>
      <c r="AP567" s="70">
        <v>10250000</v>
      </c>
      <c r="AQ567" s="72" t="s">
        <v>85</v>
      </c>
      <c r="AR567" s="70">
        <v>0</v>
      </c>
      <c r="AS567" s="86" t="s">
        <v>75</v>
      </c>
      <c r="AT567" s="508">
        <v>8750000</v>
      </c>
      <c r="AU567" s="436">
        <f t="shared" si="43"/>
        <v>1500000</v>
      </c>
      <c r="AV567" s="140">
        <f t="shared" si="44"/>
        <v>0.85365853658536583</v>
      </c>
      <c r="AW567" s="294" t="s">
        <v>75</v>
      </c>
      <c r="AX567" s="72" t="s">
        <v>86</v>
      </c>
      <c r="AY567" s="70" t="s">
        <v>5971</v>
      </c>
      <c r="AZ567" s="67" t="s">
        <v>67</v>
      </c>
      <c r="BA567" s="67" t="s">
        <v>67</v>
      </c>
    </row>
    <row r="568" spans="2:53" x14ac:dyDescent="0.25">
      <c r="B568" s="67">
        <v>2024</v>
      </c>
      <c r="C568" s="67">
        <v>891780111</v>
      </c>
      <c r="D568" s="69" t="s">
        <v>64</v>
      </c>
      <c r="E568" s="72" t="s">
        <v>5970</v>
      </c>
      <c r="F568" s="136" t="s">
        <v>5969</v>
      </c>
      <c r="G568" s="418">
        <v>0</v>
      </c>
      <c r="H568" s="72" t="s">
        <v>73</v>
      </c>
      <c r="I568" s="69" t="s">
        <v>65</v>
      </c>
      <c r="J568" s="70" t="s">
        <v>5968</v>
      </c>
      <c r="K568" s="70">
        <v>10250000</v>
      </c>
      <c r="L568" s="67" t="s">
        <v>68</v>
      </c>
      <c r="M568" s="70" t="s">
        <v>5967</v>
      </c>
      <c r="N568" s="70">
        <v>1003241053</v>
      </c>
      <c r="O568" s="154">
        <v>14</v>
      </c>
      <c r="P568" s="291">
        <v>45302</v>
      </c>
      <c r="Q568" s="70">
        <v>2126349000</v>
      </c>
      <c r="R568" s="291">
        <v>45345</v>
      </c>
      <c r="S568" s="70">
        <v>10250000</v>
      </c>
      <c r="T568" s="72" t="s">
        <v>66</v>
      </c>
      <c r="U568" s="70">
        <v>85473390</v>
      </c>
      <c r="V568" s="70" t="s">
        <v>5792</v>
      </c>
      <c r="W568" s="291">
        <v>45345</v>
      </c>
      <c r="X568" s="291">
        <v>45345</v>
      </c>
      <c r="Y568" s="81" t="s">
        <v>75</v>
      </c>
      <c r="Z568" s="291">
        <v>45457</v>
      </c>
      <c r="AA568" s="136">
        <f t="shared" si="40"/>
        <v>112</v>
      </c>
      <c r="AB568" s="136">
        <v>0</v>
      </c>
      <c r="AC568" s="506">
        <v>0</v>
      </c>
      <c r="AD568" s="136">
        <v>0</v>
      </c>
      <c r="AE568" s="294" t="s">
        <v>75</v>
      </c>
      <c r="AF568" s="136">
        <f t="shared" si="41"/>
        <v>0</v>
      </c>
      <c r="AG568" s="70">
        <v>0</v>
      </c>
      <c r="AH568" s="70">
        <v>0</v>
      </c>
      <c r="AI568" s="294" t="s">
        <v>75</v>
      </c>
      <c r="AJ568" s="72">
        <v>0</v>
      </c>
      <c r="AK568" s="79" t="s">
        <v>75</v>
      </c>
      <c r="AL568" s="79" t="s">
        <v>75</v>
      </c>
      <c r="AM568" s="136">
        <f t="shared" si="42"/>
        <v>0</v>
      </c>
      <c r="AN568" s="136">
        <f>+K568+AC568-AH568</f>
        <v>10250000</v>
      </c>
      <c r="AO568" s="72" t="s">
        <v>67</v>
      </c>
      <c r="AP568" s="70">
        <v>10250000</v>
      </c>
      <c r="AQ568" s="72" t="s">
        <v>85</v>
      </c>
      <c r="AR568" s="70">
        <v>0</v>
      </c>
      <c r="AS568" s="86" t="s">
        <v>75</v>
      </c>
      <c r="AT568" s="508">
        <v>8750000</v>
      </c>
      <c r="AU568" s="436">
        <f t="shared" si="43"/>
        <v>1500000</v>
      </c>
      <c r="AV568" s="140">
        <f t="shared" si="44"/>
        <v>0.85365853658536583</v>
      </c>
      <c r="AW568" s="294" t="s">
        <v>75</v>
      </c>
      <c r="AX568" s="72" t="s">
        <v>86</v>
      </c>
      <c r="AY568" s="70" t="s">
        <v>5966</v>
      </c>
      <c r="AZ568" s="67" t="s">
        <v>67</v>
      </c>
      <c r="BA568" s="67" t="s">
        <v>67</v>
      </c>
    </row>
    <row r="569" spans="2:53" x14ac:dyDescent="0.25">
      <c r="B569" s="67">
        <v>2024</v>
      </c>
      <c r="C569" s="67">
        <v>891780111</v>
      </c>
      <c r="D569" s="69" t="s">
        <v>64</v>
      </c>
      <c r="E569" s="72" t="s">
        <v>5965</v>
      </c>
      <c r="F569" s="136" t="s">
        <v>5964</v>
      </c>
      <c r="G569" s="418">
        <v>0</v>
      </c>
      <c r="H569" s="72" t="s">
        <v>73</v>
      </c>
      <c r="I569" s="69" t="s">
        <v>65</v>
      </c>
      <c r="J569" s="70" t="s">
        <v>5963</v>
      </c>
      <c r="K569" s="70">
        <v>8610000</v>
      </c>
      <c r="L569" s="67" t="s">
        <v>68</v>
      </c>
      <c r="M569" s="70" t="s">
        <v>5962</v>
      </c>
      <c r="N569" s="70">
        <v>39069270</v>
      </c>
      <c r="O569" s="154">
        <v>14</v>
      </c>
      <c r="P569" s="291">
        <v>45302</v>
      </c>
      <c r="Q569" s="70">
        <v>2126349000</v>
      </c>
      <c r="R569" s="291">
        <v>45345</v>
      </c>
      <c r="S569" s="70">
        <v>8610000</v>
      </c>
      <c r="T569" s="72" t="s">
        <v>66</v>
      </c>
      <c r="U569" s="70">
        <v>85473390</v>
      </c>
      <c r="V569" s="70" t="s">
        <v>5792</v>
      </c>
      <c r="W569" s="291">
        <v>45345</v>
      </c>
      <c r="X569" s="291">
        <v>45345</v>
      </c>
      <c r="Y569" s="81" t="s">
        <v>75</v>
      </c>
      <c r="Z569" s="291">
        <v>45457</v>
      </c>
      <c r="AA569" s="136">
        <f t="shared" si="40"/>
        <v>112</v>
      </c>
      <c r="AB569" s="136">
        <v>0</v>
      </c>
      <c r="AC569" s="506">
        <v>0</v>
      </c>
      <c r="AD569" s="136">
        <v>0</v>
      </c>
      <c r="AE569" s="294" t="s">
        <v>75</v>
      </c>
      <c r="AF569" s="136">
        <f t="shared" si="41"/>
        <v>0</v>
      </c>
      <c r="AG569" s="70">
        <v>0</v>
      </c>
      <c r="AH569" s="70">
        <v>0</v>
      </c>
      <c r="AI569" s="294" t="s">
        <v>75</v>
      </c>
      <c r="AJ569" s="72">
        <v>0</v>
      </c>
      <c r="AK569" s="79" t="s">
        <v>75</v>
      </c>
      <c r="AL569" s="79" t="s">
        <v>75</v>
      </c>
      <c r="AM569" s="136">
        <f t="shared" si="42"/>
        <v>0</v>
      </c>
      <c r="AN569" s="136">
        <f>+K569+AC569-AH569</f>
        <v>8610000</v>
      </c>
      <c r="AO569" s="72" t="s">
        <v>67</v>
      </c>
      <c r="AP569" s="70">
        <v>8610000</v>
      </c>
      <c r="AQ569" s="72" t="s">
        <v>85</v>
      </c>
      <c r="AR569" s="70">
        <v>0</v>
      </c>
      <c r="AS569" s="86" t="s">
        <v>75</v>
      </c>
      <c r="AT569" s="508">
        <v>7350000</v>
      </c>
      <c r="AU569" s="436">
        <f t="shared" si="43"/>
        <v>1260000</v>
      </c>
      <c r="AV569" s="140">
        <f t="shared" si="44"/>
        <v>0.85365853658536583</v>
      </c>
      <c r="AW569" s="294" t="s">
        <v>75</v>
      </c>
      <c r="AX569" s="72" t="s">
        <v>86</v>
      </c>
      <c r="AY569" s="70" t="s">
        <v>5961</v>
      </c>
      <c r="AZ569" s="67" t="s">
        <v>67</v>
      </c>
      <c r="BA569" s="67" t="s">
        <v>67</v>
      </c>
    </row>
    <row r="570" spans="2:53" x14ac:dyDescent="0.25">
      <c r="B570" s="67">
        <v>2024</v>
      </c>
      <c r="C570" s="67">
        <v>891780111</v>
      </c>
      <c r="D570" s="69" t="s">
        <v>64</v>
      </c>
      <c r="E570" s="72" t="s">
        <v>5960</v>
      </c>
      <c r="F570" s="136" t="s">
        <v>5959</v>
      </c>
      <c r="G570" s="418">
        <v>0</v>
      </c>
      <c r="H570" s="72" t="s">
        <v>73</v>
      </c>
      <c r="I570" s="69" t="s">
        <v>65</v>
      </c>
      <c r="J570" s="70" t="s">
        <v>5958</v>
      </c>
      <c r="K570" s="70">
        <v>8610000</v>
      </c>
      <c r="L570" s="67" t="s">
        <v>68</v>
      </c>
      <c r="M570" s="70" t="s">
        <v>5957</v>
      </c>
      <c r="N570" s="70">
        <v>1221971298</v>
      </c>
      <c r="O570" s="154">
        <v>14</v>
      </c>
      <c r="P570" s="291">
        <v>45302</v>
      </c>
      <c r="Q570" s="70">
        <v>2126349000</v>
      </c>
      <c r="R570" s="291">
        <v>45345</v>
      </c>
      <c r="S570" s="70">
        <v>8610000</v>
      </c>
      <c r="T570" s="72" t="s">
        <v>66</v>
      </c>
      <c r="U570" s="70">
        <v>85473390</v>
      </c>
      <c r="V570" s="70" t="s">
        <v>5792</v>
      </c>
      <c r="W570" s="291">
        <v>45345</v>
      </c>
      <c r="X570" s="291">
        <v>45345</v>
      </c>
      <c r="Y570" s="81" t="s">
        <v>75</v>
      </c>
      <c r="Z570" s="291">
        <v>45457</v>
      </c>
      <c r="AA570" s="136">
        <f t="shared" si="40"/>
        <v>112</v>
      </c>
      <c r="AB570" s="136">
        <v>2</v>
      </c>
      <c r="AC570" s="506">
        <v>1050000</v>
      </c>
      <c r="AD570" s="136">
        <v>1</v>
      </c>
      <c r="AE570" s="507">
        <v>45473</v>
      </c>
      <c r="AF570" s="136">
        <f t="shared" si="41"/>
        <v>16</v>
      </c>
      <c r="AG570" s="70">
        <v>0</v>
      </c>
      <c r="AH570" s="70">
        <v>0</v>
      </c>
      <c r="AI570" s="294" t="s">
        <v>75</v>
      </c>
      <c r="AJ570" s="72">
        <v>0</v>
      </c>
      <c r="AK570" s="79" t="s">
        <v>75</v>
      </c>
      <c r="AL570" s="79" t="s">
        <v>75</v>
      </c>
      <c r="AM570" s="136">
        <f t="shared" si="42"/>
        <v>0</v>
      </c>
      <c r="AN570" s="136">
        <f>+K570+AC570-AH570</f>
        <v>9660000</v>
      </c>
      <c r="AO570" s="72" t="s">
        <v>67</v>
      </c>
      <c r="AP570" s="70">
        <v>8610000</v>
      </c>
      <c r="AQ570" s="72" t="s">
        <v>85</v>
      </c>
      <c r="AR570" s="70">
        <v>0</v>
      </c>
      <c r="AS570" s="86" t="s">
        <v>75</v>
      </c>
      <c r="AT570" s="508">
        <v>8400000</v>
      </c>
      <c r="AU570" s="436">
        <f t="shared" si="43"/>
        <v>1260000</v>
      </c>
      <c r="AV570" s="140">
        <f t="shared" si="44"/>
        <v>0.86956521739130432</v>
      </c>
      <c r="AW570" s="294" t="s">
        <v>75</v>
      </c>
      <c r="AX570" s="72" t="s">
        <v>86</v>
      </c>
      <c r="AY570" s="70" t="s">
        <v>5956</v>
      </c>
      <c r="AZ570" s="67" t="s">
        <v>67</v>
      </c>
      <c r="BA570" s="67" t="s">
        <v>67</v>
      </c>
    </row>
    <row r="571" spans="2:53" x14ac:dyDescent="0.25">
      <c r="B571" s="67">
        <v>2024</v>
      </c>
      <c r="C571" s="67">
        <v>891780111</v>
      </c>
      <c r="D571" s="69" t="s">
        <v>64</v>
      </c>
      <c r="E571" s="72" t="s">
        <v>5955</v>
      </c>
      <c r="F571" s="136" t="s">
        <v>5954</v>
      </c>
      <c r="G571" s="418">
        <v>0</v>
      </c>
      <c r="H571" s="72" t="s">
        <v>73</v>
      </c>
      <c r="I571" s="69" t="s">
        <v>65</v>
      </c>
      <c r="J571" s="70" t="s">
        <v>5953</v>
      </c>
      <c r="K571" s="70">
        <v>8610000</v>
      </c>
      <c r="L571" s="67" t="s">
        <v>68</v>
      </c>
      <c r="M571" s="70" t="s">
        <v>5952</v>
      </c>
      <c r="N571" s="70">
        <v>1083039302</v>
      </c>
      <c r="O571" s="154">
        <v>14</v>
      </c>
      <c r="P571" s="291">
        <v>45302</v>
      </c>
      <c r="Q571" s="70">
        <v>2126349000</v>
      </c>
      <c r="R571" s="291">
        <v>45345</v>
      </c>
      <c r="S571" s="70">
        <v>8610000</v>
      </c>
      <c r="T571" s="72" t="s">
        <v>66</v>
      </c>
      <c r="U571" s="70">
        <v>85473390</v>
      </c>
      <c r="V571" s="70" t="s">
        <v>5792</v>
      </c>
      <c r="W571" s="291">
        <v>45345</v>
      </c>
      <c r="X571" s="291">
        <v>45345</v>
      </c>
      <c r="Y571" s="81" t="s">
        <v>75</v>
      </c>
      <c r="Z571" s="291">
        <v>45457</v>
      </c>
      <c r="AA571" s="136">
        <f t="shared" si="40"/>
        <v>112</v>
      </c>
      <c r="AB571" s="136">
        <v>0</v>
      </c>
      <c r="AC571" s="506">
        <v>0</v>
      </c>
      <c r="AD571" s="136">
        <v>0</v>
      </c>
      <c r="AE571" s="294" t="s">
        <v>75</v>
      </c>
      <c r="AF571" s="136">
        <f t="shared" si="41"/>
        <v>0</v>
      </c>
      <c r="AG571" s="70">
        <v>0</v>
      </c>
      <c r="AH571" s="70">
        <v>0</v>
      </c>
      <c r="AI571" s="294" t="s">
        <v>75</v>
      </c>
      <c r="AJ571" s="72">
        <v>0</v>
      </c>
      <c r="AK571" s="79" t="s">
        <v>75</v>
      </c>
      <c r="AL571" s="79" t="s">
        <v>75</v>
      </c>
      <c r="AM571" s="136">
        <f t="shared" si="42"/>
        <v>0</v>
      </c>
      <c r="AN571" s="136">
        <f>+K571+AC571-AH571</f>
        <v>8610000</v>
      </c>
      <c r="AO571" s="72" t="s">
        <v>67</v>
      </c>
      <c r="AP571" s="70">
        <v>8610000</v>
      </c>
      <c r="AQ571" s="72" t="s">
        <v>85</v>
      </c>
      <c r="AR571" s="70">
        <v>0</v>
      </c>
      <c r="AS571" s="86" t="s">
        <v>75</v>
      </c>
      <c r="AT571" s="508">
        <v>7350000</v>
      </c>
      <c r="AU571" s="436">
        <f t="shared" si="43"/>
        <v>1260000</v>
      </c>
      <c r="AV571" s="140">
        <f t="shared" si="44"/>
        <v>0.85365853658536583</v>
      </c>
      <c r="AW571" s="294" t="s">
        <v>75</v>
      </c>
      <c r="AX571" s="72" t="s">
        <v>86</v>
      </c>
      <c r="AY571" s="70" t="s">
        <v>5951</v>
      </c>
      <c r="AZ571" s="67" t="s">
        <v>67</v>
      </c>
      <c r="BA571" s="67" t="s">
        <v>67</v>
      </c>
    </row>
    <row r="572" spans="2:53" x14ac:dyDescent="0.25">
      <c r="B572" s="67">
        <v>2024</v>
      </c>
      <c r="C572" s="67">
        <v>891780111</v>
      </c>
      <c r="D572" s="69" t="s">
        <v>64</v>
      </c>
      <c r="E572" s="72" t="s">
        <v>5950</v>
      </c>
      <c r="F572" s="136" t="s">
        <v>5949</v>
      </c>
      <c r="G572" s="418">
        <v>0</v>
      </c>
      <c r="H572" s="72" t="s">
        <v>73</v>
      </c>
      <c r="I572" s="69" t="s">
        <v>65</v>
      </c>
      <c r="J572" s="70" t="s">
        <v>5948</v>
      </c>
      <c r="K572" s="70">
        <v>10250000</v>
      </c>
      <c r="L572" s="67" t="s">
        <v>68</v>
      </c>
      <c r="M572" s="70" t="s">
        <v>5947</v>
      </c>
      <c r="N572" s="70">
        <v>12597246</v>
      </c>
      <c r="O572" s="154">
        <v>14</v>
      </c>
      <c r="P572" s="291">
        <v>45302</v>
      </c>
      <c r="Q572" s="70">
        <v>2126349000</v>
      </c>
      <c r="R572" s="291">
        <v>45345</v>
      </c>
      <c r="S572" s="70">
        <v>10250000</v>
      </c>
      <c r="T572" s="72" t="s">
        <v>66</v>
      </c>
      <c r="U572" s="70">
        <v>85473390</v>
      </c>
      <c r="V572" s="70" t="s">
        <v>5792</v>
      </c>
      <c r="W572" s="291">
        <v>45345</v>
      </c>
      <c r="X572" s="291">
        <v>45345</v>
      </c>
      <c r="Y572" s="81" t="s">
        <v>75</v>
      </c>
      <c r="Z572" s="291">
        <v>45457</v>
      </c>
      <c r="AA572" s="136">
        <f t="shared" si="40"/>
        <v>112</v>
      </c>
      <c r="AB572" s="136">
        <v>0</v>
      </c>
      <c r="AC572" s="506">
        <v>0</v>
      </c>
      <c r="AD572" s="136">
        <v>0</v>
      </c>
      <c r="AE572" s="294" t="s">
        <v>75</v>
      </c>
      <c r="AF572" s="136">
        <f t="shared" si="41"/>
        <v>0</v>
      </c>
      <c r="AG572" s="70">
        <v>0</v>
      </c>
      <c r="AH572" s="70">
        <v>0</v>
      </c>
      <c r="AI572" s="294" t="s">
        <v>75</v>
      </c>
      <c r="AJ572" s="72">
        <v>0</v>
      </c>
      <c r="AK572" s="79" t="s">
        <v>75</v>
      </c>
      <c r="AL572" s="79" t="s">
        <v>75</v>
      </c>
      <c r="AM572" s="136">
        <f t="shared" si="42"/>
        <v>0</v>
      </c>
      <c r="AN572" s="136">
        <f>+K572+AC572-AH572</f>
        <v>10250000</v>
      </c>
      <c r="AO572" s="72" t="s">
        <v>67</v>
      </c>
      <c r="AP572" s="70">
        <v>10250000</v>
      </c>
      <c r="AQ572" s="72" t="s">
        <v>85</v>
      </c>
      <c r="AR572" s="70">
        <v>0</v>
      </c>
      <c r="AS572" s="86" t="s">
        <v>75</v>
      </c>
      <c r="AT572" s="508">
        <v>8750000</v>
      </c>
      <c r="AU572" s="436">
        <f t="shared" si="43"/>
        <v>1500000</v>
      </c>
      <c r="AV572" s="140">
        <f t="shared" si="44"/>
        <v>0.85365853658536583</v>
      </c>
      <c r="AW572" s="294" t="s">
        <v>75</v>
      </c>
      <c r="AX572" s="72" t="s">
        <v>86</v>
      </c>
      <c r="AY572" s="70" t="s">
        <v>5946</v>
      </c>
      <c r="AZ572" s="67" t="s">
        <v>67</v>
      </c>
      <c r="BA572" s="67" t="s">
        <v>67</v>
      </c>
    </row>
    <row r="573" spans="2:53" x14ac:dyDescent="0.25">
      <c r="B573" s="67">
        <v>2024</v>
      </c>
      <c r="C573" s="67">
        <v>891780111</v>
      </c>
      <c r="D573" s="69" t="s">
        <v>64</v>
      </c>
      <c r="E573" s="72" t="s">
        <v>5945</v>
      </c>
      <c r="F573" s="136" t="s">
        <v>5944</v>
      </c>
      <c r="G573" s="418">
        <v>0</v>
      </c>
      <c r="H573" s="72" t="s">
        <v>73</v>
      </c>
      <c r="I573" s="69" t="s">
        <v>65</v>
      </c>
      <c r="J573" s="70" t="s">
        <v>5943</v>
      </c>
      <c r="K573" s="70">
        <v>8400000</v>
      </c>
      <c r="L573" s="67" t="s">
        <v>68</v>
      </c>
      <c r="M573" s="70" t="s">
        <v>5942</v>
      </c>
      <c r="N573" s="70">
        <v>9694501</v>
      </c>
      <c r="O573" s="154">
        <v>14</v>
      </c>
      <c r="P573" s="291">
        <v>45302</v>
      </c>
      <c r="Q573" s="70">
        <v>2126349000</v>
      </c>
      <c r="R573" s="291">
        <v>45345</v>
      </c>
      <c r="S573" s="70">
        <v>8400000</v>
      </c>
      <c r="T573" s="72" t="s">
        <v>66</v>
      </c>
      <c r="U573" s="70">
        <v>79732773</v>
      </c>
      <c r="V573" s="70" t="s">
        <v>3085</v>
      </c>
      <c r="W573" s="291">
        <v>45345</v>
      </c>
      <c r="X573" s="291">
        <v>45345</v>
      </c>
      <c r="Y573" s="81" t="s">
        <v>75</v>
      </c>
      <c r="Z573" s="291">
        <v>45457</v>
      </c>
      <c r="AA573" s="136">
        <f t="shared" si="40"/>
        <v>112</v>
      </c>
      <c r="AB573" s="136">
        <v>0</v>
      </c>
      <c r="AC573" s="506">
        <v>0</v>
      </c>
      <c r="AD573" s="136">
        <v>0</v>
      </c>
      <c r="AE573" s="294" t="s">
        <v>75</v>
      </c>
      <c r="AF573" s="136">
        <f t="shared" si="41"/>
        <v>0</v>
      </c>
      <c r="AG573" s="70">
        <v>0</v>
      </c>
      <c r="AH573" s="70">
        <v>0</v>
      </c>
      <c r="AI573" s="294" t="s">
        <v>75</v>
      </c>
      <c r="AJ573" s="72">
        <v>0</v>
      </c>
      <c r="AK573" s="79" t="s">
        <v>75</v>
      </c>
      <c r="AL573" s="79" t="s">
        <v>75</v>
      </c>
      <c r="AM573" s="136">
        <f t="shared" si="42"/>
        <v>0</v>
      </c>
      <c r="AN573" s="136">
        <f>+K573+AC573-AH573</f>
        <v>8400000</v>
      </c>
      <c r="AO573" s="72" t="s">
        <v>67</v>
      </c>
      <c r="AP573" s="70">
        <v>8400000</v>
      </c>
      <c r="AQ573" s="72" t="s">
        <v>85</v>
      </c>
      <c r="AR573" s="70">
        <v>0</v>
      </c>
      <c r="AS573" s="86" t="s">
        <v>75</v>
      </c>
      <c r="AT573" s="508">
        <v>5250000</v>
      </c>
      <c r="AU573" s="436">
        <f t="shared" si="43"/>
        <v>3150000</v>
      </c>
      <c r="AV573" s="140">
        <f t="shared" si="44"/>
        <v>0.625</v>
      </c>
      <c r="AW573" s="294" t="s">
        <v>75</v>
      </c>
      <c r="AX573" s="72" t="s">
        <v>86</v>
      </c>
      <c r="AY573" s="70" t="s">
        <v>5941</v>
      </c>
      <c r="AZ573" s="67" t="s">
        <v>67</v>
      </c>
      <c r="BA573" s="67" t="s">
        <v>67</v>
      </c>
    </row>
    <row r="574" spans="2:53" x14ac:dyDescent="0.25">
      <c r="B574" s="67">
        <v>2024</v>
      </c>
      <c r="C574" s="67">
        <v>891780111</v>
      </c>
      <c r="D574" s="69" t="s">
        <v>64</v>
      </c>
      <c r="E574" s="72" t="s">
        <v>5940</v>
      </c>
      <c r="F574" s="136" t="s">
        <v>5939</v>
      </c>
      <c r="G574" s="418">
        <v>0</v>
      </c>
      <c r="H574" s="72" t="s">
        <v>73</v>
      </c>
      <c r="I574" s="69" t="s">
        <v>65</v>
      </c>
      <c r="J574" s="70" t="s">
        <v>5938</v>
      </c>
      <c r="K574" s="70">
        <v>13200000</v>
      </c>
      <c r="L574" s="67" t="s">
        <v>68</v>
      </c>
      <c r="M574" s="70" t="s">
        <v>5937</v>
      </c>
      <c r="N574" s="70">
        <v>1083020392</v>
      </c>
      <c r="O574" s="154">
        <v>13</v>
      </c>
      <c r="P574" s="294">
        <v>45302</v>
      </c>
      <c r="Q574" s="70">
        <v>4518689382</v>
      </c>
      <c r="R574" s="291">
        <v>45345</v>
      </c>
      <c r="S574" s="70">
        <v>13200000</v>
      </c>
      <c r="T574" s="72" t="s">
        <v>66</v>
      </c>
      <c r="U574" s="70">
        <v>85460949</v>
      </c>
      <c r="V574" s="70" t="s">
        <v>5384</v>
      </c>
      <c r="W574" s="291">
        <v>45345</v>
      </c>
      <c r="X574" s="291">
        <v>45345</v>
      </c>
      <c r="Y574" s="81" t="s">
        <v>75</v>
      </c>
      <c r="Z574" s="291">
        <v>45457</v>
      </c>
      <c r="AA574" s="136">
        <f t="shared" si="40"/>
        <v>112</v>
      </c>
      <c r="AB574" s="136">
        <v>2</v>
      </c>
      <c r="AC574" s="506">
        <v>1540000</v>
      </c>
      <c r="AD574" s="136">
        <v>1</v>
      </c>
      <c r="AE574" s="507">
        <v>45473</v>
      </c>
      <c r="AF574" s="136">
        <f t="shared" si="41"/>
        <v>16</v>
      </c>
      <c r="AG574" s="70">
        <v>0</v>
      </c>
      <c r="AH574" s="70">
        <v>0</v>
      </c>
      <c r="AI574" s="294" t="s">
        <v>75</v>
      </c>
      <c r="AJ574" s="72">
        <v>0</v>
      </c>
      <c r="AK574" s="79" t="s">
        <v>75</v>
      </c>
      <c r="AL574" s="79" t="s">
        <v>75</v>
      </c>
      <c r="AM574" s="136">
        <f t="shared" si="42"/>
        <v>0</v>
      </c>
      <c r="AN574" s="136">
        <f>+K574+AC574-AH574</f>
        <v>14740000</v>
      </c>
      <c r="AO574" s="72" t="s">
        <v>67</v>
      </c>
      <c r="AP574" s="70">
        <v>13200000</v>
      </c>
      <c r="AQ574" s="72" t="s">
        <v>85</v>
      </c>
      <c r="AR574" s="70">
        <v>0</v>
      </c>
      <c r="AS574" s="86" t="s">
        <v>75</v>
      </c>
      <c r="AT574" s="508">
        <v>13200000</v>
      </c>
      <c r="AU574" s="436">
        <f t="shared" si="43"/>
        <v>1540000</v>
      </c>
      <c r="AV574" s="140">
        <f t="shared" si="44"/>
        <v>0.89552238805970152</v>
      </c>
      <c r="AW574" s="294" t="s">
        <v>75</v>
      </c>
      <c r="AX574" s="72" t="s">
        <v>86</v>
      </c>
      <c r="AY574" s="70" t="s">
        <v>5936</v>
      </c>
      <c r="AZ574" s="67" t="s">
        <v>67</v>
      </c>
      <c r="BA574" s="67" t="s">
        <v>67</v>
      </c>
    </row>
    <row r="575" spans="2:53" x14ac:dyDescent="0.25">
      <c r="B575" s="67">
        <v>2024</v>
      </c>
      <c r="C575" s="67">
        <v>891780111</v>
      </c>
      <c r="D575" s="69" t="s">
        <v>64</v>
      </c>
      <c r="E575" s="72" t="s">
        <v>5935</v>
      </c>
      <c r="F575" s="136" t="s">
        <v>5934</v>
      </c>
      <c r="G575" s="418">
        <v>0</v>
      </c>
      <c r="H575" s="72" t="s">
        <v>73</v>
      </c>
      <c r="I575" s="69" t="s">
        <v>65</v>
      </c>
      <c r="J575" s="70" t="s">
        <v>5933</v>
      </c>
      <c r="K575" s="70">
        <v>12000000</v>
      </c>
      <c r="L575" s="67" t="s">
        <v>68</v>
      </c>
      <c r="M575" s="70" t="s">
        <v>5932</v>
      </c>
      <c r="N575" s="70">
        <v>39143698</v>
      </c>
      <c r="O575" s="154">
        <v>13</v>
      </c>
      <c r="P575" s="294">
        <v>45302</v>
      </c>
      <c r="Q575" s="70">
        <v>4518689382</v>
      </c>
      <c r="R575" s="291">
        <v>45345</v>
      </c>
      <c r="S575" s="70">
        <v>12000000</v>
      </c>
      <c r="T575" s="72" t="s">
        <v>66</v>
      </c>
      <c r="U575" s="70">
        <v>36557666</v>
      </c>
      <c r="V575" s="70" t="s">
        <v>5171</v>
      </c>
      <c r="W575" s="291">
        <v>45345</v>
      </c>
      <c r="X575" s="291">
        <v>45345</v>
      </c>
      <c r="Y575" s="81" t="s">
        <v>75</v>
      </c>
      <c r="Z575" s="291">
        <v>45457</v>
      </c>
      <c r="AA575" s="136">
        <f t="shared" si="40"/>
        <v>112</v>
      </c>
      <c r="AB575" s="136">
        <v>2</v>
      </c>
      <c r="AC575" s="506">
        <v>1500000</v>
      </c>
      <c r="AD575" s="136">
        <v>1</v>
      </c>
      <c r="AE575" s="507">
        <v>45473</v>
      </c>
      <c r="AF575" s="136">
        <f t="shared" si="41"/>
        <v>16</v>
      </c>
      <c r="AG575" s="70">
        <v>0</v>
      </c>
      <c r="AH575" s="70">
        <v>0</v>
      </c>
      <c r="AI575" s="294" t="s">
        <v>75</v>
      </c>
      <c r="AJ575" s="72">
        <v>0</v>
      </c>
      <c r="AK575" s="79" t="s">
        <v>75</v>
      </c>
      <c r="AL575" s="79" t="s">
        <v>75</v>
      </c>
      <c r="AM575" s="136">
        <f t="shared" si="42"/>
        <v>0</v>
      </c>
      <c r="AN575" s="136">
        <f>+K575+AC575-AH575</f>
        <v>13500000</v>
      </c>
      <c r="AO575" s="72" t="s">
        <v>67</v>
      </c>
      <c r="AP575" s="70">
        <v>12000000</v>
      </c>
      <c r="AQ575" s="72" t="s">
        <v>85</v>
      </c>
      <c r="AR575" s="70">
        <v>0</v>
      </c>
      <c r="AS575" s="86" t="s">
        <v>75</v>
      </c>
      <c r="AT575" s="508">
        <v>12000000</v>
      </c>
      <c r="AU575" s="436">
        <f t="shared" si="43"/>
        <v>1500000</v>
      </c>
      <c r="AV575" s="140">
        <f t="shared" si="44"/>
        <v>0.88888888888888884</v>
      </c>
      <c r="AW575" s="294" t="s">
        <v>75</v>
      </c>
      <c r="AX575" s="72" t="s">
        <v>86</v>
      </c>
      <c r="AY575" s="70" t="s">
        <v>5931</v>
      </c>
      <c r="AZ575" s="67" t="s">
        <v>67</v>
      </c>
      <c r="BA575" s="67" t="s">
        <v>67</v>
      </c>
    </row>
    <row r="576" spans="2:53" x14ac:dyDescent="0.25">
      <c r="B576" s="67">
        <v>2024</v>
      </c>
      <c r="C576" s="67">
        <v>891780111</v>
      </c>
      <c r="D576" s="69" t="s">
        <v>64</v>
      </c>
      <c r="E576" s="72" t="s">
        <v>5930</v>
      </c>
      <c r="F576" s="136" t="s">
        <v>5929</v>
      </c>
      <c r="G576" s="418">
        <v>0</v>
      </c>
      <c r="H576" s="72" t="s">
        <v>73</v>
      </c>
      <c r="I576" s="69" t="s">
        <v>65</v>
      </c>
      <c r="J576" s="70" t="s">
        <v>5928</v>
      </c>
      <c r="K576" s="70">
        <v>10800000</v>
      </c>
      <c r="L576" s="67" t="s">
        <v>68</v>
      </c>
      <c r="M576" s="70" t="s">
        <v>5927</v>
      </c>
      <c r="N576" s="70">
        <v>57460431</v>
      </c>
      <c r="O576" s="154">
        <v>13</v>
      </c>
      <c r="P576" s="294">
        <v>45302</v>
      </c>
      <c r="Q576" s="70">
        <v>4518689382</v>
      </c>
      <c r="R576" s="291">
        <v>45345</v>
      </c>
      <c r="S576" s="70">
        <v>10800000</v>
      </c>
      <c r="T576" s="72" t="s">
        <v>66</v>
      </c>
      <c r="U576" s="70">
        <v>1082889541</v>
      </c>
      <c r="V576" s="70" t="s">
        <v>4598</v>
      </c>
      <c r="W576" s="291">
        <v>45345</v>
      </c>
      <c r="X576" s="291">
        <v>45345</v>
      </c>
      <c r="Y576" s="81" t="s">
        <v>75</v>
      </c>
      <c r="Z576" s="291">
        <v>45457</v>
      </c>
      <c r="AA576" s="136">
        <f t="shared" si="40"/>
        <v>112</v>
      </c>
      <c r="AB576" s="136">
        <v>2</v>
      </c>
      <c r="AC576" s="506">
        <v>1260000</v>
      </c>
      <c r="AD576" s="136">
        <v>1</v>
      </c>
      <c r="AE576" s="507">
        <v>45473</v>
      </c>
      <c r="AF576" s="136">
        <f t="shared" si="41"/>
        <v>16</v>
      </c>
      <c r="AG576" s="70">
        <v>0</v>
      </c>
      <c r="AH576" s="70">
        <v>0</v>
      </c>
      <c r="AI576" s="294" t="s">
        <v>75</v>
      </c>
      <c r="AJ576" s="72">
        <v>0</v>
      </c>
      <c r="AK576" s="79" t="s">
        <v>75</v>
      </c>
      <c r="AL576" s="79" t="s">
        <v>75</v>
      </c>
      <c r="AM576" s="136">
        <f t="shared" si="42"/>
        <v>0</v>
      </c>
      <c r="AN576" s="136">
        <f>+K576+AC576-AH576</f>
        <v>12060000</v>
      </c>
      <c r="AO576" s="72" t="s">
        <v>67</v>
      </c>
      <c r="AP576" s="70">
        <v>10800000</v>
      </c>
      <c r="AQ576" s="72" t="s">
        <v>85</v>
      </c>
      <c r="AR576" s="70">
        <v>0</v>
      </c>
      <c r="AS576" s="86" t="s">
        <v>75</v>
      </c>
      <c r="AT576" s="508">
        <v>10800000</v>
      </c>
      <c r="AU576" s="436">
        <f t="shared" si="43"/>
        <v>1260000</v>
      </c>
      <c r="AV576" s="140">
        <f t="shared" si="44"/>
        <v>0.89552238805970152</v>
      </c>
      <c r="AW576" s="294" t="s">
        <v>75</v>
      </c>
      <c r="AX576" s="72" t="s">
        <v>86</v>
      </c>
      <c r="AY576" s="70" t="s">
        <v>5926</v>
      </c>
      <c r="AZ576" s="67" t="s">
        <v>67</v>
      </c>
      <c r="BA576" s="67" t="s">
        <v>67</v>
      </c>
    </row>
    <row r="577" spans="2:53" x14ac:dyDescent="0.25">
      <c r="B577" s="67">
        <v>2024</v>
      </c>
      <c r="C577" s="67">
        <v>891780111</v>
      </c>
      <c r="D577" s="69" t="s">
        <v>64</v>
      </c>
      <c r="E577" s="72" t="s">
        <v>5925</v>
      </c>
      <c r="F577" s="136" t="s">
        <v>5924</v>
      </c>
      <c r="G577" s="418">
        <v>0</v>
      </c>
      <c r="H577" s="72" t="s">
        <v>73</v>
      </c>
      <c r="I577" s="69" t="s">
        <v>65</v>
      </c>
      <c r="J577" s="70" t="s">
        <v>5923</v>
      </c>
      <c r="K577" s="70">
        <v>13200000</v>
      </c>
      <c r="L577" s="67" t="s">
        <v>68</v>
      </c>
      <c r="M577" s="70" t="s">
        <v>5922</v>
      </c>
      <c r="N577" s="70">
        <v>22463844</v>
      </c>
      <c r="O577" s="154">
        <v>13</v>
      </c>
      <c r="P577" s="294">
        <v>45302</v>
      </c>
      <c r="Q577" s="70">
        <v>4518689382</v>
      </c>
      <c r="R577" s="291">
        <v>45345</v>
      </c>
      <c r="S577" s="70">
        <v>13200000</v>
      </c>
      <c r="T577" s="72" t="s">
        <v>66</v>
      </c>
      <c r="U577" s="70">
        <v>1082964146</v>
      </c>
      <c r="V577" s="70" t="s">
        <v>5390</v>
      </c>
      <c r="W577" s="291">
        <v>45345</v>
      </c>
      <c r="X577" s="291">
        <v>45345</v>
      </c>
      <c r="Y577" s="81" t="s">
        <v>75</v>
      </c>
      <c r="Z577" s="291">
        <v>45457</v>
      </c>
      <c r="AA577" s="136">
        <f t="shared" si="40"/>
        <v>112</v>
      </c>
      <c r="AB577" s="136">
        <v>2</v>
      </c>
      <c r="AC577" s="506">
        <v>1540000</v>
      </c>
      <c r="AD577" s="136">
        <v>1</v>
      </c>
      <c r="AE577" s="507">
        <v>45473</v>
      </c>
      <c r="AF577" s="136">
        <f t="shared" si="41"/>
        <v>16</v>
      </c>
      <c r="AG577" s="70">
        <v>0</v>
      </c>
      <c r="AH577" s="70">
        <v>0</v>
      </c>
      <c r="AI577" s="294" t="s">
        <v>75</v>
      </c>
      <c r="AJ577" s="72">
        <v>0</v>
      </c>
      <c r="AK577" s="79" t="s">
        <v>75</v>
      </c>
      <c r="AL577" s="79" t="s">
        <v>75</v>
      </c>
      <c r="AM577" s="136">
        <f t="shared" si="42"/>
        <v>0</v>
      </c>
      <c r="AN577" s="136">
        <f>+K577+AC577-AH577</f>
        <v>14740000</v>
      </c>
      <c r="AO577" s="72" t="s">
        <v>67</v>
      </c>
      <c r="AP577" s="70">
        <v>13200000</v>
      </c>
      <c r="AQ577" s="72" t="s">
        <v>85</v>
      </c>
      <c r="AR577" s="70">
        <v>0</v>
      </c>
      <c r="AS577" s="86" t="s">
        <v>75</v>
      </c>
      <c r="AT577" s="508">
        <v>13200000</v>
      </c>
      <c r="AU577" s="436">
        <f t="shared" si="43"/>
        <v>1540000</v>
      </c>
      <c r="AV577" s="140">
        <f t="shared" si="44"/>
        <v>0.89552238805970152</v>
      </c>
      <c r="AW577" s="294" t="s">
        <v>75</v>
      </c>
      <c r="AX577" s="72" t="s">
        <v>86</v>
      </c>
      <c r="AY577" s="70" t="s">
        <v>5921</v>
      </c>
      <c r="AZ577" s="67" t="s">
        <v>67</v>
      </c>
      <c r="BA577" s="67" t="s">
        <v>67</v>
      </c>
    </row>
    <row r="578" spans="2:53" x14ac:dyDescent="0.25">
      <c r="B578" s="67">
        <v>2024</v>
      </c>
      <c r="C578" s="67">
        <v>891780111</v>
      </c>
      <c r="D578" s="69" t="s">
        <v>64</v>
      </c>
      <c r="E578" s="72" t="s">
        <v>5920</v>
      </c>
      <c r="F578" s="136" t="s">
        <v>5919</v>
      </c>
      <c r="G578" s="418">
        <v>0</v>
      </c>
      <c r="H578" s="72" t="s">
        <v>73</v>
      </c>
      <c r="I578" s="69" t="s">
        <v>1745</v>
      </c>
      <c r="J578" s="70" t="s">
        <v>5918</v>
      </c>
      <c r="K578" s="70">
        <v>11600000</v>
      </c>
      <c r="L578" s="67" t="s">
        <v>68</v>
      </c>
      <c r="M578" s="70" t="s">
        <v>5917</v>
      </c>
      <c r="N578" s="70">
        <v>1114880053</v>
      </c>
      <c r="O578" s="154">
        <v>389</v>
      </c>
      <c r="P578" s="291">
        <v>45338</v>
      </c>
      <c r="Q578" s="70">
        <v>11600000</v>
      </c>
      <c r="R578" s="291">
        <v>45345</v>
      </c>
      <c r="S578" s="70">
        <v>11600000</v>
      </c>
      <c r="T578" s="72" t="s">
        <v>66</v>
      </c>
      <c r="U578" s="70">
        <v>36559959</v>
      </c>
      <c r="V578" s="70" t="s">
        <v>3499</v>
      </c>
      <c r="W578" s="291">
        <v>45345</v>
      </c>
      <c r="X578" s="291">
        <v>45345</v>
      </c>
      <c r="Y578" s="81" t="s">
        <v>75</v>
      </c>
      <c r="Z578" s="291">
        <v>45383</v>
      </c>
      <c r="AA578" s="136">
        <f t="shared" si="40"/>
        <v>38</v>
      </c>
      <c r="AB578" s="136">
        <v>0</v>
      </c>
      <c r="AC578" s="506">
        <v>0</v>
      </c>
      <c r="AD578" s="136">
        <v>0</v>
      </c>
      <c r="AE578" s="294" t="s">
        <v>75</v>
      </c>
      <c r="AF578" s="136">
        <f t="shared" si="41"/>
        <v>0</v>
      </c>
      <c r="AG578" s="70">
        <v>0</v>
      </c>
      <c r="AH578" s="70">
        <v>0</v>
      </c>
      <c r="AI578" s="294" t="s">
        <v>75</v>
      </c>
      <c r="AJ578" s="72">
        <v>0</v>
      </c>
      <c r="AK578" s="79" t="s">
        <v>75</v>
      </c>
      <c r="AL578" s="79" t="s">
        <v>75</v>
      </c>
      <c r="AM578" s="136">
        <f t="shared" si="42"/>
        <v>0</v>
      </c>
      <c r="AN578" s="136">
        <f>+K578+AC578-AH578</f>
        <v>11600000</v>
      </c>
      <c r="AO578" s="72" t="s">
        <v>85</v>
      </c>
      <c r="AP578" s="70">
        <v>0</v>
      </c>
      <c r="AQ578" s="72" t="s">
        <v>85</v>
      </c>
      <c r="AR578" s="70">
        <v>0</v>
      </c>
      <c r="AS578" s="86" t="s">
        <v>75</v>
      </c>
      <c r="AT578" s="508">
        <v>0</v>
      </c>
      <c r="AU578" s="436">
        <f t="shared" si="43"/>
        <v>11600000</v>
      </c>
      <c r="AV578" s="140">
        <f t="shared" si="44"/>
        <v>0</v>
      </c>
      <c r="AW578" s="294" t="s">
        <v>75</v>
      </c>
      <c r="AX578" s="72" t="s">
        <v>86</v>
      </c>
      <c r="AY578" s="70" t="s">
        <v>5916</v>
      </c>
      <c r="AZ578" s="67" t="s">
        <v>67</v>
      </c>
      <c r="BA578" s="67" t="s">
        <v>67</v>
      </c>
    </row>
    <row r="579" spans="2:53" x14ac:dyDescent="0.25">
      <c r="B579" s="67">
        <v>2024</v>
      </c>
      <c r="C579" s="67">
        <v>891780111</v>
      </c>
      <c r="D579" s="69" t="s">
        <v>64</v>
      </c>
      <c r="E579" s="72" t="s">
        <v>5915</v>
      </c>
      <c r="F579" s="136" t="s">
        <v>5914</v>
      </c>
      <c r="G579" s="418">
        <v>0</v>
      </c>
      <c r="H579" s="72" t="s">
        <v>73</v>
      </c>
      <c r="I579" s="69" t="s">
        <v>65</v>
      </c>
      <c r="J579" s="70" t="s">
        <v>5913</v>
      </c>
      <c r="K579" s="70">
        <v>8400000</v>
      </c>
      <c r="L579" s="67" t="s">
        <v>68</v>
      </c>
      <c r="M579" s="70" t="s">
        <v>5912</v>
      </c>
      <c r="N579" s="70">
        <v>1080670248</v>
      </c>
      <c r="O579" s="154">
        <v>14</v>
      </c>
      <c r="P579" s="291">
        <v>45302</v>
      </c>
      <c r="Q579" s="70">
        <v>2126349000</v>
      </c>
      <c r="R579" s="291">
        <v>45345</v>
      </c>
      <c r="S579" s="70">
        <v>8400000</v>
      </c>
      <c r="T579" s="72" t="s">
        <v>66</v>
      </c>
      <c r="U579" s="70">
        <v>57444673</v>
      </c>
      <c r="V579" s="70" t="s">
        <v>4729</v>
      </c>
      <c r="W579" s="291">
        <v>45345</v>
      </c>
      <c r="X579" s="291">
        <v>45345</v>
      </c>
      <c r="Y579" s="81" t="s">
        <v>75</v>
      </c>
      <c r="Z579" s="291">
        <v>45457</v>
      </c>
      <c r="AA579" s="136">
        <f t="shared" si="40"/>
        <v>112</v>
      </c>
      <c r="AB579" s="136">
        <v>0</v>
      </c>
      <c r="AC579" s="506">
        <v>0</v>
      </c>
      <c r="AD579" s="136">
        <v>0</v>
      </c>
      <c r="AE579" s="294" t="s">
        <v>75</v>
      </c>
      <c r="AF579" s="136">
        <f t="shared" si="41"/>
        <v>0</v>
      </c>
      <c r="AG579" s="70">
        <v>0</v>
      </c>
      <c r="AH579" s="70">
        <v>0</v>
      </c>
      <c r="AI579" s="294" t="s">
        <v>75</v>
      </c>
      <c r="AJ579" s="72">
        <v>0</v>
      </c>
      <c r="AK579" s="79" t="s">
        <v>75</v>
      </c>
      <c r="AL579" s="79" t="s">
        <v>75</v>
      </c>
      <c r="AM579" s="136">
        <f t="shared" si="42"/>
        <v>0</v>
      </c>
      <c r="AN579" s="136">
        <f>+K579+AC579-AH579</f>
        <v>8400000</v>
      </c>
      <c r="AO579" s="72" t="s">
        <v>67</v>
      </c>
      <c r="AP579" s="70">
        <v>8400000</v>
      </c>
      <c r="AQ579" s="72" t="s">
        <v>85</v>
      </c>
      <c r="AR579" s="70">
        <v>0</v>
      </c>
      <c r="AS579" s="86" t="s">
        <v>75</v>
      </c>
      <c r="AT579" s="508">
        <v>7350000</v>
      </c>
      <c r="AU579" s="436">
        <f t="shared" si="43"/>
        <v>1050000</v>
      </c>
      <c r="AV579" s="140">
        <f t="shared" si="44"/>
        <v>0.875</v>
      </c>
      <c r="AW579" s="294" t="s">
        <v>75</v>
      </c>
      <c r="AX579" s="72" t="s">
        <v>86</v>
      </c>
      <c r="AY579" s="70" t="s">
        <v>5911</v>
      </c>
      <c r="AZ579" s="67" t="s">
        <v>67</v>
      </c>
      <c r="BA579" s="67" t="s">
        <v>67</v>
      </c>
    </row>
    <row r="580" spans="2:53" x14ac:dyDescent="0.25">
      <c r="B580" s="67">
        <v>2024</v>
      </c>
      <c r="C580" s="67">
        <v>891780111</v>
      </c>
      <c r="D580" s="69" t="s">
        <v>64</v>
      </c>
      <c r="E580" s="72" t="s">
        <v>5910</v>
      </c>
      <c r="F580" s="136" t="s">
        <v>5909</v>
      </c>
      <c r="G580" s="418">
        <v>0</v>
      </c>
      <c r="H580" s="72" t="s">
        <v>73</v>
      </c>
      <c r="I580" s="69" t="s">
        <v>65</v>
      </c>
      <c r="J580" s="70" t="s">
        <v>5908</v>
      </c>
      <c r="K580" s="70">
        <v>11500000</v>
      </c>
      <c r="L580" s="67" t="s">
        <v>68</v>
      </c>
      <c r="M580" s="70" t="s">
        <v>5907</v>
      </c>
      <c r="N580" s="70">
        <v>1103122639</v>
      </c>
      <c r="O580" s="154">
        <v>13</v>
      </c>
      <c r="P580" s="294">
        <v>45302</v>
      </c>
      <c r="Q580" s="70">
        <v>4518689382</v>
      </c>
      <c r="R580" s="291">
        <v>45345</v>
      </c>
      <c r="S580" s="70">
        <v>11500000</v>
      </c>
      <c r="T580" s="72" t="s">
        <v>66</v>
      </c>
      <c r="U580" s="70">
        <v>36557666</v>
      </c>
      <c r="V580" s="70" t="s">
        <v>5171</v>
      </c>
      <c r="W580" s="291">
        <v>45345</v>
      </c>
      <c r="X580" s="291">
        <v>45345</v>
      </c>
      <c r="Y580" s="81" t="s">
        <v>75</v>
      </c>
      <c r="Z580" s="291">
        <v>45457</v>
      </c>
      <c r="AA580" s="136">
        <f t="shared" si="40"/>
        <v>112</v>
      </c>
      <c r="AB580" s="136">
        <v>2</v>
      </c>
      <c r="AC580" s="506">
        <v>1600000</v>
      </c>
      <c r="AD580" s="136">
        <v>1</v>
      </c>
      <c r="AE580" s="507">
        <v>45473</v>
      </c>
      <c r="AF580" s="136">
        <f t="shared" si="41"/>
        <v>16</v>
      </c>
      <c r="AG580" s="70">
        <v>0</v>
      </c>
      <c r="AH580" s="70">
        <v>0</v>
      </c>
      <c r="AI580" s="294" t="s">
        <v>75</v>
      </c>
      <c r="AJ580" s="72">
        <v>0</v>
      </c>
      <c r="AK580" s="79" t="s">
        <v>75</v>
      </c>
      <c r="AL580" s="79" t="s">
        <v>75</v>
      </c>
      <c r="AM580" s="136">
        <f t="shared" si="42"/>
        <v>0</v>
      </c>
      <c r="AN580" s="136">
        <f>+K580+AC580-AH580</f>
        <v>13100000</v>
      </c>
      <c r="AO580" s="72" t="s">
        <v>67</v>
      </c>
      <c r="AP580" s="70">
        <v>11500000</v>
      </c>
      <c r="AQ580" s="72" t="s">
        <v>85</v>
      </c>
      <c r="AR580" s="70">
        <v>0</v>
      </c>
      <c r="AS580" s="86" t="s">
        <v>75</v>
      </c>
      <c r="AT580" s="508">
        <v>12000000</v>
      </c>
      <c r="AU580" s="436">
        <f t="shared" si="43"/>
        <v>1100000</v>
      </c>
      <c r="AV580" s="140">
        <f t="shared" si="44"/>
        <v>0.91603053435114501</v>
      </c>
      <c r="AW580" s="294" t="s">
        <v>75</v>
      </c>
      <c r="AX580" s="72" t="s">
        <v>86</v>
      </c>
      <c r="AY580" s="70" t="s">
        <v>5906</v>
      </c>
      <c r="AZ580" s="67" t="s">
        <v>67</v>
      </c>
      <c r="BA580" s="67" t="s">
        <v>67</v>
      </c>
    </row>
    <row r="581" spans="2:53" x14ac:dyDescent="0.25">
      <c r="B581" s="67">
        <v>2024</v>
      </c>
      <c r="C581" s="67">
        <v>891780111</v>
      </c>
      <c r="D581" s="69" t="s">
        <v>64</v>
      </c>
      <c r="E581" s="72" t="s">
        <v>5905</v>
      </c>
      <c r="F581" s="136" t="s">
        <v>5904</v>
      </c>
      <c r="G581" s="418">
        <v>0</v>
      </c>
      <c r="H581" s="72" t="s">
        <v>73</v>
      </c>
      <c r="I581" s="69" t="s">
        <v>65</v>
      </c>
      <c r="J581" s="70" t="s">
        <v>5903</v>
      </c>
      <c r="K581" s="70">
        <v>9583000</v>
      </c>
      <c r="L581" s="67" t="s">
        <v>68</v>
      </c>
      <c r="M581" s="70" t="s">
        <v>5902</v>
      </c>
      <c r="N581" s="70">
        <v>1082984727</v>
      </c>
      <c r="O581" s="154">
        <v>14</v>
      </c>
      <c r="P581" s="291">
        <v>45302</v>
      </c>
      <c r="Q581" s="70">
        <v>2126349000</v>
      </c>
      <c r="R581" s="291">
        <v>45345</v>
      </c>
      <c r="S581" s="70">
        <v>9583000</v>
      </c>
      <c r="T581" s="72" t="s">
        <v>66</v>
      </c>
      <c r="U581" s="70">
        <v>85152695</v>
      </c>
      <c r="V581" s="70" t="s">
        <v>5517</v>
      </c>
      <c r="W581" s="291">
        <v>45345</v>
      </c>
      <c r="X581" s="291">
        <v>45345</v>
      </c>
      <c r="Y581" s="81" t="s">
        <v>75</v>
      </c>
      <c r="Z581" s="291">
        <v>45457</v>
      </c>
      <c r="AA581" s="136">
        <f t="shared" si="40"/>
        <v>112</v>
      </c>
      <c r="AB581" s="136">
        <v>0</v>
      </c>
      <c r="AC581" s="506">
        <v>0</v>
      </c>
      <c r="AD581" s="136">
        <v>0</v>
      </c>
      <c r="AE581" s="294" t="s">
        <v>75</v>
      </c>
      <c r="AF581" s="136">
        <f t="shared" si="41"/>
        <v>0</v>
      </c>
      <c r="AG581" s="70">
        <v>0</v>
      </c>
      <c r="AH581" s="70">
        <v>0</v>
      </c>
      <c r="AI581" s="294" t="s">
        <v>75</v>
      </c>
      <c r="AJ581" s="72">
        <v>0</v>
      </c>
      <c r="AK581" s="79" t="s">
        <v>75</v>
      </c>
      <c r="AL581" s="79" t="s">
        <v>75</v>
      </c>
      <c r="AM581" s="136">
        <f t="shared" si="42"/>
        <v>0</v>
      </c>
      <c r="AN581" s="136">
        <f>+K581+AC581-AH581</f>
        <v>9583000</v>
      </c>
      <c r="AO581" s="72" t="s">
        <v>67</v>
      </c>
      <c r="AP581" s="70">
        <v>9583000</v>
      </c>
      <c r="AQ581" s="72" t="s">
        <v>85</v>
      </c>
      <c r="AR581" s="70">
        <v>0</v>
      </c>
      <c r="AS581" s="86" t="s">
        <v>75</v>
      </c>
      <c r="AT581" s="508">
        <v>8666000</v>
      </c>
      <c r="AU581" s="436">
        <f t="shared" si="43"/>
        <v>917000</v>
      </c>
      <c r="AV581" s="140">
        <f t="shared" si="44"/>
        <v>0.90430971512052594</v>
      </c>
      <c r="AW581" s="294" t="s">
        <v>75</v>
      </c>
      <c r="AX581" s="72" t="s">
        <v>86</v>
      </c>
      <c r="AY581" s="70" t="s">
        <v>5901</v>
      </c>
      <c r="AZ581" s="67" t="s">
        <v>67</v>
      </c>
      <c r="BA581" s="67" t="s">
        <v>67</v>
      </c>
    </row>
    <row r="582" spans="2:53" x14ac:dyDescent="0.25">
      <c r="B582" s="67">
        <v>2024</v>
      </c>
      <c r="C582" s="67">
        <v>891780111</v>
      </c>
      <c r="D582" s="69" t="s">
        <v>64</v>
      </c>
      <c r="E582" s="72" t="s">
        <v>5900</v>
      </c>
      <c r="F582" s="136" t="s">
        <v>5899</v>
      </c>
      <c r="G582" s="418">
        <v>0</v>
      </c>
      <c r="H582" s="72" t="s">
        <v>73</v>
      </c>
      <c r="I582" s="69" t="s">
        <v>65</v>
      </c>
      <c r="J582" s="70" t="s">
        <v>5898</v>
      </c>
      <c r="K582" s="70">
        <v>12200000</v>
      </c>
      <c r="L582" s="67" t="s">
        <v>68</v>
      </c>
      <c r="M582" s="70" t="s">
        <v>5897</v>
      </c>
      <c r="N582" s="70">
        <v>1082961721</v>
      </c>
      <c r="O582" s="154">
        <v>13</v>
      </c>
      <c r="P582" s="294">
        <v>45302</v>
      </c>
      <c r="Q582" s="70">
        <v>4518689382</v>
      </c>
      <c r="R582" s="291">
        <v>45345</v>
      </c>
      <c r="S582" s="70">
        <v>12200000</v>
      </c>
      <c r="T582" s="72" t="s">
        <v>66</v>
      </c>
      <c r="U582" s="70">
        <v>36557666</v>
      </c>
      <c r="V582" s="70" t="s">
        <v>5171</v>
      </c>
      <c r="W582" s="291">
        <v>45345</v>
      </c>
      <c r="X582" s="291">
        <v>45345</v>
      </c>
      <c r="Y582" s="81" t="s">
        <v>75</v>
      </c>
      <c r="Z582" s="291">
        <v>45457</v>
      </c>
      <c r="AA582" s="136">
        <f t="shared" si="40"/>
        <v>112</v>
      </c>
      <c r="AB582" s="136">
        <v>0</v>
      </c>
      <c r="AC582" s="506">
        <v>0</v>
      </c>
      <c r="AD582" s="136">
        <v>0</v>
      </c>
      <c r="AE582" s="294" t="s">
        <v>75</v>
      </c>
      <c r="AF582" s="136">
        <f t="shared" si="41"/>
        <v>0</v>
      </c>
      <c r="AG582" s="70">
        <v>0</v>
      </c>
      <c r="AH582" s="70">
        <v>0</v>
      </c>
      <c r="AI582" s="294" t="s">
        <v>75</v>
      </c>
      <c r="AJ582" s="72">
        <v>0</v>
      </c>
      <c r="AK582" s="79" t="s">
        <v>75</v>
      </c>
      <c r="AL582" s="79" t="s">
        <v>75</v>
      </c>
      <c r="AM582" s="136">
        <f t="shared" si="42"/>
        <v>0</v>
      </c>
      <c r="AN582" s="136">
        <f>+K582+AC582-AH582</f>
        <v>12200000</v>
      </c>
      <c r="AO582" s="72" t="s">
        <v>67</v>
      </c>
      <c r="AP582" s="70">
        <v>12200000</v>
      </c>
      <c r="AQ582" s="72" t="s">
        <v>85</v>
      </c>
      <c r="AR582" s="70">
        <v>0</v>
      </c>
      <c r="AS582" s="86" t="s">
        <v>75</v>
      </c>
      <c r="AT582" s="508">
        <v>10500000</v>
      </c>
      <c r="AU582" s="436">
        <f t="shared" si="43"/>
        <v>1700000</v>
      </c>
      <c r="AV582" s="140">
        <f t="shared" si="44"/>
        <v>0.86065573770491799</v>
      </c>
      <c r="AW582" s="294" t="s">
        <v>75</v>
      </c>
      <c r="AX582" s="72" t="s">
        <v>86</v>
      </c>
      <c r="AY582" s="70" t="s">
        <v>5896</v>
      </c>
      <c r="AZ582" s="67" t="s">
        <v>67</v>
      </c>
      <c r="BA582" s="67" t="s">
        <v>67</v>
      </c>
    </row>
    <row r="583" spans="2:53" x14ac:dyDescent="0.25">
      <c r="B583" s="67">
        <v>2024</v>
      </c>
      <c r="C583" s="67">
        <v>891780111</v>
      </c>
      <c r="D583" s="69" t="s">
        <v>64</v>
      </c>
      <c r="E583" s="72" t="s">
        <v>5895</v>
      </c>
      <c r="F583" s="136" t="s">
        <v>5894</v>
      </c>
      <c r="G583" s="418">
        <v>0</v>
      </c>
      <c r="H583" s="72" t="s">
        <v>73</v>
      </c>
      <c r="I583" s="69" t="s">
        <v>65</v>
      </c>
      <c r="J583" s="70" t="s">
        <v>5853</v>
      </c>
      <c r="K583" s="70">
        <v>8610000</v>
      </c>
      <c r="L583" s="67" t="s">
        <v>68</v>
      </c>
      <c r="M583" s="70" t="s">
        <v>5893</v>
      </c>
      <c r="N583" s="70">
        <v>1083039448</v>
      </c>
      <c r="O583" s="154">
        <v>14</v>
      </c>
      <c r="P583" s="291">
        <v>45302</v>
      </c>
      <c r="Q583" s="70">
        <v>2126349000</v>
      </c>
      <c r="R583" s="291">
        <v>45345</v>
      </c>
      <c r="S583" s="70">
        <v>8610000</v>
      </c>
      <c r="T583" s="72" t="s">
        <v>66</v>
      </c>
      <c r="U583" s="70">
        <v>85473390</v>
      </c>
      <c r="V583" s="70" t="s">
        <v>5792</v>
      </c>
      <c r="W583" s="291">
        <v>45345</v>
      </c>
      <c r="X583" s="291">
        <v>45345</v>
      </c>
      <c r="Y583" s="81" t="s">
        <v>75</v>
      </c>
      <c r="Z583" s="291">
        <v>45457</v>
      </c>
      <c r="AA583" s="136">
        <f t="shared" si="40"/>
        <v>112</v>
      </c>
      <c r="AB583" s="136">
        <v>0</v>
      </c>
      <c r="AC583" s="506">
        <v>0</v>
      </c>
      <c r="AD583" s="136">
        <v>0</v>
      </c>
      <c r="AE583" s="294" t="s">
        <v>75</v>
      </c>
      <c r="AF583" s="136">
        <f t="shared" si="41"/>
        <v>0</v>
      </c>
      <c r="AG583" s="70">
        <v>0</v>
      </c>
      <c r="AH583" s="70">
        <v>0</v>
      </c>
      <c r="AI583" s="294" t="s">
        <v>75</v>
      </c>
      <c r="AJ583" s="72">
        <v>0</v>
      </c>
      <c r="AK583" s="79" t="s">
        <v>75</v>
      </c>
      <c r="AL583" s="79" t="s">
        <v>75</v>
      </c>
      <c r="AM583" s="136">
        <f t="shared" si="42"/>
        <v>0</v>
      </c>
      <c r="AN583" s="136">
        <f>+K583+AC583-AH583</f>
        <v>8610000</v>
      </c>
      <c r="AO583" s="72" t="s">
        <v>67</v>
      </c>
      <c r="AP583" s="70">
        <v>8610000</v>
      </c>
      <c r="AQ583" s="72" t="s">
        <v>85</v>
      </c>
      <c r="AR583" s="70">
        <v>0</v>
      </c>
      <c r="AS583" s="86" t="s">
        <v>75</v>
      </c>
      <c r="AT583" s="508">
        <v>8610000</v>
      </c>
      <c r="AU583" s="436">
        <f t="shared" si="43"/>
        <v>0</v>
      </c>
      <c r="AV583" s="140">
        <f t="shared" si="44"/>
        <v>1</v>
      </c>
      <c r="AW583" s="294" t="s">
        <v>75</v>
      </c>
      <c r="AX583" s="72" t="s">
        <v>131</v>
      </c>
      <c r="AY583" s="70" t="s">
        <v>5892</v>
      </c>
      <c r="AZ583" s="67" t="s">
        <v>67</v>
      </c>
      <c r="BA583" s="67" t="s">
        <v>67</v>
      </c>
    </row>
    <row r="584" spans="2:53" x14ac:dyDescent="0.25">
      <c r="B584" s="67">
        <v>2024</v>
      </c>
      <c r="C584" s="67">
        <v>891780111</v>
      </c>
      <c r="D584" s="69" t="s">
        <v>64</v>
      </c>
      <c r="E584" s="72" t="s">
        <v>5891</v>
      </c>
      <c r="F584" s="136" t="s">
        <v>5890</v>
      </c>
      <c r="G584" s="418">
        <v>0</v>
      </c>
      <c r="H584" s="72" t="s">
        <v>73</v>
      </c>
      <c r="I584" s="69" t="s">
        <v>65</v>
      </c>
      <c r="J584" s="70" t="s">
        <v>5889</v>
      </c>
      <c r="K584" s="70">
        <v>11610000</v>
      </c>
      <c r="L584" s="67" t="s">
        <v>68</v>
      </c>
      <c r="M584" s="70" t="s">
        <v>5888</v>
      </c>
      <c r="N584" s="70">
        <v>1083019153</v>
      </c>
      <c r="O584" s="154">
        <v>13</v>
      </c>
      <c r="P584" s="294">
        <v>45302</v>
      </c>
      <c r="Q584" s="70">
        <v>4518689382</v>
      </c>
      <c r="R584" s="291">
        <v>45345</v>
      </c>
      <c r="S584" s="70">
        <v>11610000</v>
      </c>
      <c r="T584" s="72" t="s">
        <v>66</v>
      </c>
      <c r="U584" s="70">
        <v>41947381</v>
      </c>
      <c r="V584" s="70" t="s">
        <v>5670</v>
      </c>
      <c r="W584" s="291">
        <v>45345</v>
      </c>
      <c r="X584" s="291">
        <v>45345</v>
      </c>
      <c r="Y584" s="81" t="s">
        <v>75</v>
      </c>
      <c r="Z584" s="291">
        <v>45466</v>
      </c>
      <c r="AA584" s="136">
        <f t="shared" ref="AA584:AA647" si="45">+IF(Y584="1800-01-01",Z584-X584,Z584-Y584)</f>
        <v>121</v>
      </c>
      <c r="AB584" s="136">
        <v>0</v>
      </c>
      <c r="AC584" s="506">
        <v>0</v>
      </c>
      <c r="AD584" s="136">
        <v>0</v>
      </c>
      <c r="AE584" s="294" t="s">
        <v>75</v>
      </c>
      <c r="AF584" s="136">
        <f t="shared" ref="AF584:AF647" si="46">+IF(AE584="1800-01-01",0,AE584-Z584)</f>
        <v>0</v>
      </c>
      <c r="AG584" s="70">
        <v>0</v>
      </c>
      <c r="AH584" s="70">
        <v>0</v>
      </c>
      <c r="AI584" s="294" t="s">
        <v>75</v>
      </c>
      <c r="AJ584" s="72">
        <v>0</v>
      </c>
      <c r="AK584" s="79" t="s">
        <v>75</v>
      </c>
      <c r="AL584" s="79" t="s">
        <v>75</v>
      </c>
      <c r="AM584" s="136">
        <f t="shared" ref="AM584:AM647" si="47">+IF(AK584="1800-01-01",0,AL584-AK584)</f>
        <v>0</v>
      </c>
      <c r="AN584" s="136">
        <f>+K584+AC584-AH584</f>
        <v>11610000</v>
      </c>
      <c r="AO584" s="72" t="s">
        <v>67</v>
      </c>
      <c r="AP584" s="70">
        <v>11610000</v>
      </c>
      <c r="AQ584" s="72" t="s">
        <v>85</v>
      </c>
      <c r="AR584" s="70">
        <v>0</v>
      </c>
      <c r="AS584" s="86" t="s">
        <v>75</v>
      </c>
      <c r="AT584" s="508">
        <v>7470000</v>
      </c>
      <c r="AU584" s="436">
        <f t="shared" ref="AU584:AU647" si="48">AN584-AT584</f>
        <v>4140000</v>
      </c>
      <c r="AV584" s="140">
        <f t="shared" ref="AV584:AV647" si="49">+IFERROR(AT584/AN584,"_")</f>
        <v>0.64341085271317833</v>
      </c>
      <c r="AW584" s="294" t="s">
        <v>75</v>
      </c>
      <c r="AX584" s="72" t="s">
        <v>86</v>
      </c>
      <c r="AY584" s="70" t="s">
        <v>5887</v>
      </c>
      <c r="AZ584" s="67" t="s">
        <v>67</v>
      </c>
      <c r="BA584" s="67" t="s">
        <v>67</v>
      </c>
    </row>
    <row r="585" spans="2:53" x14ac:dyDescent="0.25">
      <c r="B585" s="67">
        <v>2024</v>
      </c>
      <c r="C585" s="67">
        <v>891780111</v>
      </c>
      <c r="D585" s="69" t="s">
        <v>64</v>
      </c>
      <c r="E585" s="72" t="s">
        <v>5886</v>
      </c>
      <c r="F585" s="136" t="s">
        <v>5885</v>
      </c>
      <c r="G585" s="418">
        <v>0</v>
      </c>
      <c r="H585" s="72" t="s">
        <v>73</v>
      </c>
      <c r="I585" s="69" t="s">
        <v>65</v>
      </c>
      <c r="J585" s="70" t="s">
        <v>5884</v>
      </c>
      <c r="K585" s="70">
        <v>14850000</v>
      </c>
      <c r="L585" s="67" t="s">
        <v>68</v>
      </c>
      <c r="M585" s="70" t="s">
        <v>5883</v>
      </c>
      <c r="N585" s="70">
        <v>1082410248</v>
      </c>
      <c r="O585" s="154">
        <v>13</v>
      </c>
      <c r="P585" s="294">
        <v>45302</v>
      </c>
      <c r="Q585" s="70">
        <v>4518689382</v>
      </c>
      <c r="R585" s="291">
        <v>45345</v>
      </c>
      <c r="S585" s="70">
        <v>14850000</v>
      </c>
      <c r="T585" s="72" t="s">
        <v>66</v>
      </c>
      <c r="U585" s="70">
        <v>1192791759</v>
      </c>
      <c r="V585" s="70" t="s">
        <v>2466</v>
      </c>
      <c r="W585" s="291">
        <v>45345</v>
      </c>
      <c r="X585" s="291">
        <v>45345</v>
      </c>
      <c r="Y585" s="81" t="s">
        <v>75</v>
      </c>
      <c r="Z585" s="291">
        <v>45457</v>
      </c>
      <c r="AA585" s="136">
        <f t="shared" si="45"/>
        <v>112</v>
      </c>
      <c r="AB585" s="136">
        <v>2</v>
      </c>
      <c r="AC585" s="506">
        <v>1650000</v>
      </c>
      <c r="AD585" s="136">
        <v>1</v>
      </c>
      <c r="AE585" s="507">
        <v>45473</v>
      </c>
      <c r="AF585" s="136">
        <f t="shared" si="46"/>
        <v>16</v>
      </c>
      <c r="AG585" s="70">
        <v>0</v>
      </c>
      <c r="AH585" s="70">
        <v>0</v>
      </c>
      <c r="AI585" s="294" t="s">
        <v>75</v>
      </c>
      <c r="AJ585" s="72">
        <v>0</v>
      </c>
      <c r="AK585" s="79" t="s">
        <v>75</v>
      </c>
      <c r="AL585" s="79" t="s">
        <v>75</v>
      </c>
      <c r="AM585" s="136">
        <f t="shared" si="47"/>
        <v>0</v>
      </c>
      <c r="AN585" s="136">
        <f>+K585+AC585-AH585</f>
        <v>16500000</v>
      </c>
      <c r="AO585" s="72" t="s">
        <v>67</v>
      </c>
      <c r="AP585" s="70">
        <v>14850000</v>
      </c>
      <c r="AQ585" s="72" t="s">
        <v>85</v>
      </c>
      <c r="AR585" s="70">
        <v>0</v>
      </c>
      <c r="AS585" s="86" t="s">
        <v>75</v>
      </c>
      <c r="AT585" s="508">
        <v>13200000</v>
      </c>
      <c r="AU585" s="436">
        <f t="shared" si="48"/>
        <v>3300000</v>
      </c>
      <c r="AV585" s="140">
        <f t="shared" si="49"/>
        <v>0.8</v>
      </c>
      <c r="AW585" s="294" t="s">
        <v>75</v>
      </c>
      <c r="AX585" s="72" t="s">
        <v>86</v>
      </c>
      <c r="AY585" s="70" t="s">
        <v>5882</v>
      </c>
      <c r="AZ585" s="67" t="s">
        <v>67</v>
      </c>
      <c r="BA585" s="67" t="s">
        <v>67</v>
      </c>
    </row>
    <row r="586" spans="2:53" x14ac:dyDescent="0.25">
      <c r="B586" s="67">
        <v>2024</v>
      </c>
      <c r="C586" s="67">
        <v>891780111</v>
      </c>
      <c r="D586" s="69" t="s">
        <v>64</v>
      </c>
      <c r="E586" s="72" t="s">
        <v>5881</v>
      </c>
      <c r="F586" s="136" t="s">
        <v>5880</v>
      </c>
      <c r="G586" s="418">
        <v>0</v>
      </c>
      <c r="H586" s="72" t="s">
        <v>73</v>
      </c>
      <c r="I586" s="69" t="s">
        <v>65</v>
      </c>
      <c r="J586" s="70" t="s">
        <v>5778</v>
      </c>
      <c r="K586" s="70">
        <v>8190000</v>
      </c>
      <c r="L586" s="67" t="s">
        <v>68</v>
      </c>
      <c r="M586" s="70" t="s">
        <v>5879</v>
      </c>
      <c r="N586" s="70">
        <v>57433646</v>
      </c>
      <c r="O586" s="154">
        <v>14</v>
      </c>
      <c r="P586" s="291">
        <v>45302</v>
      </c>
      <c r="Q586" s="70">
        <v>2126349000</v>
      </c>
      <c r="R586" s="291">
        <v>45345</v>
      </c>
      <c r="S586" s="70">
        <v>8190000</v>
      </c>
      <c r="T586" s="72" t="s">
        <v>66</v>
      </c>
      <c r="U586" s="70">
        <v>7633817</v>
      </c>
      <c r="V586" s="70" t="s">
        <v>4306</v>
      </c>
      <c r="W586" s="291">
        <v>45345</v>
      </c>
      <c r="X586" s="291">
        <v>45345</v>
      </c>
      <c r="Y586" s="81" t="s">
        <v>75</v>
      </c>
      <c r="Z586" s="291">
        <v>45457</v>
      </c>
      <c r="AA586" s="136">
        <f t="shared" si="45"/>
        <v>112</v>
      </c>
      <c r="AB586" s="136">
        <v>2</v>
      </c>
      <c r="AC586" s="506">
        <v>1050000</v>
      </c>
      <c r="AD586" s="136">
        <v>1</v>
      </c>
      <c r="AE586" s="507">
        <v>45473</v>
      </c>
      <c r="AF586" s="136">
        <f t="shared" si="46"/>
        <v>16</v>
      </c>
      <c r="AG586" s="70">
        <v>0</v>
      </c>
      <c r="AH586" s="70">
        <v>0</v>
      </c>
      <c r="AI586" s="294" t="s">
        <v>75</v>
      </c>
      <c r="AJ586" s="72">
        <v>0</v>
      </c>
      <c r="AK586" s="79" t="s">
        <v>75</v>
      </c>
      <c r="AL586" s="79" t="s">
        <v>75</v>
      </c>
      <c r="AM586" s="136">
        <f t="shared" si="47"/>
        <v>0</v>
      </c>
      <c r="AN586" s="136">
        <f>+K586+AC586-AH586</f>
        <v>9240000</v>
      </c>
      <c r="AO586" s="72" t="s">
        <v>67</v>
      </c>
      <c r="AP586" s="70">
        <v>8190000</v>
      </c>
      <c r="AQ586" s="72" t="s">
        <v>85</v>
      </c>
      <c r="AR586" s="70">
        <v>0</v>
      </c>
      <c r="AS586" s="86" t="s">
        <v>75</v>
      </c>
      <c r="AT586" s="508">
        <v>8400000</v>
      </c>
      <c r="AU586" s="436">
        <f t="shared" si="48"/>
        <v>840000</v>
      </c>
      <c r="AV586" s="140">
        <f t="shared" si="49"/>
        <v>0.90909090909090906</v>
      </c>
      <c r="AW586" s="294" t="s">
        <v>75</v>
      </c>
      <c r="AX586" s="72" t="s">
        <v>86</v>
      </c>
      <c r="AY586" s="70" t="s">
        <v>5878</v>
      </c>
      <c r="AZ586" s="67" t="s">
        <v>67</v>
      </c>
      <c r="BA586" s="67" t="s">
        <v>67</v>
      </c>
    </row>
    <row r="587" spans="2:53" x14ac:dyDescent="0.25">
      <c r="B587" s="67">
        <v>2024</v>
      </c>
      <c r="C587" s="67">
        <v>891780111</v>
      </c>
      <c r="D587" s="69" t="s">
        <v>64</v>
      </c>
      <c r="E587" s="72" t="s">
        <v>5877</v>
      </c>
      <c r="F587" s="136" t="s">
        <v>5876</v>
      </c>
      <c r="G587" s="418">
        <v>0</v>
      </c>
      <c r="H587" s="72" t="s">
        <v>73</v>
      </c>
      <c r="I587" s="69" t="s">
        <v>65</v>
      </c>
      <c r="J587" s="70" t="s">
        <v>5778</v>
      </c>
      <c r="K587" s="70">
        <v>8610000</v>
      </c>
      <c r="L587" s="67" t="s">
        <v>68</v>
      </c>
      <c r="M587" s="70" t="s">
        <v>5875</v>
      </c>
      <c r="N587" s="70">
        <v>1082888690</v>
      </c>
      <c r="O587" s="154">
        <v>14</v>
      </c>
      <c r="P587" s="291">
        <v>45302</v>
      </c>
      <c r="Q587" s="70">
        <v>2126349000</v>
      </c>
      <c r="R587" s="291">
        <v>45345</v>
      </c>
      <c r="S587" s="70">
        <v>8610000</v>
      </c>
      <c r="T587" s="72" t="s">
        <v>66</v>
      </c>
      <c r="U587" s="70">
        <v>7633817</v>
      </c>
      <c r="V587" s="70" t="s">
        <v>4306</v>
      </c>
      <c r="W587" s="291">
        <v>45345</v>
      </c>
      <c r="X587" s="291">
        <v>45345</v>
      </c>
      <c r="Y587" s="81" t="s">
        <v>75</v>
      </c>
      <c r="Z587" s="291">
        <v>45457</v>
      </c>
      <c r="AA587" s="136">
        <f t="shared" si="45"/>
        <v>112</v>
      </c>
      <c r="AB587" s="136">
        <v>0</v>
      </c>
      <c r="AC587" s="506">
        <v>0</v>
      </c>
      <c r="AD587" s="136">
        <v>0</v>
      </c>
      <c r="AE587" s="294" t="s">
        <v>75</v>
      </c>
      <c r="AF587" s="136">
        <f t="shared" si="46"/>
        <v>0</v>
      </c>
      <c r="AG587" s="70">
        <v>0</v>
      </c>
      <c r="AH587" s="70">
        <v>0</v>
      </c>
      <c r="AI587" s="294" t="s">
        <v>75</v>
      </c>
      <c r="AJ587" s="72">
        <v>0</v>
      </c>
      <c r="AK587" s="79" t="s">
        <v>75</v>
      </c>
      <c r="AL587" s="79" t="s">
        <v>75</v>
      </c>
      <c r="AM587" s="136">
        <f t="shared" si="47"/>
        <v>0</v>
      </c>
      <c r="AN587" s="136">
        <f>+K587+AC587-AH587</f>
        <v>8610000</v>
      </c>
      <c r="AO587" s="72" t="s">
        <v>67</v>
      </c>
      <c r="AP587" s="70">
        <v>8610000</v>
      </c>
      <c r="AQ587" s="72" t="s">
        <v>85</v>
      </c>
      <c r="AR587" s="70">
        <v>0</v>
      </c>
      <c r="AS587" s="86" t="s">
        <v>75</v>
      </c>
      <c r="AT587" s="508">
        <v>7350000</v>
      </c>
      <c r="AU587" s="436">
        <f t="shared" si="48"/>
        <v>1260000</v>
      </c>
      <c r="AV587" s="140">
        <f t="shared" si="49"/>
        <v>0.85365853658536583</v>
      </c>
      <c r="AW587" s="294" t="s">
        <v>75</v>
      </c>
      <c r="AX587" s="72" t="s">
        <v>86</v>
      </c>
      <c r="AY587" s="70" t="s">
        <v>5874</v>
      </c>
      <c r="AZ587" s="67" t="s">
        <v>67</v>
      </c>
      <c r="BA587" s="67" t="s">
        <v>67</v>
      </c>
    </row>
    <row r="588" spans="2:53" x14ac:dyDescent="0.25">
      <c r="B588" s="67">
        <v>2024</v>
      </c>
      <c r="C588" s="67">
        <v>891780111</v>
      </c>
      <c r="D588" s="69" t="s">
        <v>64</v>
      </c>
      <c r="E588" s="72" t="s">
        <v>5873</v>
      </c>
      <c r="F588" s="136" t="s">
        <v>5872</v>
      </c>
      <c r="G588" s="418">
        <v>0</v>
      </c>
      <c r="H588" s="72" t="s">
        <v>73</v>
      </c>
      <c r="I588" s="69" t="s">
        <v>65</v>
      </c>
      <c r="J588" s="70" t="s">
        <v>5778</v>
      </c>
      <c r="K588" s="70">
        <v>8610000</v>
      </c>
      <c r="L588" s="67" t="s">
        <v>68</v>
      </c>
      <c r="M588" s="70" t="s">
        <v>5871</v>
      </c>
      <c r="N588" s="70">
        <v>1004347619</v>
      </c>
      <c r="O588" s="154">
        <v>14</v>
      </c>
      <c r="P588" s="291">
        <v>45302</v>
      </c>
      <c r="Q588" s="70">
        <v>2126349000</v>
      </c>
      <c r="R588" s="291">
        <v>45345</v>
      </c>
      <c r="S588" s="70">
        <v>8610000</v>
      </c>
      <c r="T588" s="72" t="s">
        <v>66</v>
      </c>
      <c r="U588" s="70">
        <v>7633817</v>
      </c>
      <c r="V588" s="70" t="s">
        <v>4306</v>
      </c>
      <c r="W588" s="291">
        <v>45345</v>
      </c>
      <c r="X588" s="291">
        <v>45345</v>
      </c>
      <c r="Y588" s="81" t="s">
        <v>75</v>
      </c>
      <c r="Z588" s="291">
        <v>45457</v>
      </c>
      <c r="AA588" s="136">
        <f t="shared" si="45"/>
        <v>112</v>
      </c>
      <c r="AB588" s="136">
        <v>0</v>
      </c>
      <c r="AC588" s="506">
        <v>0</v>
      </c>
      <c r="AD588" s="136">
        <v>0</v>
      </c>
      <c r="AE588" s="294" t="s">
        <v>75</v>
      </c>
      <c r="AF588" s="136">
        <f t="shared" si="46"/>
        <v>0</v>
      </c>
      <c r="AG588" s="70">
        <v>0</v>
      </c>
      <c r="AH588" s="70">
        <v>0</v>
      </c>
      <c r="AI588" s="294" t="s">
        <v>75</v>
      </c>
      <c r="AJ588" s="72">
        <v>0</v>
      </c>
      <c r="AK588" s="79" t="s">
        <v>75</v>
      </c>
      <c r="AL588" s="79" t="s">
        <v>75</v>
      </c>
      <c r="AM588" s="136">
        <f t="shared" si="47"/>
        <v>0</v>
      </c>
      <c r="AN588" s="136">
        <f>+K588+AC588-AH588</f>
        <v>8610000</v>
      </c>
      <c r="AO588" s="72" t="s">
        <v>67</v>
      </c>
      <c r="AP588" s="70">
        <v>8610000</v>
      </c>
      <c r="AQ588" s="72" t="s">
        <v>85</v>
      </c>
      <c r="AR588" s="70">
        <v>0</v>
      </c>
      <c r="AS588" s="86" t="s">
        <v>75</v>
      </c>
      <c r="AT588" s="508">
        <v>7350000</v>
      </c>
      <c r="AU588" s="436">
        <f t="shared" si="48"/>
        <v>1260000</v>
      </c>
      <c r="AV588" s="140">
        <f t="shared" si="49"/>
        <v>0.85365853658536583</v>
      </c>
      <c r="AW588" s="294" t="s">
        <v>75</v>
      </c>
      <c r="AX588" s="72" t="s">
        <v>86</v>
      </c>
      <c r="AY588" s="70" t="s">
        <v>5870</v>
      </c>
      <c r="AZ588" s="67" t="s">
        <v>67</v>
      </c>
      <c r="BA588" s="67" t="s">
        <v>67</v>
      </c>
    </row>
    <row r="589" spans="2:53" x14ac:dyDescent="0.25">
      <c r="B589" s="67">
        <v>2024</v>
      </c>
      <c r="C589" s="67">
        <v>891780111</v>
      </c>
      <c r="D589" s="69" t="s">
        <v>64</v>
      </c>
      <c r="E589" s="72" t="s">
        <v>5869</v>
      </c>
      <c r="F589" s="136" t="s">
        <v>5868</v>
      </c>
      <c r="G589" s="418">
        <v>0</v>
      </c>
      <c r="H589" s="72" t="s">
        <v>73</v>
      </c>
      <c r="I589" s="69" t="s">
        <v>65</v>
      </c>
      <c r="J589" s="70" t="s">
        <v>5778</v>
      </c>
      <c r="K589" s="70">
        <v>8610000</v>
      </c>
      <c r="L589" s="67" t="s">
        <v>68</v>
      </c>
      <c r="M589" s="70" t="s">
        <v>5867</v>
      </c>
      <c r="N589" s="70">
        <v>36532658</v>
      </c>
      <c r="O589" s="154">
        <v>14</v>
      </c>
      <c r="P589" s="291">
        <v>45302</v>
      </c>
      <c r="Q589" s="70">
        <v>2126349000</v>
      </c>
      <c r="R589" s="291">
        <v>45345</v>
      </c>
      <c r="S589" s="70">
        <v>8610000</v>
      </c>
      <c r="T589" s="72" t="s">
        <v>66</v>
      </c>
      <c r="U589" s="70">
        <v>7633817</v>
      </c>
      <c r="V589" s="70" t="s">
        <v>4306</v>
      </c>
      <c r="W589" s="291">
        <v>45345</v>
      </c>
      <c r="X589" s="291">
        <v>45345</v>
      </c>
      <c r="Y589" s="81" t="s">
        <v>75</v>
      </c>
      <c r="Z589" s="291">
        <v>45457</v>
      </c>
      <c r="AA589" s="136">
        <f t="shared" si="45"/>
        <v>112</v>
      </c>
      <c r="AB589" s="136">
        <v>0</v>
      </c>
      <c r="AC589" s="506">
        <v>0</v>
      </c>
      <c r="AD589" s="136">
        <v>0</v>
      </c>
      <c r="AE589" s="294" t="s">
        <v>75</v>
      </c>
      <c r="AF589" s="136">
        <f t="shared" si="46"/>
        <v>0</v>
      </c>
      <c r="AG589" s="70">
        <v>0</v>
      </c>
      <c r="AH589" s="70">
        <v>0</v>
      </c>
      <c r="AI589" s="294" t="s">
        <v>75</v>
      </c>
      <c r="AJ589" s="72">
        <v>0</v>
      </c>
      <c r="AK589" s="79" t="s">
        <v>75</v>
      </c>
      <c r="AL589" s="79" t="s">
        <v>75</v>
      </c>
      <c r="AM589" s="136">
        <f t="shared" si="47"/>
        <v>0</v>
      </c>
      <c r="AN589" s="136">
        <f>+K589+AC589-AH589</f>
        <v>8610000</v>
      </c>
      <c r="AO589" s="72" t="s">
        <v>67</v>
      </c>
      <c r="AP589" s="70">
        <v>8610000</v>
      </c>
      <c r="AQ589" s="72" t="s">
        <v>85</v>
      </c>
      <c r="AR589" s="70">
        <v>0</v>
      </c>
      <c r="AS589" s="86" t="s">
        <v>75</v>
      </c>
      <c r="AT589" s="508">
        <v>7350000</v>
      </c>
      <c r="AU589" s="436">
        <f t="shared" si="48"/>
        <v>1260000</v>
      </c>
      <c r="AV589" s="140">
        <f t="shared" si="49"/>
        <v>0.85365853658536583</v>
      </c>
      <c r="AW589" s="294" t="s">
        <v>75</v>
      </c>
      <c r="AX589" s="72" t="s">
        <v>86</v>
      </c>
      <c r="AY589" s="70" t="s">
        <v>5866</v>
      </c>
      <c r="AZ589" s="67" t="s">
        <v>67</v>
      </c>
      <c r="BA589" s="67" t="s">
        <v>67</v>
      </c>
    </row>
    <row r="590" spans="2:53" x14ac:dyDescent="0.25">
      <c r="B590" s="67">
        <v>2024</v>
      </c>
      <c r="C590" s="67">
        <v>891780111</v>
      </c>
      <c r="D590" s="69" t="s">
        <v>64</v>
      </c>
      <c r="E590" s="72" t="s">
        <v>5865</v>
      </c>
      <c r="F590" s="136" t="s">
        <v>5864</v>
      </c>
      <c r="G590" s="418">
        <v>0</v>
      </c>
      <c r="H590" s="72" t="s">
        <v>73</v>
      </c>
      <c r="I590" s="69" t="s">
        <v>65</v>
      </c>
      <c r="J590" s="70" t="s">
        <v>5863</v>
      </c>
      <c r="K590" s="70">
        <v>8610000</v>
      </c>
      <c r="L590" s="67" t="s">
        <v>68</v>
      </c>
      <c r="M590" s="70" t="s">
        <v>5862</v>
      </c>
      <c r="N590" s="70">
        <v>1082889446</v>
      </c>
      <c r="O590" s="154">
        <v>14</v>
      </c>
      <c r="P590" s="291">
        <v>45302</v>
      </c>
      <c r="Q590" s="70">
        <v>2126349000</v>
      </c>
      <c r="R590" s="291">
        <v>45345</v>
      </c>
      <c r="S590" s="70">
        <v>8610000</v>
      </c>
      <c r="T590" s="72" t="s">
        <v>66</v>
      </c>
      <c r="U590" s="70">
        <v>85473390</v>
      </c>
      <c r="V590" s="70" t="s">
        <v>5792</v>
      </c>
      <c r="W590" s="291">
        <v>45345</v>
      </c>
      <c r="X590" s="291">
        <v>45345</v>
      </c>
      <c r="Y590" s="81" t="s">
        <v>75</v>
      </c>
      <c r="Z590" s="291">
        <v>45457</v>
      </c>
      <c r="AA590" s="136">
        <f t="shared" si="45"/>
        <v>112</v>
      </c>
      <c r="AB590" s="136">
        <v>0</v>
      </c>
      <c r="AC590" s="506">
        <v>0</v>
      </c>
      <c r="AD590" s="136">
        <v>0</v>
      </c>
      <c r="AE590" s="294" t="s">
        <v>75</v>
      </c>
      <c r="AF590" s="136">
        <f t="shared" si="46"/>
        <v>0</v>
      </c>
      <c r="AG590" s="70">
        <v>0</v>
      </c>
      <c r="AH590" s="70">
        <v>0</v>
      </c>
      <c r="AI590" s="294" t="s">
        <v>75</v>
      </c>
      <c r="AJ590" s="72">
        <v>0</v>
      </c>
      <c r="AK590" s="79" t="s">
        <v>75</v>
      </c>
      <c r="AL590" s="79" t="s">
        <v>75</v>
      </c>
      <c r="AM590" s="136">
        <f t="shared" si="47"/>
        <v>0</v>
      </c>
      <c r="AN590" s="136">
        <f>+K590+AC590-AH590</f>
        <v>8610000</v>
      </c>
      <c r="AO590" s="72" t="s">
        <v>67</v>
      </c>
      <c r="AP590" s="70">
        <v>8610000</v>
      </c>
      <c r="AQ590" s="72" t="s">
        <v>85</v>
      </c>
      <c r="AR590" s="70">
        <v>0</v>
      </c>
      <c r="AS590" s="86" t="s">
        <v>75</v>
      </c>
      <c r="AT590" s="508">
        <v>7350000</v>
      </c>
      <c r="AU590" s="436">
        <f t="shared" si="48"/>
        <v>1260000</v>
      </c>
      <c r="AV590" s="140">
        <f t="shared" si="49"/>
        <v>0.85365853658536583</v>
      </c>
      <c r="AW590" s="294" t="s">
        <v>75</v>
      </c>
      <c r="AX590" s="72" t="s">
        <v>86</v>
      </c>
      <c r="AY590" s="70" t="s">
        <v>5861</v>
      </c>
      <c r="AZ590" s="67" t="s">
        <v>67</v>
      </c>
      <c r="BA590" s="67" t="s">
        <v>67</v>
      </c>
    </row>
    <row r="591" spans="2:53" x14ac:dyDescent="0.25">
      <c r="B591" s="67">
        <v>2024</v>
      </c>
      <c r="C591" s="67">
        <v>891780111</v>
      </c>
      <c r="D591" s="69" t="s">
        <v>64</v>
      </c>
      <c r="E591" s="72" t="s">
        <v>5860</v>
      </c>
      <c r="F591" s="136" t="s">
        <v>5859</v>
      </c>
      <c r="G591" s="418">
        <v>0</v>
      </c>
      <c r="H591" s="72" t="s">
        <v>73</v>
      </c>
      <c r="I591" s="69" t="s">
        <v>65</v>
      </c>
      <c r="J591" s="70" t="s">
        <v>5858</v>
      </c>
      <c r="K591" s="70">
        <v>8610000</v>
      </c>
      <c r="L591" s="67" t="s">
        <v>68</v>
      </c>
      <c r="M591" s="70" t="s">
        <v>5857</v>
      </c>
      <c r="N591" s="70">
        <v>1082965670</v>
      </c>
      <c r="O591" s="154">
        <v>14</v>
      </c>
      <c r="P591" s="291">
        <v>45302</v>
      </c>
      <c r="Q591" s="70">
        <v>2126349000</v>
      </c>
      <c r="R591" s="291">
        <v>45345</v>
      </c>
      <c r="S591" s="70">
        <v>8610000</v>
      </c>
      <c r="T591" s="72" t="s">
        <v>66</v>
      </c>
      <c r="U591" s="70">
        <v>85473390</v>
      </c>
      <c r="V591" s="70" t="s">
        <v>5792</v>
      </c>
      <c r="W591" s="291">
        <v>45345</v>
      </c>
      <c r="X591" s="291">
        <v>45345</v>
      </c>
      <c r="Y591" s="81" t="s">
        <v>75</v>
      </c>
      <c r="Z591" s="291">
        <v>45457</v>
      </c>
      <c r="AA591" s="136">
        <f t="shared" si="45"/>
        <v>112</v>
      </c>
      <c r="AB591" s="136">
        <v>0</v>
      </c>
      <c r="AC591" s="506">
        <v>0</v>
      </c>
      <c r="AD591" s="136">
        <v>0</v>
      </c>
      <c r="AE591" s="294" t="s">
        <v>75</v>
      </c>
      <c r="AF591" s="136">
        <f t="shared" si="46"/>
        <v>0</v>
      </c>
      <c r="AG591" s="70">
        <v>0</v>
      </c>
      <c r="AH591" s="70">
        <v>0</v>
      </c>
      <c r="AI591" s="294" t="s">
        <v>75</v>
      </c>
      <c r="AJ591" s="72">
        <v>0</v>
      </c>
      <c r="AK591" s="79" t="s">
        <v>75</v>
      </c>
      <c r="AL591" s="79" t="s">
        <v>75</v>
      </c>
      <c r="AM591" s="136">
        <f t="shared" si="47"/>
        <v>0</v>
      </c>
      <c r="AN591" s="136">
        <f>+K591+AC591-AH591</f>
        <v>8610000</v>
      </c>
      <c r="AO591" s="72" t="s">
        <v>67</v>
      </c>
      <c r="AP591" s="70">
        <v>8610000</v>
      </c>
      <c r="AQ591" s="72" t="s">
        <v>85</v>
      </c>
      <c r="AR591" s="70">
        <v>0</v>
      </c>
      <c r="AS591" s="86" t="s">
        <v>75</v>
      </c>
      <c r="AT591" s="508">
        <v>7350000</v>
      </c>
      <c r="AU591" s="436">
        <f t="shared" si="48"/>
        <v>1260000</v>
      </c>
      <c r="AV591" s="140">
        <f t="shared" si="49"/>
        <v>0.85365853658536583</v>
      </c>
      <c r="AW591" s="294" t="s">
        <v>75</v>
      </c>
      <c r="AX591" s="72" t="s">
        <v>86</v>
      </c>
      <c r="AY591" s="70" t="s">
        <v>5856</v>
      </c>
      <c r="AZ591" s="67" t="s">
        <v>67</v>
      </c>
      <c r="BA591" s="67" t="s">
        <v>67</v>
      </c>
    </row>
    <row r="592" spans="2:53" x14ac:dyDescent="0.25">
      <c r="B592" s="67">
        <v>2024</v>
      </c>
      <c r="C592" s="67">
        <v>891780111</v>
      </c>
      <c r="D592" s="69" t="s">
        <v>64</v>
      </c>
      <c r="E592" s="72" t="s">
        <v>5855</v>
      </c>
      <c r="F592" s="136" t="s">
        <v>5854</v>
      </c>
      <c r="G592" s="418">
        <v>0</v>
      </c>
      <c r="H592" s="72" t="s">
        <v>73</v>
      </c>
      <c r="I592" s="69" t="s">
        <v>65</v>
      </c>
      <c r="J592" s="70" t="s">
        <v>5853</v>
      </c>
      <c r="K592" s="70">
        <v>8610000</v>
      </c>
      <c r="L592" s="67" t="s">
        <v>68</v>
      </c>
      <c r="M592" s="70" t="s">
        <v>5852</v>
      </c>
      <c r="N592" s="70">
        <v>1065647873</v>
      </c>
      <c r="O592" s="154">
        <v>14</v>
      </c>
      <c r="P592" s="291">
        <v>45302</v>
      </c>
      <c r="Q592" s="70">
        <v>2126349000</v>
      </c>
      <c r="R592" s="291">
        <v>45345</v>
      </c>
      <c r="S592" s="70">
        <v>8610000</v>
      </c>
      <c r="T592" s="72" t="s">
        <v>66</v>
      </c>
      <c r="U592" s="70">
        <v>85473390</v>
      </c>
      <c r="V592" s="70" t="s">
        <v>5792</v>
      </c>
      <c r="W592" s="291">
        <v>45345</v>
      </c>
      <c r="X592" s="291">
        <v>45345</v>
      </c>
      <c r="Y592" s="81" t="s">
        <v>75</v>
      </c>
      <c r="Z592" s="291">
        <v>45457</v>
      </c>
      <c r="AA592" s="136">
        <f t="shared" si="45"/>
        <v>112</v>
      </c>
      <c r="AB592" s="136">
        <v>0</v>
      </c>
      <c r="AC592" s="506">
        <v>0</v>
      </c>
      <c r="AD592" s="136">
        <v>0</v>
      </c>
      <c r="AE592" s="294" t="s">
        <v>75</v>
      </c>
      <c r="AF592" s="136">
        <f t="shared" si="46"/>
        <v>0</v>
      </c>
      <c r="AG592" s="70">
        <v>0</v>
      </c>
      <c r="AH592" s="70">
        <v>0</v>
      </c>
      <c r="AI592" s="294" t="s">
        <v>75</v>
      </c>
      <c r="AJ592" s="72">
        <v>0</v>
      </c>
      <c r="AK592" s="79" t="s">
        <v>75</v>
      </c>
      <c r="AL592" s="79" t="s">
        <v>75</v>
      </c>
      <c r="AM592" s="136">
        <f t="shared" si="47"/>
        <v>0</v>
      </c>
      <c r="AN592" s="136">
        <f>+K592+AC592-AH592</f>
        <v>8610000</v>
      </c>
      <c r="AO592" s="72" t="s">
        <v>67</v>
      </c>
      <c r="AP592" s="70">
        <v>8610000</v>
      </c>
      <c r="AQ592" s="72" t="s">
        <v>85</v>
      </c>
      <c r="AR592" s="70">
        <v>0</v>
      </c>
      <c r="AS592" s="86" t="s">
        <v>75</v>
      </c>
      <c r="AT592" s="508">
        <v>7350000</v>
      </c>
      <c r="AU592" s="436">
        <f t="shared" si="48"/>
        <v>1260000</v>
      </c>
      <c r="AV592" s="140">
        <f t="shared" si="49"/>
        <v>0.85365853658536583</v>
      </c>
      <c r="AW592" s="294" t="s">
        <v>75</v>
      </c>
      <c r="AX592" s="72" t="s">
        <v>86</v>
      </c>
      <c r="AY592" s="70" t="s">
        <v>5851</v>
      </c>
      <c r="AZ592" s="67" t="s">
        <v>67</v>
      </c>
      <c r="BA592" s="67" t="s">
        <v>67</v>
      </c>
    </row>
    <row r="593" spans="2:53" x14ac:dyDescent="0.25">
      <c r="B593" s="67">
        <v>2024</v>
      </c>
      <c r="C593" s="67">
        <v>891780111</v>
      </c>
      <c r="D593" s="69" t="s">
        <v>64</v>
      </c>
      <c r="E593" s="72" t="s">
        <v>5850</v>
      </c>
      <c r="F593" s="136" t="s">
        <v>5849</v>
      </c>
      <c r="G593" s="418">
        <v>0</v>
      </c>
      <c r="H593" s="72" t="s">
        <v>73</v>
      </c>
      <c r="I593" s="69" t="s">
        <v>65</v>
      </c>
      <c r="J593" s="70" t="s">
        <v>5848</v>
      </c>
      <c r="K593" s="70">
        <v>11700000</v>
      </c>
      <c r="L593" s="67" t="s">
        <v>68</v>
      </c>
      <c r="M593" s="70" t="s">
        <v>5847</v>
      </c>
      <c r="N593" s="70">
        <v>1082982732</v>
      </c>
      <c r="O593" s="154">
        <v>13</v>
      </c>
      <c r="P593" s="294">
        <v>45302</v>
      </c>
      <c r="Q593" s="70">
        <v>4518689382</v>
      </c>
      <c r="R593" s="291">
        <v>45345</v>
      </c>
      <c r="S593" s="70">
        <v>11700000</v>
      </c>
      <c r="T593" s="72" t="s">
        <v>66</v>
      </c>
      <c r="U593" s="70">
        <v>57461216</v>
      </c>
      <c r="V593" s="70" t="s">
        <v>4197</v>
      </c>
      <c r="W593" s="291">
        <v>45345</v>
      </c>
      <c r="X593" s="291">
        <v>45345</v>
      </c>
      <c r="Y593" s="81" t="s">
        <v>75</v>
      </c>
      <c r="Z593" s="291">
        <v>45457</v>
      </c>
      <c r="AA593" s="136">
        <f t="shared" si="45"/>
        <v>112</v>
      </c>
      <c r="AB593" s="136">
        <v>0</v>
      </c>
      <c r="AC593" s="506">
        <v>0</v>
      </c>
      <c r="AD593" s="136">
        <v>0</v>
      </c>
      <c r="AE593" s="294" t="s">
        <v>75</v>
      </c>
      <c r="AF593" s="136">
        <f t="shared" si="46"/>
        <v>0</v>
      </c>
      <c r="AG593" s="70">
        <v>0</v>
      </c>
      <c r="AH593" s="70">
        <v>0</v>
      </c>
      <c r="AI593" s="294" t="s">
        <v>75</v>
      </c>
      <c r="AJ593" s="72">
        <v>0</v>
      </c>
      <c r="AK593" s="79" t="s">
        <v>75</v>
      </c>
      <c r="AL593" s="79" t="s">
        <v>75</v>
      </c>
      <c r="AM593" s="136">
        <f t="shared" si="47"/>
        <v>0</v>
      </c>
      <c r="AN593" s="136">
        <f>+K593+AC593-AH593</f>
        <v>11700000</v>
      </c>
      <c r="AO593" s="72" t="s">
        <v>67</v>
      </c>
      <c r="AP593" s="70">
        <v>11700000</v>
      </c>
      <c r="AQ593" s="72" t="s">
        <v>85</v>
      </c>
      <c r="AR593" s="70">
        <v>0</v>
      </c>
      <c r="AS593" s="86" t="s">
        <v>75</v>
      </c>
      <c r="AT593" s="508">
        <v>10500000</v>
      </c>
      <c r="AU593" s="436">
        <f t="shared" si="48"/>
        <v>1200000</v>
      </c>
      <c r="AV593" s="140">
        <f t="shared" si="49"/>
        <v>0.89743589743589747</v>
      </c>
      <c r="AW593" s="294" t="s">
        <v>75</v>
      </c>
      <c r="AX593" s="72" t="s">
        <v>86</v>
      </c>
      <c r="AY593" s="70" t="s">
        <v>5846</v>
      </c>
      <c r="AZ593" s="67" t="s">
        <v>67</v>
      </c>
      <c r="BA593" s="67" t="s">
        <v>67</v>
      </c>
    </row>
    <row r="594" spans="2:53" x14ac:dyDescent="0.25">
      <c r="B594" s="67">
        <v>2024</v>
      </c>
      <c r="C594" s="67">
        <v>891780111</v>
      </c>
      <c r="D594" s="69" t="s">
        <v>64</v>
      </c>
      <c r="E594" s="72" t="s">
        <v>5845</v>
      </c>
      <c r="F594" s="136" t="s">
        <v>5844</v>
      </c>
      <c r="G594" s="418">
        <v>0</v>
      </c>
      <c r="H594" s="72" t="s">
        <v>73</v>
      </c>
      <c r="I594" s="69" t="s">
        <v>65</v>
      </c>
      <c r="J594" s="70" t="s">
        <v>5843</v>
      </c>
      <c r="K594" s="70">
        <v>10167000</v>
      </c>
      <c r="L594" s="67" t="s">
        <v>68</v>
      </c>
      <c r="M594" s="70" t="s">
        <v>5842</v>
      </c>
      <c r="N594" s="70">
        <v>85477304</v>
      </c>
      <c r="O594" s="154">
        <v>13</v>
      </c>
      <c r="P594" s="294">
        <v>45302</v>
      </c>
      <c r="Q594" s="70">
        <v>4518689382</v>
      </c>
      <c r="R594" s="291">
        <v>45345</v>
      </c>
      <c r="S594" s="70">
        <v>10167000</v>
      </c>
      <c r="T594" s="72" t="s">
        <v>66</v>
      </c>
      <c r="U594" s="70">
        <v>36557666</v>
      </c>
      <c r="V594" s="70" t="s">
        <v>5171</v>
      </c>
      <c r="W594" s="291">
        <v>45345</v>
      </c>
      <c r="X594" s="291">
        <v>45345</v>
      </c>
      <c r="Y594" s="81" t="s">
        <v>75</v>
      </c>
      <c r="Z594" s="291">
        <v>45457</v>
      </c>
      <c r="AA594" s="136">
        <f t="shared" si="45"/>
        <v>112</v>
      </c>
      <c r="AB594" s="136">
        <v>0</v>
      </c>
      <c r="AC594" s="506">
        <v>0</v>
      </c>
      <c r="AD594" s="136">
        <v>0</v>
      </c>
      <c r="AE594" s="294" t="s">
        <v>75</v>
      </c>
      <c r="AF594" s="136">
        <f t="shared" si="46"/>
        <v>0</v>
      </c>
      <c r="AG594" s="70">
        <v>0</v>
      </c>
      <c r="AH594" s="70">
        <v>0</v>
      </c>
      <c r="AI594" s="294" t="s">
        <v>75</v>
      </c>
      <c r="AJ594" s="72">
        <v>0</v>
      </c>
      <c r="AK594" s="79" t="s">
        <v>75</v>
      </c>
      <c r="AL594" s="79" t="s">
        <v>75</v>
      </c>
      <c r="AM594" s="136">
        <f t="shared" si="47"/>
        <v>0</v>
      </c>
      <c r="AN594" s="136">
        <f>+K594+AC594-AH594</f>
        <v>10167000</v>
      </c>
      <c r="AO594" s="72" t="s">
        <v>67</v>
      </c>
      <c r="AP594" s="70">
        <v>10167000</v>
      </c>
      <c r="AQ594" s="72" t="s">
        <v>85</v>
      </c>
      <c r="AR594" s="70">
        <v>0</v>
      </c>
      <c r="AS594" s="86" t="s">
        <v>75</v>
      </c>
      <c r="AT594" s="508">
        <v>8750000</v>
      </c>
      <c r="AU594" s="436">
        <f t="shared" si="48"/>
        <v>1417000</v>
      </c>
      <c r="AV594" s="140">
        <f t="shared" si="49"/>
        <v>0.8606275204091669</v>
      </c>
      <c r="AW594" s="294" t="s">
        <v>75</v>
      </c>
      <c r="AX594" s="72" t="s">
        <v>86</v>
      </c>
      <c r="AY594" s="70" t="s">
        <v>5841</v>
      </c>
      <c r="AZ594" s="67" t="s">
        <v>67</v>
      </c>
      <c r="BA594" s="67" t="s">
        <v>67</v>
      </c>
    </row>
    <row r="595" spans="2:53" x14ac:dyDescent="0.25">
      <c r="B595" s="67">
        <v>2024</v>
      </c>
      <c r="C595" s="67">
        <v>891780111</v>
      </c>
      <c r="D595" s="69" t="s">
        <v>64</v>
      </c>
      <c r="E595" s="72" t="s">
        <v>5840</v>
      </c>
      <c r="F595" s="136" t="s">
        <v>5839</v>
      </c>
      <c r="G595" s="418">
        <v>0</v>
      </c>
      <c r="H595" s="72" t="s">
        <v>73</v>
      </c>
      <c r="I595" s="69" t="s">
        <v>65</v>
      </c>
      <c r="J595" s="70" t="s">
        <v>5838</v>
      </c>
      <c r="K595" s="70">
        <v>12000000</v>
      </c>
      <c r="L595" s="67" t="s">
        <v>68</v>
      </c>
      <c r="M595" s="70" t="s">
        <v>5837</v>
      </c>
      <c r="N595" s="70">
        <v>1083008431</v>
      </c>
      <c r="O595" s="154">
        <v>13</v>
      </c>
      <c r="P595" s="294">
        <v>45302</v>
      </c>
      <c r="Q595" s="70">
        <v>4518689382</v>
      </c>
      <c r="R595" s="291">
        <v>45345</v>
      </c>
      <c r="S595" s="70">
        <v>12000000</v>
      </c>
      <c r="T595" s="72" t="s">
        <v>66</v>
      </c>
      <c r="U595" s="70">
        <v>36557666</v>
      </c>
      <c r="V595" s="70" t="s">
        <v>5171</v>
      </c>
      <c r="W595" s="291">
        <v>45345</v>
      </c>
      <c r="X595" s="291">
        <v>45345</v>
      </c>
      <c r="Y595" s="81" t="s">
        <v>75</v>
      </c>
      <c r="Z595" s="291">
        <v>45457</v>
      </c>
      <c r="AA595" s="136">
        <f t="shared" si="45"/>
        <v>112</v>
      </c>
      <c r="AB595" s="136">
        <v>2</v>
      </c>
      <c r="AC595" s="506">
        <v>1600000</v>
      </c>
      <c r="AD595" s="136">
        <v>1</v>
      </c>
      <c r="AE595" s="507">
        <v>45473</v>
      </c>
      <c r="AF595" s="136">
        <f t="shared" si="46"/>
        <v>16</v>
      </c>
      <c r="AG595" s="70">
        <v>0</v>
      </c>
      <c r="AH595" s="70">
        <v>0</v>
      </c>
      <c r="AI595" s="294" t="s">
        <v>75</v>
      </c>
      <c r="AJ595" s="72">
        <v>0</v>
      </c>
      <c r="AK595" s="79" t="s">
        <v>75</v>
      </c>
      <c r="AL595" s="79" t="s">
        <v>75</v>
      </c>
      <c r="AM595" s="136">
        <f t="shared" si="47"/>
        <v>0</v>
      </c>
      <c r="AN595" s="136">
        <f>+K595+AC595-AH595</f>
        <v>13600000</v>
      </c>
      <c r="AO595" s="72" t="s">
        <v>67</v>
      </c>
      <c r="AP595" s="70">
        <v>12000000</v>
      </c>
      <c r="AQ595" s="72" t="s">
        <v>85</v>
      </c>
      <c r="AR595" s="70">
        <v>0</v>
      </c>
      <c r="AS595" s="86" t="s">
        <v>75</v>
      </c>
      <c r="AT595" s="508">
        <v>12000000</v>
      </c>
      <c r="AU595" s="436">
        <f t="shared" si="48"/>
        <v>1600000</v>
      </c>
      <c r="AV595" s="140">
        <f t="shared" si="49"/>
        <v>0.88235294117647056</v>
      </c>
      <c r="AW595" s="294" t="s">
        <v>75</v>
      </c>
      <c r="AX595" s="72" t="s">
        <v>86</v>
      </c>
      <c r="AY595" s="70" t="s">
        <v>5836</v>
      </c>
      <c r="AZ595" s="67" t="s">
        <v>67</v>
      </c>
      <c r="BA595" s="67" t="s">
        <v>67</v>
      </c>
    </row>
    <row r="596" spans="2:53" x14ac:dyDescent="0.25">
      <c r="B596" s="67">
        <v>2024</v>
      </c>
      <c r="C596" s="67">
        <v>891780111</v>
      </c>
      <c r="D596" s="69" t="s">
        <v>64</v>
      </c>
      <c r="E596" s="72" t="s">
        <v>5835</v>
      </c>
      <c r="F596" s="136" t="s">
        <v>5834</v>
      </c>
      <c r="G596" s="418">
        <v>0</v>
      </c>
      <c r="H596" s="72" t="s">
        <v>73</v>
      </c>
      <c r="I596" s="69" t="s">
        <v>65</v>
      </c>
      <c r="J596" s="70" t="s">
        <v>5833</v>
      </c>
      <c r="K596" s="70">
        <v>12000000</v>
      </c>
      <c r="L596" s="67" t="s">
        <v>68</v>
      </c>
      <c r="M596" s="70" t="s">
        <v>5832</v>
      </c>
      <c r="N596" s="70">
        <v>1095701829</v>
      </c>
      <c r="O596" s="154">
        <v>13</v>
      </c>
      <c r="P596" s="294">
        <v>45302</v>
      </c>
      <c r="Q596" s="70">
        <v>4518689382</v>
      </c>
      <c r="R596" s="291">
        <v>45345</v>
      </c>
      <c r="S596" s="70">
        <v>12000000</v>
      </c>
      <c r="T596" s="72" t="s">
        <v>66</v>
      </c>
      <c r="U596" s="70">
        <v>36557666</v>
      </c>
      <c r="V596" s="70" t="s">
        <v>5171</v>
      </c>
      <c r="W596" s="291">
        <v>45345</v>
      </c>
      <c r="X596" s="291">
        <v>45345</v>
      </c>
      <c r="Y596" s="81" t="s">
        <v>75</v>
      </c>
      <c r="Z596" s="291">
        <v>45457</v>
      </c>
      <c r="AA596" s="136">
        <f t="shared" si="45"/>
        <v>112</v>
      </c>
      <c r="AB596" s="136">
        <v>2</v>
      </c>
      <c r="AC596" s="506">
        <v>1600000</v>
      </c>
      <c r="AD596" s="136">
        <v>1</v>
      </c>
      <c r="AE596" s="507">
        <v>45473</v>
      </c>
      <c r="AF596" s="136">
        <f t="shared" si="46"/>
        <v>16</v>
      </c>
      <c r="AG596" s="70">
        <v>0</v>
      </c>
      <c r="AH596" s="70">
        <v>0</v>
      </c>
      <c r="AI596" s="294" t="s">
        <v>75</v>
      </c>
      <c r="AJ596" s="72">
        <v>0</v>
      </c>
      <c r="AK596" s="79" t="s">
        <v>75</v>
      </c>
      <c r="AL596" s="79" t="s">
        <v>75</v>
      </c>
      <c r="AM596" s="136">
        <f t="shared" si="47"/>
        <v>0</v>
      </c>
      <c r="AN596" s="136">
        <f>+K596+AC596-AH596</f>
        <v>13600000</v>
      </c>
      <c r="AO596" s="72" t="s">
        <v>67</v>
      </c>
      <c r="AP596" s="70">
        <v>12000000</v>
      </c>
      <c r="AQ596" s="72" t="s">
        <v>85</v>
      </c>
      <c r="AR596" s="70">
        <v>0</v>
      </c>
      <c r="AS596" s="86" t="s">
        <v>75</v>
      </c>
      <c r="AT596" s="508">
        <v>12000000</v>
      </c>
      <c r="AU596" s="436">
        <f t="shared" si="48"/>
        <v>1600000</v>
      </c>
      <c r="AV596" s="140">
        <f t="shared" si="49"/>
        <v>0.88235294117647056</v>
      </c>
      <c r="AW596" s="294" t="s">
        <v>75</v>
      </c>
      <c r="AX596" s="72" t="s">
        <v>86</v>
      </c>
      <c r="AY596" s="70" t="s">
        <v>5831</v>
      </c>
      <c r="AZ596" s="67" t="s">
        <v>67</v>
      </c>
      <c r="BA596" s="67" t="s">
        <v>67</v>
      </c>
    </row>
    <row r="597" spans="2:53" x14ac:dyDescent="0.25">
      <c r="B597" s="67">
        <v>2024</v>
      </c>
      <c r="C597" s="67">
        <v>891780111</v>
      </c>
      <c r="D597" s="69" t="s">
        <v>64</v>
      </c>
      <c r="E597" s="72" t="s">
        <v>5830</v>
      </c>
      <c r="F597" s="136" t="s">
        <v>5829</v>
      </c>
      <c r="G597" s="418">
        <v>0</v>
      </c>
      <c r="H597" s="72" t="s">
        <v>73</v>
      </c>
      <c r="I597" s="69" t="s">
        <v>1745</v>
      </c>
      <c r="J597" s="70" t="s">
        <v>5828</v>
      </c>
      <c r="K597" s="70">
        <v>8500000</v>
      </c>
      <c r="L597" s="67" t="s">
        <v>68</v>
      </c>
      <c r="M597" s="70" t="s">
        <v>404</v>
      </c>
      <c r="N597" s="70">
        <v>1083029427</v>
      </c>
      <c r="O597" s="154">
        <v>170</v>
      </c>
      <c r="P597" s="291">
        <v>45320</v>
      </c>
      <c r="Q597" s="70">
        <v>165200000</v>
      </c>
      <c r="R597" s="291">
        <v>45345</v>
      </c>
      <c r="S597" s="70">
        <v>8500000</v>
      </c>
      <c r="T597" s="72" t="s">
        <v>66</v>
      </c>
      <c r="U597" s="70">
        <v>36559959</v>
      </c>
      <c r="V597" s="70" t="s">
        <v>3499</v>
      </c>
      <c r="W597" s="291">
        <v>45345</v>
      </c>
      <c r="X597" s="291">
        <v>45345</v>
      </c>
      <c r="Y597" s="81" t="s">
        <v>75</v>
      </c>
      <c r="Z597" s="291">
        <v>45381</v>
      </c>
      <c r="AA597" s="136">
        <f t="shared" si="45"/>
        <v>36</v>
      </c>
      <c r="AB597" s="136">
        <v>0</v>
      </c>
      <c r="AC597" s="506">
        <v>0</v>
      </c>
      <c r="AD597" s="136">
        <v>0</v>
      </c>
      <c r="AE597" s="294" t="s">
        <v>75</v>
      </c>
      <c r="AF597" s="136">
        <f t="shared" si="46"/>
        <v>0</v>
      </c>
      <c r="AG597" s="70">
        <v>0</v>
      </c>
      <c r="AH597" s="70">
        <v>0</v>
      </c>
      <c r="AI597" s="294" t="s">
        <v>75</v>
      </c>
      <c r="AJ597" s="72">
        <v>0</v>
      </c>
      <c r="AK597" s="79" t="s">
        <v>75</v>
      </c>
      <c r="AL597" s="79" t="s">
        <v>75</v>
      </c>
      <c r="AM597" s="136">
        <f t="shared" si="47"/>
        <v>0</v>
      </c>
      <c r="AN597" s="136">
        <f>+K597+AC597-AH597</f>
        <v>8500000</v>
      </c>
      <c r="AO597" s="72" t="s">
        <v>85</v>
      </c>
      <c r="AP597" s="70">
        <v>0</v>
      </c>
      <c r="AQ597" s="72" t="s">
        <v>85</v>
      </c>
      <c r="AR597" s="70">
        <v>0</v>
      </c>
      <c r="AS597" s="86" t="s">
        <v>75</v>
      </c>
      <c r="AT597" s="508">
        <v>4250000</v>
      </c>
      <c r="AU597" s="436">
        <f t="shared" si="48"/>
        <v>4250000</v>
      </c>
      <c r="AV597" s="140">
        <f t="shared" si="49"/>
        <v>0.5</v>
      </c>
      <c r="AW597" s="294" t="s">
        <v>75</v>
      </c>
      <c r="AX597" s="72" t="s">
        <v>86</v>
      </c>
      <c r="AY597" s="70" t="s">
        <v>5827</v>
      </c>
      <c r="AZ597" s="67" t="s">
        <v>67</v>
      </c>
      <c r="BA597" s="67" t="s">
        <v>67</v>
      </c>
    </row>
    <row r="598" spans="2:53" x14ac:dyDescent="0.25">
      <c r="B598" s="67">
        <v>2024</v>
      </c>
      <c r="C598" s="67">
        <v>891780111</v>
      </c>
      <c r="D598" s="69" t="s">
        <v>64</v>
      </c>
      <c r="E598" s="72" t="s">
        <v>5826</v>
      </c>
      <c r="F598" s="136" t="s">
        <v>5825</v>
      </c>
      <c r="G598" s="418">
        <v>0</v>
      </c>
      <c r="H598" s="72" t="s">
        <v>73</v>
      </c>
      <c r="I598" s="69" t="s">
        <v>65</v>
      </c>
      <c r="J598" s="70" t="s">
        <v>5824</v>
      </c>
      <c r="K598" s="70">
        <v>9500000</v>
      </c>
      <c r="L598" s="67" t="s">
        <v>68</v>
      </c>
      <c r="M598" s="70" t="s">
        <v>5823</v>
      </c>
      <c r="N598" s="70">
        <v>1082953987</v>
      </c>
      <c r="O598" s="154">
        <v>14</v>
      </c>
      <c r="P598" s="291">
        <v>45302</v>
      </c>
      <c r="Q598" s="70">
        <v>2126349000</v>
      </c>
      <c r="R598" s="291">
        <v>45345</v>
      </c>
      <c r="S598" s="70">
        <v>9500000</v>
      </c>
      <c r="T598" s="72" t="s">
        <v>66</v>
      </c>
      <c r="U598" s="70">
        <v>36557666</v>
      </c>
      <c r="V598" s="70" t="s">
        <v>5171</v>
      </c>
      <c r="W598" s="291">
        <v>45345</v>
      </c>
      <c r="X598" s="291">
        <v>45345</v>
      </c>
      <c r="Y598" s="81" t="s">
        <v>75</v>
      </c>
      <c r="Z598" s="291">
        <v>45457</v>
      </c>
      <c r="AA598" s="136">
        <f t="shared" si="45"/>
        <v>112</v>
      </c>
      <c r="AB598" s="136">
        <v>0</v>
      </c>
      <c r="AC598" s="506">
        <v>0</v>
      </c>
      <c r="AD598" s="136">
        <v>0</v>
      </c>
      <c r="AE598" s="294" t="s">
        <v>75</v>
      </c>
      <c r="AF598" s="136">
        <f t="shared" si="46"/>
        <v>0</v>
      </c>
      <c r="AG598" s="70">
        <v>0</v>
      </c>
      <c r="AH598" s="70">
        <v>0</v>
      </c>
      <c r="AI598" s="294" t="s">
        <v>75</v>
      </c>
      <c r="AJ598" s="72">
        <v>0</v>
      </c>
      <c r="AK598" s="79" t="s">
        <v>75</v>
      </c>
      <c r="AL598" s="79" t="s">
        <v>75</v>
      </c>
      <c r="AM598" s="136">
        <f t="shared" si="47"/>
        <v>0</v>
      </c>
      <c r="AN598" s="136">
        <f>+K598+AC598-AH598</f>
        <v>9500000</v>
      </c>
      <c r="AO598" s="72" t="s">
        <v>67</v>
      </c>
      <c r="AP598" s="70">
        <v>9500000</v>
      </c>
      <c r="AQ598" s="72" t="s">
        <v>85</v>
      </c>
      <c r="AR598" s="70">
        <v>0</v>
      </c>
      <c r="AS598" s="86" t="s">
        <v>75</v>
      </c>
      <c r="AT598" s="508">
        <v>8750000</v>
      </c>
      <c r="AU598" s="436">
        <f t="shared" si="48"/>
        <v>750000</v>
      </c>
      <c r="AV598" s="140">
        <f t="shared" si="49"/>
        <v>0.92105263157894735</v>
      </c>
      <c r="AW598" s="294" t="s">
        <v>75</v>
      </c>
      <c r="AX598" s="72" t="s">
        <v>86</v>
      </c>
      <c r="AY598" s="70" t="s">
        <v>5822</v>
      </c>
      <c r="AZ598" s="67" t="s">
        <v>67</v>
      </c>
      <c r="BA598" s="67" t="s">
        <v>67</v>
      </c>
    </row>
    <row r="599" spans="2:53" x14ac:dyDescent="0.25">
      <c r="B599" s="67">
        <v>2024</v>
      </c>
      <c r="C599" s="67">
        <v>891780111</v>
      </c>
      <c r="D599" s="69" t="s">
        <v>64</v>
      </c>
      <c r="E599" s="72" t="s">
        <v>5821</v>
      </c>
      <c r="F599" s="136" t="s">
        <v>5820</v>
      </c>
      <c r="G599" s="418">
        <v>0</v>
      </c>
      <c r="H599" s="72" t="s">
        <v>73</v>
      </c>
      <c r="I599" s="69" t="s">
        <v>1745</v>
      </c>
      <c r="J599" s="70" t="s">
        <v>5819</v>
      </c>
      <c r="K599" s="70">
        <v>8800000</v>
      </c>
      <c r="L599" s="67" t="s">
        <v>68</v>
      </c>
      <c r="M599" s="70" t="s">
        <v>5818</v>
      </c>
      <c r="N599" s="70">
        <v>40960316</v>
      </c>
      <c r="O599" s="154">
        <v>388</v>
      </c>
      <c r="P599" s="291">
        <v>45338</v>
      </c>
      <c r="Q599" s="70">
        <v>466800000</v>
      </c>
      <c r="R599" s="291">
        <v>45345</v>
      </c>
      <c r="S599" s="70">
        <v>8800000</v>
      </c>
      <c r="T599" s="72" t="s">
        <v>66</v>
      </c>
      <c r="U599" s="70">
        <v>36559959</v>
      </c>
      <c r="V599" s="70" t="s">
        <v>3499</v>
      </c>
      <c r="W599" s="291">
        <v>45345</v>
      </c>
      <c r="X599" s="291">
        <v>45345</v>
      </c>
      <c r="Y599" s="81" t="s">
        <v>75</v>
      </c>
      <c r="Z599" s="291">
        <v>45382</v>
      </c>
      <c r="AA599" s="136">
        <f t="shared" si="45"/>
        <v>37</v>
      </c>
      <c r="AB599" s="136">
        <v>0</v>
      </c>
      <c r="AC599" s="506">
        <v>0</v>
      </c>
      <c r="AD599" s="136">
        <v>0</v>
      </c>
      <c r="AE599" s="294" t="s">
        <v>75</v>
      </c>
      <c r="AF599" s="136">
        <f t="shared" si="46"/>
        <v>0</v>
      </c>
      <c r="AG599" s="70">
        <v>0</v>
      </c>
      <c r="AH599" s="70">
        <v>0</v>
      </c>
      <c r="AI599" s="294" t="s">
        <v>75</v>
      </c>
      <c r="AJ599" s="72">
        <v>0</v>
      </c>
      <c r="AK599" s="79" t="s">
        <v>75</v>
      </c>
      <c r="AL599" s="79" t="s">
        <v>75</v>
      </c>
      <c r="AM599" s="136">
        <f t="shared" si="47"/>
        <v>0</v>
      </c>
      <c r="AN599" s="136">
        <f>+K599+AC599-AH599</f>
        <v>8800000</v>
      </c>
      <c r="AO599" s="72" t="s">
        <v>85</v>
      </c>
      <c r="AP599" s="70">
        <v>0</v>
      </c>
      <c r="AQ599" s="72" t="s">
        <v>85</v>
      </c>
      <c r="AR599" s="70">
        <v>0</v>
      </c>
      <c r="AS599" s="86" t="s">
        <v>75</v>
      </c>
      <c r="AT599" s="508">
        <v>0</v>
      </c>
      <c r="AU599" s="436">
        <f t="shared" si="48"/>
        <v>8800000</v>
      </c>
      <c r="AV599" s="140">
        <f t="shared" si="49"/>
        <v>0</v>
      </c>
      <c r="AW599" s="294" t="s">
        <v>75</v>
      </c>
      <c r="AX599" s="72" t="s">
        <v>86</v>
      </c>
      <c r="AY599" s="70" t="s">
        <v>5817</v>
      </c>
      <c r="AZ599" s="67" t="s">
        <v>67</v>
      </c>
      <c r="BA599" s="67" t="s">
        <v>67</v>
      </c>
    </row>
    <row r="600" spans="2:53" x14ac:dyDescent="0.25">
      <c r="B600" s="67">
        <v>2024</v>
      </c>
      <c r="C600" s="67">
        <v>891780111</v>
      </c>
      <c r="D600" s="69" t="s">
        <v>64</v>
      </c>
      <c r="E600" s="72" t="s">
        <v>5816</v>
      </c>
      <c r="F600" s="136" t="s">
        <v>5815</v>
      </c>
      <c r="G600" s="418">
        <v>0</v>
      </c>
      <c r="H600" s="72" t="s">
        <v>73</v>
      </c>
      <c r="I600" s="69" t="s">
        <v>65</v>
      </c>
      <c r="J600" s="70" t="s">
        <v>5814</v>
      </c>
      <c r="K600" s="70">
        <v>10000000</v>
      </c>
      <c r="L600" s="67" t="s">
        <v>68</v>
      </c>
      <c r="M600" s="70" t="s">
        <v>5813</v>
      </c>
      <c r="N600" s="70">
        <v>1083044067</v>
      </c>
      <c r="O600" s="154">
        <v>13</v>
      </c>
      <c r="P600" s="294">
        <v>45302</v>
      </c>
      <c r="Q600" s="70">
        <v>4518689382</v>
      </c>
      <c r="R600" s="291">
        <v>45345</v>
      </c>
      <c r="S600" s="70">
        <v>10000000</v>
      </c>
      <c r="T600" s="72" t="s">
        <v>66</v>
      </c>
      <c r="U600" s="70">
        <v>36557666</v>
      </c>
      <c r="V600" s="70" t="s">
        <v>5171</v>
      </c>
      <c r="W600" s="291">
        <v>45345</v>
      </c>
      <c r="X600" s="291">
        <v>45345</v>
      </c>
      <c r="Y600" s="81" t="s">
        <v>75</v>
      </c>
      <c r="Z600" s="291">
        <v>45457</v>
      </c>
      <c r="AA600" s="136">
        <f t="shared" si="45"/>
        <v>112</v>
      </c>
      <c r="AB600" s="136">
        <v>0</v>
      </c>
      <c r="AC600" s="506">
        <v>0</v>
      </c>
      <c r="AD600" s="136">
        <v>0</v>
      </c>
      <c r="AE600" s="294" t="s">
        <v>75</v>
      </c>
      <c r="AF600" s="136">
        <f t="shared" si="46"/>
        <v>0</v>
      </c>
      <c r="AG600" s="70">
        <v>1</v>
      </c>
      <c r="AH600" s="443">
        <v>6167000</v>
      </c>
      <c r="AI600" s="294">
        <v>45383</v>
      </c>
      <c r="AJ600" s="72">
        <v>0</v>
      </c>
      <c r="AK600" s="79" t="s">
        <v>75</v>
      </c>
      <c r="AL600" s="79" t="s">
        <v>75</v>
      </c>
      <c r="AM600" s="136">
        <f t="shared" si="47"/>
        <v>0</v>
      </c>
      <c r="AN600" s="136">
        <f>+K600+AC600-AH600</f>
        <v>3833000</v>
      </c>
      <c r="AO600" s="72" t="s">
        <v>67</v>
      </c>
      <c r="AP600" s="70">
        <v>10000000</v>
      </c>
      <c r="AQ600" s="72" t="s">
        <v>85</v>
      </c>
      <c r="AR600" s="70">
        <v>0</v>
      </c>
      <c r="AS600" s="86" t="s">
        <v>75</v>
      </c>
      <c r="AT600" s="508">
        <v>2500000</v>
      </c>
      <c r="AU600" s="436">
        <f t="shared" si="48"/>
        <v>1333000</v>
      </c>
      <c r="AV600" s="140">
        <f t="shared" si="49"/>
        <v>0.65223062875032611</v>
      </c>
      <c r="AW600" s="294" t="s">
        <v>75</v>
      </c>
      <c r="AX600" s="72" t="s">
        <v>3276</v>
      </c>
      <c r="AY600" s="70" t="s">
        <v>5812</v>
      </c>
      <c r="AZ600" s="67" t="s">
        <v>67</v>
      </c>
      <c r="BA600" s="67" t="s">
        <v>67</v>
      </c>
    </row>
    <row r="601" spans="2:53" x14ac:dyDescent="0.25">
      <c r="B601" s="67">
        <v>2024</v>
      </c>
      <c r="C601" s="67">
        <v>891780111</v>
      </c>
      <c r="D601" s="69" t="s">
        <v>64</v>
      </c>
      <c r="E601" s="72" t="s">
        <v>5811</v>
      </c>
      <c r="F601" s="136" t="s">
        <v>5810</v>
      </c>
      <c r="G601" s="418">
        <v>0</v>
      </c>
      <c r="H601" s="72" t="s">
        <v>73</v>
      </c>
      <c r="I601" s="69" t="s">
        <v>65</v>
      </c>
      <c r="J601" s="70" t="s">
        <v>5809</v>
      </c>
      <c r="K601" s="70">
        <v>8800000</v>
      </c>
      <c r="L601" s="67" t="s">
        <v>68</v>
      </c>
      <c r="M601" s="70" t="s">
        <v>5808</v>
      </c>
      <c r="N601" s="70">
        <v>12612617</v>
      </c>
      <c r="O601" s="154">
        <v>14</v>
      </c>
      <c r="P601" s="291">
        <v>45302</v>
      </c>
      <c r="Q601" s="70">
        <v>2126349000</v>
      </c>
      <c r="R601" s="291">
        <v>45345</v>
      </c>
      <c r="S601" s="70">
        <v>8800000</v>
      </c>
      <c r="T601" s="72" t="s">
        <v>66</v>
      </c>
      <c r="U601" s="70">
        <v>85468582</v>
      </c>
      <c r="V601" s="70" t="s">
        <v>5352</v>
      </c>
      <c r="W601" s="291">
        <v>45345</v>
      </c>
      <c r="X601" s="291">
        <v>45345</v>
      </c>
      <c r="Y601" s="81" t="s">
        <v>75</v>
      </c>
      <c r="Z601" s="291">
        <v>45457</v>
      </c>
      <c r="AA601" s="136">
        <f t="shared" si="45"/>
        <v>112</v>
      </c>
      <c r="AB601" s="136">
        <v>2</v>
      </c>
      <c r="AC601" s="506">
        <v>1100000</v>
      </c>
      <c r="AD601" s="136">
        <v>1</v>
      </c>
      <c r="AE601" s="507">
        <v>45473</v>
      </c>
      <c r="AF601" s="136">
        <f t="shared" si="46"/>
        <v>16</v>
      </c>
      <c r="AG601" s="70">
        <v>0</v>
      </c>
      <c r="AH601" s="70">
        <v>0</v>
      </c>
      <c r="AI601" s="294" t="s">
        <v>75</v>
      </c>
      <c r="AJ601" s="72">
        <v>0</v>
      </c>
      <c r="AK601" s="79" t="s">
        <v>75</v>
      </c>
      <c r="AL601" s="79" t="s">
        <v>75</v>
      </c>
      <c r="AM601" s="136">
        <f t="shared" si="47"/>
        <v>0</v>
      </c>
      <c r="AN601" s="136">
        <f>+K601+AC601-AH601</f>
        <v>9900000</v>
      </c>
      <c r="AO601" s="72" t="s">
        <v>67</v>
      </c>
      <c r="AP601" s="70">
        <v>8800000</v>
      </c>
      <c r="AQ601" s="72" t="s">
        <v>85</v>
      </c>
      <c r="AR601" s="70">
        <v>0</v>
      </c>
      <c r="AS601" s="86" t="s">
        <v>75</v>
      </c>
      <c r="AT601" s="508">
        <v>6600000</v>
      </c>
      <c r="AU601" s="436">
        <f t="shared" si="48"/>
        <v>3300000</v>
      </c>
      <c r="AV601" s="140">
        <f t="shared" si="49"/>
        <v>0.66666666666666663</v>
      </c>
      <c r="AW601" s="294" t="s">
        <v>75</v>
      </c>
      <c r="AX601" s="72" t="s">
        <v>86</v>
      </c>
      <c r="AY601" s="70" t="s">
        <v>5807</v>
      </c>
      <c r="AZ601" s="67" t="s">
        <v>67</v>
      </c>
      <c r="BA601" s="67" t="s">
        <v>67</v>
      </c>
    </row>
    <row r="602" spans="2:53" x14ac:dyDescent="0.25">
      <c r="B602" s="67">
        <v>2024</v>
      </c>
      <c r="C602" s="67">
        <v>891780111</v>
      </c>
      <c r="D602" s="69" t="s">
        <v>64</v>
      </c>
      <c r="E602" s="72" t="s">
        <v>5806</v>
      </c>
      <c r="F602" s="136" t="s">
        <v>5805</v>
      </c>
      <c r="G602" s="418">
        <v>0</v>
      </c>
      <c r="H602" s="72" t="s">
        <v>73</v>
      </c>
      <c r="I602" s="69" t="s">
        <v>65</v>
      </c>
      <c r="J602" s="70" t="s">
        <v>5804</v>
      </c>
      <c r="K602" s="70">
        <v>8400000</v>
      </c>
      <c r="L602" s="67" t="s">
        <v>68</v>
      </c>
      <c r="M602" s="70" t="s">
        <v>5803</v>
      </c>
      <c r="N602" s="70">
        <v>1082838731</v>
      </c>
      <c r="O602" s="154">
        <v>14</v>
      </c>
      <c r="P602" s="291">
        <v>45302</v>
      </c>
      <c r="Q602" s="70">
        <v>2126349000</v>
      </c>
      <c r="R602" s="291">
        <v>45345</v>
      </c>
      <c r="S602" s="70">
        <v>8400000</v>
      </c>
      <c r="T602" s="72" t="s">
        <v>66</v>
      </c>
      <c r="U602" s="70">
        <v>57444673</v>
      </c>
      <c r="V602" s="70" t="s">
        <v>4729</v>
      </c>
      <c r="W602" s="291">
        <v>45345</v>
      </c>
      <c r="X602" s="291">
        <v>45345</v>
      </c>
      <c r="Y602" s="81" t="s">
        <v>75</v>
      </c>
      <c r="Z602" s="291">
        <v>45457</v>
      </c>
      <c r="AA602" s="136">
        <f t="shared" si="45"/>
        <v>112</v>
      </c>
      <c r="AB602" s="136">
        <v>0</v>
      </c>
      <c r="AC602" s="506">
        <v>0</v>
      </c>
      <c r="AD602" s="136">
        <v>0</v>
      </c>
      <c r="AE602" s="294" t="s">
        <v>75</v>
      </c>
      <c r="AF602" s="136">
        <f t="shared" si="46"/>
        <v>0</v>
      </c>
      <c r="AG602" s="70">
        <v>0</v>
      </c>
      <c r="AH602" s="70">
        <v>0</v>
      </c>
      <c r="AI602" s="294" t="s">
        <v>75</v>
      </c>
      <c r="AJ602" s="72">
        <v>0</v>
      </c>
      <c r="AK602" s="79" t="s">
        <v>75</v>
      </c>
      <c r="AL602" s="79" t="s">
        <v>75</v>
      </c>
      <c r="AM602" s="136">
        <f t="shared" si="47"/>
        <v>0</v>
      </c>
      <c r="AN602" s="136">
        <f>+K602+AC602-AH602</f>
        <v>8400000</v>
      </c>
      <c r="AO602" s="72" t="s">
        <v>67</v>
      </c>
      <c r="AP602" s="70">
        <v>8400000</v>
      </c>
      <c r="AQ602" s="72" t="s">
        <v>85</v>
      </c>
      <c r="AR602" s="70">
        <v>0</v>
      </c>
      <c r="AS602" s="86" t="s">
        <v>75</v>
      </c>
      <c r="AT602" s="508">
        <v>7280000</v>
      </c>
      <c r="AU602" s="436">
        <f t="shared" si="48"/>
        <v>1120000</v>
      </c>
      <c r="AV602" s="140">
        <f t="shared" si="49"/>
        <v>0.8666666666666667</v>
      </c>
      <c r="AW602" s="294" t="s">
        <v>75</v>
      </c>
      <c r="AX602" s="72" t="s">
        <v>86</v>
      </c>
      <c r="AY602" s="70" t="s">
        <v>5802</v>
      </c>
      <c r="AZ602" s="67" t="s">
        <v>67</v>
      </c>
      <c r="BA602" s="67" t="s">
        <v>67</v>
      </c>
    </row>
    <row r="603" spans="2:53" x14ac:dyDescent="0.25">
      <c r="B603" s="67">
        <v>2024</v>
      </c>
      <c r="C603" s="67">
        <v>891780111</v>
      </c>
      <c r="D603" s="69" t="s">
        <v>64</v>
      </c>
      <c r="E603" s="72" t="s">
        <v>5801</v>
      </c>
      <c r="F603" s="136" t="s">
        <v>5800</v>
      </c>
      <c r="G603" s="418">
        <v>0</v>
      </c>
      <c r="H603" s="72" t="s">
        <v>73</v>
      </c>
      <c r="I603" s="69" t="s">
        <v>65</v>
      </c>
      <c r="J603" s="70" t="s">
        <v>5799</v>
      </c>
      <c r="K603" s="70">
        <v>12000000</v>
      </c>
      <c r="L603" s="67" t="s">
        <v>68</v>
      </c>
      <c r="M603" s="70" t="s">
        <v>5798</v>
      </c>
      <c r="N603" s="70">
        <v>1085180904</v>
      </c>
      <c r="O603" s="154">
        <v>13</v>
      </c>
      <c r="P603" s="294">
        <v>45302</v>
      </c>
      <c r="Q603" s="70">
        <v>4518689382</v>
      </c>
      <c r="R603" s="291">
        <v>45345</v>
      </c>
      <c r="S603" s="70">
        <v>12000000</v>
      </c>
      <c r="T603" s="72" t="s">
        <v>66</v>
      </c>
      <c r="U603" s="70">
        <v>72175281</v>
      </c>
      <c r="V603" s="70" t="s">
        <v>4494</v>
      </c>
      <c r="W603" s="291">
        <v>45345</v>
      </c>
      <c r="X603" s="291">
        <v>45345</v>
      </c>
      <c r="Y603" s="81" t="s">
        <v>75</v>
      </c>
      <c r="Z603" s="291">
        <v>45457</v>
      </c>
      <c r="AA603" s="136">
        <f t="shared" si="45"/>
        <v>112</v>
      </c>
      <c r="AB603" s="136">
        <v>2</v>
      </c>
      <c r="AC603" s="506">
        <v>1600000</v>
      </c>
      <c r="AD603" s="136">
        <v>1</v>
      </c>
      <c r="AE603" s="507">
        <v>45473</v>
      </c>
      <c r="AF603" s="136">
        <f t="shared" si="46"/>
        <v>16</v>
      </c>
      <c r="AG603" s="70">
        <v>0</v>
      </c>
      <c r="AH603" s="70">
        <v>0</v>
      </c>
      <c r="AI603" s="294" t="s">
        <v>75</v>
      </c>
      <c r="AJ603" s="72">
        <v>0</v>
      </c>
      <c r="AK603" s="79" t="s">
        <v>75</v>
      </c>
      <c r="AL603" s="79" t="s">
        <v>75</v>
      </c>
      <c r="AM603" s="136">
        <f t="shared" si="47"/>
        <v>0</v>
      </c>
      <c r="AN603" s="136">
        <f>+K603+AC603-AH603</f>
        <v>13600000</v>
      </c>
      <c r="AO603" s="72" t="s">
        <v>67</v>
      </c>
      <c r="AP603" s="70">
        <v>12000000</v>
      </c>
      <c r="AQ603" s="72" t="s">
        <v>85</v>
      </c>
      <c r="AR603" s="70">
        <v>0</v>
      </c>
      <c r="AS603" s="86" t="s">
        <v>75</v>
      </c>
      <c r="AT603" s="508">
        <v>12000000</v>
      </c>
      <c r="AU603" s="436">
        <f t="shared" si="48"/>
        <v>1600000</v>
      </c>
      <c r="AV603" s="140">
        <f t="shared" si="49"/>
        <v>0.88235294117647056</v>
      </c>
      <c r="AW603" s="294" t="s">
        <v>75</v>
      </c>
      <c r="AX603" s="72" t="s">
        <v>86</v>
      </c>
      <c r="AY603" s="70" t="s">
        <v>5797</v>
      </c>
      <c r="AZ603" s="67" t="s">
        <v>67</v>
      </c>
      <c r="BA603" s="67" t="s">
        <v>67</v>
      </c>
    </row>
    <row r="604" spans="2:53" x14ac:dyDescent="0.25">
      <c r="B604" s="67">
        <v>2024</v>
      </c>
      <c r="C604" s="67">
        <v>891780111</v>
      </c>
      <c r="D604" s="69" t="s">
        <v>64</v>
      </c>
      <c r="E604" s="72" t="s">
        <v>5796</v>
      </c>
      <c r="F604" s="136" t="s">
        <v>5795</v>
      </c>
      <c r="G604" s="418">
        <v>0</v>
      </c>
      <c r="H604" s="72" t="s">
        <v>73</v>
      </c>
      <c r="I604" s="69" t="s">
        <v>65</v>
      </c>
      <c r="J604" s="70" t="s">
        <v>5794</v>
      </c>
      <c r="K604" s="70">
        <v>8610000</v>
      </c>
      <c r="L604" s="67" t="s">
        <v>68</v>
      </c>
      <c r="M604" s="70" t="s">
        <v>5793</v>
      </c>
      <c r="N604" s="70">
        <v>1085168115</v>
      </c>
      <c r="O604" s="154">
        <v>14</v>
      </c>
      <c r="P604" s="291">
        <v>45302</v>
      </c>
      <c r="Q604" s="70">
        <v>2126349000</v>
      </c>
      <c r="R604" s="291">
        <v>45345</v>
      </c>
      <c r="S604" s="70">
        <v>8610000</v>
      </c>
      <c r="T604" s="72" t="s">
        <v>66</v>
      </c>
      <c r="U604" s="70">
        <v>85473390</v>
      </c>
      <c r="V604" s="70" t="s">
        <v>5792</v>
      </c>
      <c r="W604" s="291">
        <v>45345</v>
      </c>
      <c r="X604" s="291">
        <v>45345</v>
      </c>
      <c r="Y604" s="81" t="s">
        <v>75</v>
      </c>
      <c r="Z604" s="291">
        <v>45457</v>
      </c>
      <c r="AA604" s="136">
        <f t="shared" si="45"/>
        <v>112</v>
      </c>
      <c r="AB604" s="136">
        <v>0</v>
      </c>
      <c r="AC604" s="506">
        <v>0</v>
      </c>
      <c r="AD604" s="136">
        <v>0</v>
      </c>
      <c r="AE604" s="294" t="s">
        <v>75</v>
      </c>
      <c r="AF604" s="136">
        <f t="shared" si="46"/>
        <v>0</v>
      </c>
      <c r="AG604" s="70">
        <v>0</v>
      </c>
      <c r="AH604" s="70">
        <v>0</v>
      </c>
      <c r="AI604" s="294" t="s">
        <v>75</v>
      </c>
      <c r="AJ604" s="72">
        <v>0</v>
      </c>
      <c r="AK604" s="79" t="s">
        <v>75</v>
      </c>
      <c r="AL604" s="79" t="s">
        <v>75</v>
      </c>
      <c r="AM604" s="136">
        <f t="shared" si="47"/>
        <v>0</v>
      </c>
      <c r="AN604" s="136">
        <f>+K604+AC604-AH604</f>
        <v>8610000</v>
      </c>
      <c r="AO604" s="72" t="s">
        <v>67</v>
      </c>
      <c r="AP604" s="70">
        <v>8610000</v>
      </c>
      <c r="AQ604" s="72" t="s">
        <v>85</v>
      </c>
      <c r="AR604" s="70">
        <v>0</v>
      </c>
      <c r="AS604" s="86" t="s">
        <v>75</v>
      </c>
      <c r="AT604" s="508">
        <v>8610000</v>
      </c>
      <c r="AU604" s="436">
        <f t="shared" si="48"/>
        <v>0</v>
      </c>
      <c r="AV604" s="140">
        <f t="shared" si="49"/>
        <v>1</v>
      </c>
      <c r="AW604" s="294" t="s">
        <v>75</v>
      </c>
      <c r="AX604" s="72" t="s">
        <v>131</v>
      </c>
      <c r="AY604" s="70" t="s">
        <v>5791</v>
      </c>
      <c r="AZ604" s="67" t="s">
        <v>67</v>
      </c>
      <c r="BA604" s="67" t="s">
        <v>67</v>
      </c>
    </row>
    <row r="605" spans="2:53" x14ac:dyDescent="0.25">
      <c r="B605" s="67">
        <v>2024</v>
      </c>
      <c r="C605" s="67">
        <v>891780111</v>
      </c>
      <c r="D605" s="69" t="s">
        <v>64</v>
      </c>
      <c r="E605" s="72" t="s">
        <v>5790</v>
      </c>
      <c r="F605" s="136" t="s">
        <v>5789</v>
      </c>
      <c r="G605" s="418">
        <v>0</v>
      </c>
      <c r="H605" s="72" t="s">
        <v>73</v>
      </c>
      <c r="I605" s="69" t="s">
        <v>65</v>
      </c>
      <c r="J605" s="70" t="s">
        <v>5788</v>
      </c>
      <c r="K605" s="70">
        <v>20000000</v>
      </c>
      <c r="L605" s="67" t="s">
        <v>68</v>
      </c>
      <c r="M605" s="70" t="s">
        <v>5787</v>
      </c>
      <c r="N605" s="70">
        <v>85451746</v>
      </c>
      <c r="O605" s="154">
        <v>13</v>
      </c>
      <c r="P605" s="294">
        <v>45302</v>
      </c>
      <c r="Q605" s="70">
        <v>4518689382</v>
      </c>
      <c r="R605" s="291">
        <v>45345</v>
      </c>
      <c r="S605" s="70">
        <v>20000000</v>
      </c>
      <c r="T605" s="72" t="s">
        <v>66</v>
      </c>
      <c r="U605" s="70">
        <v>15443332</v>
      </c>
      <c r="V605" s="70" t="s">
        <v>4147</v>
      </c>
      <c r="W605" s="291">
        <v>45345</v>
      </c>
      <c r="X605" s="291">
        <v>45345</v>
      </c>
      <c r="Y605" s="81" t="s">
        <v>75</v>
      </c>
      <c r="Z605" s="291">
        <v>45457</v>
      </c>
      <c r="AA605" s="136">
        <f t="shared" si="45"/>
        <v>112</v>
      </c>
      <c r="AB605" s="136">
        <v>2</v>
      </c>
      <c r="AC605" s="506">
        <v>2500000</v>
      </c>
      <c r="AD605" s="136">
        <v>1</v>
      </c>
      <c r="AE605" s="507">
        <v>45473</v>
      </c>
      <c r="AF605" s="136">
        <f t="shared" si="46"/>
        <v>16</v>
      </c>
      <c r="AG605" s="70">
        <v>0</v>
      </c>
      <c r="AH605" s="70">
        <v>0</v>
      </c>
      <c r="AI605" s="294" t="s">
        <v>75</v>
      </c>
      <c r="AJ605" s="72">
        <v>0</v>
      </c>
      <c r="AK605" s="79" t="s">
        <v>75</v>
      </c>
      <c r="AL605" s="79" t="s">
        <v>75</v>
      </c>
      <c r="AM605" s="136">
        <f t="shared" si="47"/>
        <v>0</v>
      </c>
      <c r="AN605" s="136">
        <f>+K605+AC605-AH605</f>
        <v>22500000</v>
      </c>
      <c r="AO605" s="72" t="s">
        <v>67</v>
      </c>
      <c r="AP605" s="70">
        <v>20000000</v>
      </c>
      <c r="AQ605" s="72" t="s">
        <v>85</v>
      </c>
      <c r="AR605" s="70">
        <v>0</v>
      </c>
      <c r="AS605" s="86" t="s">
        <v>75</v>
      </c>
      <c r="AT605" s="508">
        <v>22500000</v>
      </c>
      <c r="AU605" s="436">
        <f t="shared" si="48"/>
        <v>0</v>
      </c>
      <c r="AV605" s="140">
        <f t="shared" si="49"/>
        <v>1</v>
      </c>
      <c r="AW605" s="294" t="s">
        <v>75</v>
      </c>
      <c r="AX605" s="72" t="s">
        <v>131</v>
      </c>
      <c r="AY605" s="70" t="s">
        <v>5786</v>
      </c>
      <c r="AZ605" s="67" t="s">
        <v>67</v>
      </c>
      <c r="BA605" s="67" t="s">
        <v>67</v>
      </c>
    </row>
    <row r="606" spans="2:53" x14ac:dyDescent="0.25">
      <c r="B606" s="67">
        <v>2024</v>
      </c>
      <c r="C606" s="67">
        <v>891780111</v>
      </c>
      <c r="D606" s="69" t="s">
        <v>64</v>
      </c>
      <c r="E606" s="72" t="s">
        <v>5785</v>
      </c>
      <c r="F606" s="136" t="s">
        <v>5784</v>
      </c>
      <c r="G606" s="418">
        <v>0</v>
      </c>
      <c r="H606" s="72" t="s">
        <v>73</v>
      </c>
      <c r="I606" s="69" t="s">
        <v>65</v>
      </c>
      <c r="J606" s="70" t="s">
        <v>5783</v>
      </c>
      <c r="K606" s="70">
        <v>12100000</v>
      </c>
      <c r="L606" s="67" t="s">
        <v>68</v>
      </c>
      <c r="M606" s="70" t="s">
        <v>5782</v>
      </c>
      <c r="N606" s="70">
        <v>1082944543</v>
      </c>
      <c r="O606" s="154">
        <v>13</v>
      </c>
      <c r="P606" s="294">
        <v>45302</v>
      </c>
      <c r="Q606" s="70">
        <v>4518689382</v>
      </c>
      <c r="R606" s="291">
        <v>45349</v>
      </c>
      <c r="S606" s="70">
        <v>12100000</v>
      </c>
      <c r="T606" s="72" t="s">
        <v>66</v>
      </c>
      <c r="U606" s="70">
        <v>93400727</v>
      </c>
      <c r="V606" s="70" t="s">
        <v>5703</v>
      </c>
      <c r="W606" s="291">
        <v>45349</v>
      </c>
      <c r="X606" s="291">
        <v>45349</v>
      </c>
      <c r="Y606" s="81" t="s">
        <v>75</v>
      </c>
      <c r="Z606" s="291">
        <v>45457</v>
      </c>
      <c r="AA606" s="136">
        <f t="shared" si="45"/>
        <v>108</v>
      </c>
      <c r="AB606" s="136">
        <v>0</v>
      </c>
      <c r="AC606" s="506">
        <v>0</v>
      </c>
      <c r="AD606" s="136">
        <v>0</v>
      </c>
      <c r="AE606" s="294" t="s">
        <v>75</v>
      </c>
      <c r="AF606" s="136">
        <f t="shared" si="46"/>
        <v>0</v>
      </c>
      <c r="AG606" s="70">
        <v>0</v>
      </c>
      <c r="AH606" s="70">
        <v>0</v>
      </c>
      <c r="AI606" s="294" t="s">
        <v>75</v>
      </c>
      <c r="AJ606" s="72">
        <v>0</v>
      </c>
      <c r="AK606" s="79" t="s">
        <v>75</v>
      </c>
      <c r="AL606" s="79" t="s">
        <v>75</v>
      </c>
      <c r="AM606" s="136">
        <f t="shared" si="47"/>
        <v>0</v>
      </c>
      <c r="AN606" s="136">
        <f>+K606+AC606-AH606</f>
        <v>12100000</v>
      </c>
      <c r="AO606" s="72" t="s">
        <v>67</v>
      </c>
      <c r="AP606" s="70">
        <v>12100000</v>
      </c>
      <c r="AQ606" s="72" t="s">
        <v>85</v>
      </c>
      <c r="AR606" s="70">
        <v>0</v>
      </c>
      <c r="AS606" s="86" t="s">
        <v>75</v>
      </c>
      <c r="AT606" s="508">
        <v>12100000</v>
      </c>
      <c r="AU606" s="436">
        <f t="shared" si="48"/>
        <v>0</v>
      </c>
      <c r="AV606" s="140">
        <f t="shared" si="49"/>
        <v>1</v>
      </c>
      <c r="AW606" s="294" t="s">
        <v>75</v>
      </c>
      <c r="AX606" s="72" t="s">
        <v>131</v>
      </c>
      <c r="AY606" s="70" t="s">
        <v>5781</v>
      </c>
      <c r="AZ606" s="67" t="s">
        <v>67</v>
      </c>
      <c r="BA606" s="67" t="s">
        <v>67</v>
      </c>
    </row>
    <row r="607" spans="2:53" x14ac:dyDescent="0.25">
      <c r="B607" s="67">
        <v>2024</v>
      </c>
      <c r="C607" s="67">
        <v>891780111</v>
      </c>
      <c r="D607" s="69" t="s">
        <v>64</v>
      </c>
      <c r="E607" s="72" t="s">
        <v>5780</v>
      </c>
      <c r="F607" s="136" t="s">
        <v>5779</v>
      </c>
      <c r="G607" s="418">
        <v>0</v>
      </c>
      <c r="H607" s="72" t="s">
        <v>73</v>
      </c>
      <c r="I607" s="69" t="s">
        <v>65</v>
      </c>
      <c r="J607" s="70" t="s">
        <v>5778</v>
      </c>
      <c r="K607" s="70">
        <v>8120000</v>
      </c>
      <c r="L607" s="67" t="s">
        <v>68</v>
      </c>
      <c r="M607" s="70" t="s">
        <v>5777</v>
      </c>
      <c r="N607" s="70">
        <v>84459678</v>
      </c>
      <c r="O607" s="154">
        <v>14</v>
      </c>
      <c r="P607" s="291">
        <v>45302</v>
      </c>
      <c r="Q607" s="70">
        <v>2126349000</v>
      </c>
      <c r="R607" s="291">
        <v>45349</v>
      </c>
      <c r="S607" s="70">
        <v>8120000</v>
      </c>
      <c r="T607" s="72" t="s">
        <v>66</v>
      </c>
      <c r="U607" s="70">
        <v>7633817</v>
      </c>
      <c r="V607" s="70" t="s">
        <v>4306</v>
      </c>
      <c r="W607" s="291">
        <v>45349</v>
      </c>
      <c r="X607" s="291">
        <v>45349</v>
      </c>
      <c r="Y607" s="81" t="s">
        <v>75</v>
      </c>
      <c r="Z607" s="291">
        <v>45457</v>
      </c>
      <c r="AA607" s="136">
        <f t="shared" si="45"/>
        <v>108</v>
      </c>
      <c r="AB607" s="136">
        <v>2</v>
      </c>
      <c r="AC607" s="506">
        <v>1050000</v>
      </c>
      <c r="AD607" s="136">
        <v>1</v>
      </c>
      <c r="AE607" s="507">
        <v>45473</v>
      </c>
      <c r="AF607" s="136">
        <f t="shared" si="46"/>
        <v>16</v>
      </c>
      <c r="AG607" s="70">
        <v>0</v>
      </c>
      <c r="AH607" s="70">
        <v>0</v>
      </c>
      <c r="AI607" s="294" t="s">
        <v>75</v>
      </c>
      <c r="AJ607" s="72">
        <v>0</v>
      </c>
      <c r="AK607" s="79" t="s">
        <v>75</v>
      </c>
      <c r="AL607" s="79" t="s">
        <v>75</v>
      </c>
      <c r="AM607" s="136">
        <f t="shared" si="47"/>
        <v>0</v>
      </c>
      <c r="AN607" s="136">
        <f>+K607+AC607-AH607</f>
        <v>9170000</v>
      </c>
      <c r="AO607" s="72" t="s">
        <v>67</v>
      </c>
      <c r="AP607" s="70">
        <v>8120000</v>
      </c>
      <c r="AQ607" s="72" t="s">
        <v>85</v>
      </c>
      <c r="AR607" s="70">
        <v>0</v>
      </c>
      <c r="AS607" s="86" t="s">
        <v>75</v>
      </c>
      <c r="AT607" s="508">
        <v>6300000</v>
      </c>
      <c r="AU607" s="436">
        <f t="shared" si="48"/>
        <v>2870000</v>
      </c>
      <c r="AV607" s="140">
        <f t="shared" si="49"/>
        <v>0.68702290076335881</v>
      </c>
      <c r="AW607" s="294" t="s">
        <v>75</v>
      </c>
      <c r="AX607" s="72" t="s">
        <v>86</v>
      </c>
      <c r="AY607" s="70" t="s">
        <v>5776</v>
      </c>
      <c r="AZ607" s="67" t="s">
        <v>67</v>
      </c>
      <c r="BA607" s="67" t="s">
        <v>67</v>
      </c>
    </row>
    <row r="608" spans="2:53" x14ac:dyDescent="0.25">
      <c r="B608" s="67">
        <v>2024</v>
      </c>
      <c r="C608" s="67">
        <v>891780111</v>
      </c>
      <c r="D608" s="69" t="s">
        <v>64</v>
      </c>
      <c r="E608" s="72" t="s">
        <v>5775</v>
      </c>
      <c r="F608" s="136" t="s">
        <v>5774</v>
      </c>
      <c r="G608" s="418">
        <v>0</v>
      </c>
      <c r="H608" s="72" t="s">
        <v>73</v>
      </c>
      <c r="I608" s="69" t="s">
        <v>65</v>
      </c>
      <c r="J608" s="70" t="s">
        <v>5773</v>
      </c>
      <c r="K608" s="70">
        <v>11500000</v>
      </c>
      <c r="L608" s="67" t="s">
        <v>68</v>
      </c>
      <c r="M608" s="70" t="s">
        <v>5772</v>
      </c>
      <c r="N608" s="70">
        <v>1083038270</v>
      </c>
      <c r="O608" s="154">
        <v>13</v>
      </c>
      <c r="P608" s="294">
        <v>45302</v>
      </c>
      <c r="Q608" s="70">
        <v>4518689382</v>
      </c>
      <c r="R608" s="291">
        <v>45349</v>
      </c>
      <c r="S608" s="70">
        <v>11500000</v>
      </c>
      <c r="T608" s="72" t="s">
        <v>66</v>
      </c>
      <c r="U608" s="70">
        <v>36557666</v>
      </c>
      <c r="V608" s="70" t="s">
        <v>5171</v>
      </c>
      <c r="W608" s="291">
        <v>45349</v>
      </c>
      <c r="X608" s="291">
        <v>45349</v>
      </c>
      <c r="Y608" s="81" t="s">
        <v>75</v>
      </c>
      <c r="Z608" s="291">
        <v>45457</v>
      </c>
      <c r="AA608" s="136">
        <f t="shared" si="45"/>
        <v>108</v>
      </c>
      <c r="AB608" s="136">
        <v>2</v>
      </c>
      <c r="AC608" s="506">
        <v>1600000</v>
      </c>
      <c r="AD608" s="136">
        <v>1</v>
      </c>
      <c r="AE608" s="507">
        <v>45473</v>
      </c>
      <c r="AF608" s="136">
        <f t="shared" si="46"/>
        <v>16</v>
      </c>
      <c r="AG608" s="70">
        <v>0</v>
      </c>
      <c r="AH608" s="70">
        <v>0</v>
      </c>
      <c r="AI608" s="294" t="s">
        <v>75</v>
      </c>
      <c r="AJ608" s="72">
        <v>0</v>
      </c>
      <c r="AK608" s="79" t="s">
        <v>75</v>
      </c>
      <c r="AL608" s="79" t="s">
        <v>75</v>
      </c>
      <c r="AM608" s="136">
        <f t="shared" si="47"/>
        <v>0</v>
      </c>
      <c r="AN608" s="136">
        <f>+K608+AC608-AH608</f>
        <v>13100000</v>
      </c>
      <c r="AO608" s="72" t="s">
        <v>67</v>
      </c>
      <c r="AP608" s="70">
        <v>11500000</v>
      </c>
      <c r="AQ608" s="72" t="s">
        <v>85</v>
      </c>
      <c r="AR608" s="70">
        <v>0</v>
      </c>
      <c r="AS608" s="86" t="s">
        <v>75</v>
      </c>
      <c r="AT608" s="508">
        <v>13100000</v>
      </c>
      <c r="AU608" s="436">
        <f t="shared" si="48"/>
        <v>0</v>
      </c>
      <c r="AV608" s="140">
        <f t="shared" si="49"/>
        <v>1</v>
      </c>
      <c r="AW608" s="294" t="s">
        <v>75</v>
      </c>
      <c r="AX608" s="72" t="s">
        <v>131</v>
      </c>
      <c r="AY608" s="70" t="s">
        <v>5771</v>
      </c>
      <c r="AZ608" s="67" t="s">
        <v>67</v>
      </c>
      <c r="BA608" s="67" t="s">
        <v>67</v>
      </c>
    </row>
    <row r="609" spans="2:53" x14ac:dyDescent="0.25">
      <c r="B609" s="67">
        <v>2024</v>
      </c>
      <c r="C609" s="67">
        <v>891780111</v>
      </c>
      <c r="D609" s="69" t="s">
        <v>64</v>
      </c>
      <c r="E609" s="72" t="s">
        <v>5770</v>
      </c>
      <c r="F609" s="136" t="str">
        <f>VLOOKUP(E609,[6]Hoja1!$C:$D,2,FALSE)</f>
        <v>CO1.REQ.5910011</v>
      </c>
      <c r="G609" s="418">
        <v>0</v>
      </c>
      <c r="H609" s="72" t="s">
        <v>73</v>
      </c>
      <c r="I609" s="69" t="s">
        <v>65</v>
      </c>
      <c r="J609" s="70" t="s">
        <v>5769</v>
      </c>
      <c r="K609" s="70">
        <v>10400000</v>
      </c>
      <c r="L609" s="67" t="s">
        <v>68</v>
      </c>
      <c r="M609" s="70" t="s">
        <v>5768</v>
      </c>
      <c r="N609" s="70">
        <v>1083035620</v>
      </c>
      <c r="O609" s="154">
        <v>13</v>
      </c>
      <c r="P609" s="294">
        <v>45302</v>
      </c>
      <c r="Q609" s="70">
        <v>4518689382</v>
      </c>
      <c r="R609" s="291">
        <v>45355</v>
      </c>
      <c r="S609" s="70">
        <v>10400000</v>
      </c>
      <c r="T609" s="72" t="s">
        <v>66</v>
      </c>
      <c r="U609" s="70">
        <v>36665858</v>
      </c>
      <c r="V609" s="70" t="s">
        <v>4186</v>
      </c>
      <c r="W609" s="291">
        <v>45355</v>
      </c>
      <c r="X609" s="291">
        <v>45355</v>
      </c>
      <c r="Y609" s="81" t="s">
        <v>75</v>
      </c>
      <c r="Z609" s="291">
        <v>45457</v>
      </c>
      <c r="AA609" s="136">
        <f t="shared" si="45"/>
        <v>102</v>
      </c>
      <c r="AB609" s="136">
        <v>2</v>
      </c>
      <c r="AC609" s="506">
        <v>1600000</v>
      </c>
      <c r="AD609" s="136">
        <v>1</v>
      </c>
      <c r="AE609" s="507">
        <v>45473</v>
      </c>
      <c r="AF609" s="136">
        <f t="shared" si="46"/>
        <v>16</v>
      </c>
      <c r="AG609" s="70">
        <v>0</v>
      </c>
      <c r="AH609" s="70">
        <v>0</v>
      </c>
      <c r="AI609" s="294" t="s">
        <v>75</v>
      </c>
      <c r="AJ609" s="72">
        <v>0</v>
      </c>
      <c r="AK609" s="79" t="s">
        <v>75</v>
      </c>
      <c r="AL609" s="79" t="s">
        <v>75</v>
      </c>
      <c r="AM609" s="136">
        <f t="shared" si="47"/>
        <v>0</v>
      </c>
      <c r="AN609" s="136">
        <f>+K609+AC609-AH609</f>
        <v>12000000</v>
      </c>
      <c r="AO609" s="72" t="s">
        <v>67</v>
      </c>
      <c r="AP609" s="70">
        <v>10400000</v>
      </c>
      <c r="AQ609" s="72" t="s">
        <v>85</v>
      </c>
      <c r="AR609" s="70">
        <v>0</v>
      </c>
      <c r="AS609" s="86" t="s">
        <v>75</v>
      </c>
      <c r="AT609" s="508">
        <v>12000000</v>
      </c>
      <c r="AU609" s="436">
        <f t="shared" si="48"/>
        <v>0</v>
      </c>
      <c r="AV609" s="140">
        <f t="shared" si="49"/>
        <v>1</v>
      </c>
      <c r="AW609" s="294" t="s">
        <v>75</v>
      </c>
      <c r="AX609" s="72" t="s">
        <v>131</v>
      </c>
      <c r="AY609" s="70" t="s">
        <v>5767</v>
      </c>
      <c r="AZ609" s="67" t="s">
        <v>67</v>
      </c>
      <c r="BA609" s="67" t="s">
        <v>67</v>
      </c>
    </row>
    <row r="610" spans="2:53" x14ac:dyDescent="0.25">
      <c r="B610" s="67">
        <v>2024</v>
      </c>
      <c r="C610" s="67">
        <v>891780111</v>
      </c>
      <c r="D610" s="69" t="s">
        <v>64</v>
      </c>
      <c r="E610" s="72" t="s">
        <v>5766</v>
      </c>
      <c r="F610" s="136" t="str">
        <f>VLOOKUP(E610,[6]Hoja1!$C:$D,2,FALSE)</f>
        <v>CO1.REQ.5909781</v>
      </c>
      <c r="G610" s="418">
        <v>0</v>
      </c>
      <c r="H610" s="72" t="s">
        <v>73</v>
      </c>
      <c r="I610" s="69" t="s">
        <v>65</v>
      </c>
      <c r="J610" s="70" t="s">
        <v>5765</v>
      </c>
      <c r="K610" s="70">
        <v>12600000</v>
      </c>
      <c r="L610" s="67" t="s">
        <v>68</v>
      </c>
      <c r="M610" s="70" t="s">
        <v>5764</v>
      </c>
      <c r="N610" s="70">
        <v>26670062</v>
      </c>
      <c r="O610" s="154">
        <v>13</v>
      </c>
      <c r="P610" s="294">
        <v>45302</v>
      </c>
      <c r="Q610" s="70">
        <v>4518689382</v>
      </c>
      <c r="R610" s="291">
        <v>45355</v>
      </c>
      <c r="S610" s="70">
        <v>12600000</v>
      </c>
      <c r="T610" s="72" t="s">
        <v>66</v>
      </c>
      <c r="U610" s="70">
        <v>85459497</v>
      </c>
      <c r="V610" s="70" t="s">
        <v>3149</v>
      </c>
      <c r="W610" s="291">
        <v>45355</v>
      </c>
      <c r="X610" s="291">
        <v>45355</v>
      </c>
      <c r="Y610" s="81" t="s">
        <v>75</v>
      </c>
      <c r="Z610" s="291">
        <v>45457</v>
      </c>
      <c r="AA610" s="136">
        <f t="shared" si="45"/>
        <v>102</v>
      </c>
      <c r="AB610" s="136">
        <v>0</v>
      </c>
      <c r="AC610" s="506">
        <v>0</v>
      </c>
      <c r="AD610" s="136">
        <v>0</v>
      </c>
      <c r="AE610" s="294" t="s">
        <v>75</v>
      </c>
      <c r="AF610" s="136">
        <f t="shared" si="46"/>
        <v>0</v>
      </c>
      <c r="AG610" s="70">
        <v>1</v>
      </c>
      <c r="AH610" s="70">
        <v>12600000</v>
      </c>
      <c r="AI610" s="294">
        <v>45386</v>
      </c>
      <c r="AJ610" s="72">
        <v>0</v>
      </c>
      <c r="AK610" s="79" t="s">
        <v>75</v>
      </c>
      <c r="AL610" s="79" t="s">
        <v>75</v>
      </c>
      <c r="AM610" s="136">
        <f t="shared" si="47"/>
        <v>0</v>
      </c>
      <c r="AN610" s="136">
        <f>+K610+AC610-AH610</f>
        <v>0</v>
      </c>
      <c r="AO610" s="72" t="s">
        <v>67</v>
      </c>
      <c r="AP610" s="70">
        <v>12600000</v>
      </c>
      <c r="AQ610" s="72" t="s">
        <v>85</v>
      </c>
      <c r="AR610" s="70">
        <v>0</v>
      </c>
      <c r="AS610" s="86" t="s">
        <v>75</v>
      </c>
      <c r="AT610" s="508">
        <v>0</v>
      </c>
      <c r="AU610" s="436">
        <f t="shared" si="48"/>
        <v>0</v>
      </c>
      <c r="AV610" s="140" t="str">
        <f t="shared" si="49"/>
        <v>_</v>
      </c>
      <c r="AW610" s="294" t="s">
        <v>75</v>
      </c>
      <c r="AX610" s="72" t="s">
        <v>3276</v>
      </c>
      <c r="AY610" s="70" t="s">
        <v>5763</v>
      </c>
      <c r="AZ610" s="67" t="s">
        <v>67</v>
      </c>
      <c r="BA610" s="67" t="s">
        <v>67</v>
      </c>
    </row>
    <row r="611" spans="2:53" x14ac:dyDescent="0.25">
      <c r="B611" s="67">
        <v>2024</v>
      </c>
      <c r="C611" s="67">
        <v>891780111</v>
      </c>
      <c r="D611" s="69" t="s">
        <v>64</v>
      </c>
      <c r="E611" s="72" t="s">
        <v>5762</v>
      </c>
      <c r="F611" s="136" t="str">
        <f>VLOOKUP(E611,[6]Hoja1!$C:$D,2,FALSE)</f>
        <v>CO1.REQ.5910341</v>
      </c>
      <c r="G611" s="418">
        <v>0</v>
      </c>
      <c r="H611" s="72" t="s">
        <v>73</v>
      </c>
      <c r="I611" s="69" t="s">
        <v>65</v>
      </c>
      <c r="J611" s="70" t="s">
        <v>5761</v>
      </c>
      <c r="K611" s="70">
        <v>10500000</v>
      </c>
      <c r="L611" s="67" t="s">
        <v>68</v>
      </c>
      <c r="M611" s="70" t="s">
        <v>5760</v>
      </c>
      <c r="N611" s="70">
        <v>1140864165</v>
      </c>
      <c r="O611" s="154">
        <v>13</v>
      </c>
      <c r="P611" s="294">
        <v>45302</v>
      </c>
      <c r="Q611" s="70">
        <v>4518689382</v>
      </c>
      <c r="R611" s="291">
        <v>45355</v>
      </c>
      <c r="S611" s="70">
        <v>10500000</v>
      </c>
      <c r="T611" s="72" t="s">
        <v>66</v>
      </c>
      <c r="U611" s="70">
        <v>57428039</v>
      </c>
      <c r="V611" s="70" t="s">
        <v>1295</v>
      </c>
      <c r="W611" s="291">
        <v>45355</v>
      </c>
      <c r="X611" s="291">
        <v>45355</v>
      </c>
      <c r="Y611" s="81" t="s">
        <v>75</v>
      </c>
      <c r="Z611" s="291">
        <v>45457</v>
      </c>
      <c r="AA611" s="136">
        <f t="shared" si="45"/>
        <v>102</v>
      </c>
      <c r="AB611" s="136">
        <v>2</v>
      </c>
      <c r="AC611" s="506">
        <v>1500000</v>
      </c>
      <c r="AD611" s="136">
        <v>1</v>
      </c>
      <c r="AE611" s="507">
        <v>45473</v>
      </c>
      <c r="AF611" s="136">
        <f t="shared" si="46"/>
        <v>16</v>
      </c>
      <c r="AG611" s="70">
        <v>0</v>
      </c>
      <c r="AH611" s="70">
        <v>0</v>
      </c>
      <c r="AI611" s="294" t="s">
        <v>75</v>
      </c>
      <c r="AJ611" s="72">
        <v>0</v>
      </c>
      <c r="AK611" s="79" t="s">
        <v>75</v>
      </c>
      <c r="AL611" s="79" t="s">
        <v>75</v>
      </c>
      <c r="AM611" s="136">
        <f t="shared" si="47"/>
        <v>0</v>
      </c>
      <c r="AN611" s="136">
        <f>+K611+AC611-AH611</f>
        <v>12000000</v>
      </c>
      <c r="AO611" s="72" t="s">
        <v>67</v>
      </c>
      <c r="AP611" s="70">
        <v>10500000</v>
      </c>
      <c r="AQ611" s="72" t="s">
        <v>85</v>
      </c>
      <c r="AR611" s="70">
        <v>0</v>
      </c>
      <c r="AS611" s="86" t="s">
        <v>75</v>
      </c>
      <c r="AT611" s="508">
        <v>12000000</v>
      </c>
      <c r="AU611" s="436">
        <f t="shared" si="48"/>
        <v>0</v>
      </c>
      <c r="AV611" s="140">
        <f t="shared" si="49"/>
        <v>1</v>
      </c>
      <c r="AW611" s="294" t="s">
        <v>75</v>
      </c>
      <c r="AX611" s="72" t="s">
        <v>131</v>
      </c>
      <c r="AY611" s="70" t="s">
        <v>5759</v>
      </c>
      <c r="AZ611" s="67" t="s">
        <v>67</v>
      </c>
      <c r="BA611" s="67" t="s">
        <v>67</v>
      </c>
    </row>
    <row r="612" spans="2:53" x14ac:dyDescent="0.25">
      <c r="B612" s="67">
        <v>2024</v>
      </c>
      <c r="C612" s="67">
        <v>891780111</v>
      </c>
      <c r="D612" s="69" t="s">
        <v>64</v>
      </c>
      <c r="E612" s="72" t="s">
        <v>5758</v>
      </c>
      <c r="F612" s="136" t="str">
        <f>VLOOKUP(E612,[6]Hoja1!$C:$D,2,FALSE)</f>
        <v>CO1.REQ.5918467</v>
      </c>
      <c r="G612" s="418">
        <v>0</v>
      </c>
      <c r="H612" s="72" t="s">
        <v>73</v>
      </c>
      <c r="I612" s="69" t="s">
        <v>65</v>
      </c>
      <c r="J612" s="70" t="s">
        <v>5757</v>
      </c>
      <c r="K612" s="70">
        <v>12600000</v>
      </c>
      <c r="L612" s="67" t="s">
        <v>68</v>
      </c>
      <c r="M612" s="70" t="s">
        <v>5756</v>
      </c>
      <c r="N612" s="70">
        <v>1004347463</v>
      </c>
      <c r="O612" s="154">
        <v>13</v>
      </c>
      <c r="P612" s="294">
        <v>45302</v>
      </c>
      <c r="Q612" s="70">
        <v>4518689382</v>
      </c>
      <c r="R612" s="291">
        <v>45356</v>
      </c>
      <c r="S612" s="70">
        <v>12600000</v>
      </c>
      <c r="T612" s="72" t="s">
        <v>66</v>
      </c>
      <c r="U612" s="70">
        <v>15443332</v>
      </c>
      <c r="V612" s="70" t="s">
        <v>4147</v>
      </c>
      <c r="W612" s="291">
        <v>45356</v>
      </c>
      <c r="X612" s="291">
        <v>45356</v>
      </c>
      <c r="Y612" s="81" t="s">
        <v>75</v>
      </c>
      <c r="Z612" s="291">
        <v>45457</v>
      </c>
      <c r="AA612" s="136">
        <f t="shared" si="45"/>
        <v>101</v>
      </c>
      <c r="AB612" s="136">
        <v>2</v>
      </c>
      <c r="AC612" s="506">
        <v>1800000</v>
      </c>
      <c r="AD612" s="136">
        <v>1</v>
      </c>
      <c r="AE612" s="507">
        <v>45473</v>
      </c>
      <c r="AF612" s="136">
        <f t="shared" si="46"/>
        <v>16</v>
      </c>
      <c r="AG612" s="70">
        <v>0</v>
      </c>
      <c r="AH612" s="70">
        <v>0</v>
      </c>
      <c r="AI612" s="294" t="s">
        <v>75</v>
      </c>
      <c r="AJ612" s="72">
        <v>0</v>
      </c>
      <c r="AK612" s="79" t="s">
        <v>75</v>
      </c>
      <c r="AL612" s="79" t="s">
        <v>75</v>
      </c>
      <c r="AM612" s="136">
        <f t="shared" si="47"/>
        <v>0</v>
      </c>
      <c r="AN612" s="136">
        <f>+K612+AC612-AH612</f>
        <v>14400000</v>
      </c>
      <c r="AO612" s="72" t="s">
        <v>67</v>
      </c>
      <c r="AP612" s="70">
        <v>12600000</v>
      </c>
      <c r="AQ612" s="72" t="s">
        <v>85</v>
      </c>
      <c r="AR612" s="70">
        <v>0</v>
      </c>
      <c r="AS612" s="86" t="s">
        <v>75</v>
      </c>
      <c r="AT612" s="508">
        <v>10800000</v>
      </c>
      <c r="AU612" s="436">
        <f t="shared" si="48"/>
        <v>3600000</v>
      </c>
      <c r="AV612" s="140">
        <f t="shared" si="49"/>
        <v>0.75</v>
      </c>
      <c r="AW612" s="294" t="s">
        <v>75</v>
      </c>
      <c r="AX612" s="72" t="s">
        <v>86</v>
      </c>
      <c r="AY612" s="70" t="s">
        <v>5755</v>
      </c>
      <c r="AZ612" s="67" t="s">
        <v>67</v>
      </c>
      <c r="BA612" s="67" t="s">
        <v>67</v>
      </c>
    </row>
    <row r="613" spans="2:53" x14ac:dyDescent="0.25">
      <c r="B613" s="67">
        <v>2024</v>
      </c>
      <c r="C613" s="67">
        <v>891780111</v>
      </c>
      <c r="D613" s="69" t="s">
        <v>64</v>
      </c>
      <c r="E613" s="72" t="s">
        <v>5754</v>
      </c>
      <c r="F613" s="136" t="str">
        <f>VLOOKUP(E613,[6]Hoja1!$C:$D,2,FALSE)</f>
        <v>CO1.REQ.5934998</v>
      </c>
      <c r="G613" s="418">
        <v>2023000100072</v>
      </c>
      <c r="H613" s="72" t="s">
        <v>73</v>
      </c>
      <c r="I613" s="69" t="s">
        <v>1745</v>
      </c>
      <c r="J613" s="70" t="s">
        <v>5753</v>
      </c>
      <c r="K613" s="70">
        <v>34320000</v>
      </c>
      <c r="L613" s="67" t="s">
        <v>68</v>
      </c>
      <c r="M613" s="70" t="s">
        <v>2365</v>
      </c>
      <c r="N613" s="70">
        <v>1081918985</v>
      </c>
      <c r="O613" s="154">
        <v>540</v>
      </c>
      <c r="P613" s="294">
        <v>45352</v>
      </c>
      <c r="Q613" s="70">
        <v>42320000</v>
      </c>
      <c r="R613" s="291">
        <v>45358</v>
      </c>
      <c r="S613" s="70">
        <v>34320000</v>
      </c>
      <c r="T613" s="72" t="s">
        <v>66</v>
      </c>
      <c r="U613" s="70">
        <v>85081920</v>
      </c>
      <c r="V613" s="70" t="s">
        <v>2364</v>
      </c>
      <c r="W613" s="291">
        <v>45358</v>
      </c>
      <c r="X613" s="291">
        <v>45358</v>
      </c>
      <c r="Y613" s="81" t="s">
        <v>75</v>
      </c>
      <c r="Z613" s="291">
        <v>45535</v>
      </c>
      <c r="AA613" s="136">
        <f t="shared" si="45"/>
        <v>177</v>
      </c>
      <c r="AB613" s="136">
        <v>0</v>
      </c>
      <c r="AC613" s="506">
        <v>0</v>
      </c>
      <c r="AD613" s="136">
        <v>0</v>
      </c>
      <c r="AE613" s="294" t="s">
        <v>75</v>
      </c>
      <c r="AF613" s="136">
        <f t="shared" si="46"/>
        <v>0</v>
      </c>
      <c r="AG613" s="70">
        <v>0</v>
      </c>
      <c r="AH613" s="70">
        <v>0</v>
      </c>
      <c r="AI613" s="294" t="s">
        <v>75</v>
      </c>
      <c r="AJ613" s="72">
        <v>0</v>
      </c>
      <c r="AK613" s="79" t="s">
        <v>75</v>
      </c>
      <c r="AL613" s="79" t="s">
        <v>75</v>
      </c>
      <c r="AM613" s="136">
        <f t="shared" si="47"/>
        <v>0</v>
      </c>
      <c r="AN613" s="136">
        <f>+K613+AC613-AH613</f>
        <v>34320000</v>
      </c>
      <c r="AO613" s="72" t="s">
        <v>85</v>
      </c>
      <c r="AP613" s="70">
        <v>0</v>
      </c>
      <c r="AQ613" s="72" t="s">
        <v>85</v>
      </c>
      <c r="AR613" s="70">
        <v>0</v>
      </c>
      <c r="AS613" s="86" t="s">
        <v>75</v>
      </c>
      <c r="AT613" s="508">
        <v>22880000</v>
      </c>
      <c r="AU613" s="436">
        <f t="shared" si="48"/>
        <v>11440000</v>
      </c>
      <c r="AV613" s="140">
        <f t="shared" si="49"/>
        <v>0.66666666666666663</v>
      </c>
      <c r="AW613" s="294" t="s">
        <v>75</v>
      </c>
      <c r="AX613" s="72" t="s">
        <v>86</v>
      </c>
      <c r="AY613" s="70" t="s">
        <v>5752</v>
      </c>
      <c r="AZ613" s="67" t="s">
        <v>67</v>
      </c>
      <c r="BA613" s="67" t="s">
        <v>67</v>
      </c>
    </row>
    <row r="614" spans="2:53" x14ac:dyDescent="0.25">
      <c r="B614" s="67">
        <v>2024</v>
      </c>
      <c r="C614" s="67">
        <v>891780111</v>
      </c>
      <c r="D614" s="69" t="s">
        <v>64</v>
      </c>
      <c r="E614" s="72" t="s">
        <v>5751</v>
      </c>
      <c r="F614" s="136" t="str">
        <f>VLOOKUP(E614,[6]Hoja1!$C:$D,2,FALSE)</f>
        <v>CO1.REQ.5935631</v>
      </c>
      <c r="G614" s="418">
        <v>0</v>
      </c>
      <c r="H614" s="72" t="s">
        <v>73</v>
      </c>
      <c r="I614" s="69" t="s">
        <v>65</v>
      </c>
      <c r="J614" s="70" t="s">
        <v>5750</v>
      </c>
      <c r="K614" s="70">
        <v>17500000</v>
      </c>
      <c r="L614" s="67" t="s">
        <v>68</v>
      </c>
      <c r="M614" s="70" t="s">
        <v>5749</v>
      </c>
      <c r="N614" s="70">
        <v>1082944226</v>
      </c>
      <c r="O614" s="154">
        <v>13</v>
      </c>
      <c r="P614" s="294">
        <v>45302</v>
      </c>
      <c r="Q614" s="70">
        <v>4518689382</v>
      </c>
      <c r="R614" s="291">
        <v>45358</v>
      </c>
      <c r="S614" s="70">
        <v>17500000</v>
      </c>
      <c r="T614" s="72" t="s">
        <v>66</v>
      </c>
      <c r="U614" s="70">
        <v>84452087</v>
      </c>
      <c r="V614" s="70" t="s">
        <v>5691</v>
      </c>
      <c r="W614" s="291">
        <v>45358</v>
      </c>
      <c r="X614" s="291">
        <v>45358</v>
      </c>
      <c r="Y614" s="81" t="s">
        <v>75</v>
      </c>
      <c r="Z614" s="291">
        <v>45457</v>
      </c>
      <c r="AA614" s="136">
        <f t="shared" si="45"/>
        <v>99</v>
      </c>
      <c r="AB614" s="136">
        <v>2</v>
      </c>
      <c r="AC614" s="506">
        <v>2500000</v>
      </c>
      <c r="AD614" s="136">
        <v>1</v>
      </c>
      <c r="AE614" s="507">
        <v>45473</v>
      </c>
      <c r="AF614" s="136">
        <f t="shared" si="46"/>
        <v>16</v>
      </c>
      <c r="AG614" s="70">
        <v>0</v>
      </c>
      <c r="AH614" s="70">
        <v>0</v>
      </c>
      <c r="AI614" s="294" t="s">
        <v>75</v>
      </c>
      <c r="AJ614" s="72">
        <v>0</v>
      </c>
      <c r="AK614" s="79" t="s">
        <v>75</v>
      </c>
      <c r="AL614" s="79" t="s">
        <v>75</v>
      </c>
      <c r="AM614" s="136">
        <f t="shared" si="47"/>
        <v>0</v>
      </c>
      <c r="AN614" s="136">
        <f>+K614+AC614-AH614</f>
        <v>20000000</v>
      </c>
      <c r="AO614" s="72" t="s">
        <v>67</v>
      </c>
      <c r="AP614" s="70">
        <v>17500000</v>
      </c>
      <c r="AQ614" s="72" t="s">
        <v>85</v>
      </c>
      <c r="AR614" s="70">
        <v>0</v>
      </c>
      <c r="AS614" s="86" t="s">
        <v>75</v>
      </c>
      <c r="AT614" s="508">
        <v>20000000</v>
      </c>
      <c r="AU614" s="436">
        <f t="shared" si="48"/>
        <v>0</v>
      </c>
      <c r="AV614" s="140">
        <f t="shared" si="49"/>
        <v>1</v>
      </c>
      <c r="AW614" s="294" t="s">
        <v>75</v>
      </c>
      <c r="AX614" s="72" t="s">
        <v>131</v>
      </c>
      <c r="AY614" s="70" t="s">
        <v>5748</v>
      </c>
      <c r="AZ614" s="67" t="s">
        <v>67</v>
      </c>
      <c r="BA614" s="67" t="s">
        <v>67</v>
      </c>
    </row>
    <row r="615" spans="2:53" x14ac:dyDescent="0.25">
      <c r="B615" s="67">
        <v>2024</v>
      </c>
      <c r="C615" s="67">
        <v>891780111</v>
      </c>
      <c r="D615" s="69" t="s">
        <v>64</v>
      </c>
      <c r="E615" s="72" t="s">
        <v>5747</v>
      </c>
      <c r="F615" s="136" t="str">
        <f>VLOOKUP(E615,[6]Hoja1!$C:$D,2,FALSE)</f>
        <v>CO1.REQ.5935513</v>
      </c>
      <c r="G615" s="418">
        <v>0</v>
      </c>
      <c r="H615" s="72" t="s">
        <v>73</v>
      </c>
      <c r="I615" s="69" t="s">
        <v>65</v>
      </c>
      <c r="J615" s="70" t="s">
        <v>5746</v>
      </c>
      <c r="K615" s="70">
        <v>10500000</v>
      </c>
      <c r="L615" s="67" t="s">
        <v>68</v>
      </c>
      <c r="M615" s="70" t="s">
        <v>5745</v>
      </c>
      <c r="N615" s="70">
        <v>1007917725</v>
      </c>
      <c r="O615" s="154">
        <v>13</v>
      </c>
      <c r="P615" s="294">
        <v>45302</v>
      </c>
      <c r="Q615" s="70">
        <v>4518689382</v>
      </c>
      <c r="R615" s="291">
        <v>45358</v>
      </c>
      <c r="S615" s="70">
        <v>10500000</v>
      </c>
      <c r="T615" s="72" t="s">
        <v>66</v>
      </c>
      <c r="U615" s="70">
        <v>1192791759</v>
      </c>
      <c r="V615" s="70" t="s">
        <v>2466</v>
      </c>
      <c r="W615" s="291">
        <v>45358</v>
      </c>
      <c r="X615" s="291">
        <v>45358</v>
      </c>
      <c r="Y615" s="81" t="s">
        <v>75</v>
      </c>
      <c r="Z615" s="291">
        <v>45457</v>
      </c>
      <c r="AA615" s="136">
        <f t="shared" si="45"/>
        <v>99</v>
      </c>
      <c r="AB615" s="136">
        <v>2</v>
      </c>
      <c r="AC615" s="506">
        <v>1500000</v>
      </c>
      <c r="AD615" s="136">
        <v>1</v>
      </c>
      <c r="AE615" s="507">
        <v>45473</v>
      </c>
      <c r="AF615" s="136">
        <f t="shared" si="46"/>
        <v>16</v>
      </c>
      <c r="AG615" s="70">
        <v>0</v>
      </c>
      <c r="AH615" s="70">
        <v>0</v>
      </c>
      <c r="AI615" s="294" t="s">
        <v>75</v>
      </c>
      <c r="AJ615" s="72">
        <v>0</v>
      </c>
      <c r="AK615" s="79" t="s">
        <v>75</v>
      </c>
      <c r="AL615" s="79" t="s">
        <v>75</v>
      </c>
      <c r="AM615" s="136">
        <f t="shared" si="47"/>
        <v>0</v>
      </c>
      <c r="AN615" s="136">
        <f>+K615+AC615-AH615</f>
        <v>12000000</v>
      </c>
      <c r="AO615" s="72" t="s">
        <v>67</v>
      </c>
      <c r="AP615" s="70">
        <v>10500000</v>
      </c>
      <c r="AQ615" s="72" t="s">
        <v>85</v>
      </c>
      <c r="AR615" s="70">
        <v>0</v>
      </c>
      <c r="AS615" s="86" t="s">
        <v>75</v>
      </c>
      <c r="AT615" s="508">
        <v>12000000</v>
      </c>
      <c r="AU615" s="436">
        <f t="shared" si="48"/>
        <v>0</v>
      </c>
      <c r="AV615" s="140">
        <f t="shared" si="49"/>
        <v>1</v>
      </c>
      <c r="AW615" s="294" t="s">
        <v>75</v>
      </c>
      <c r="AX615" s="72" t="s">
        <v>131</v>
      </c>
      <c r="AY615" s="70" t="s">
        <v>5744</v>
      </c>
      <c r="AZ615" s="67" t="s">
        <v>67</v>
      </c>
      <c r="BA615" s="67" t="s">
        <v>67</v>
      </c>
    </row>
    <row r="616" spans="2:53" x14ac:dyDescent="0.25">
      <c r="B616" s="67">
        <v>2024</v>
      </c>
      <c r="C616" s="67">
        <v>891780111</v>
      </c>
      <c r="D616" s="69" t="s">
        <v>64</v>
      </c>
      <c r="E616" s="72" t="s">
        <v>5743</v>
      </c>
      <c r="F616" s="136" t="str">
        <f>VLOOKUP(E616,[6]Hoja1!$C:$D,2,FALSE)</f>
        <v>CO1.REQ.5935655</v>
      </c>
      <c r="G616" s="418">
        <v>0</v>
      </c>
      <c r="H616" s="72" t="s">
        <v>73</v>
      </c>
      <c r="I616" s="69" t="s">
        <v>65</v>
      </c>
      <c r="J616" s="70" t="s">
        <v>5742</v>
      </c>
      <c r="K616" s="70">
        <v>11550000</v>
      </c>
      <c r="L616" s="67" t="s">
        <v>68</v>
      </c>
      <c r="M616" s="70" t="s">
        <v>5741</v>
      </c>
      <c r="N616" s="70">
        <v>1004278559</v>
      </c>
      <c r="O616" s="154">
        <v>13</v>
      </c>
      <c r="P616" s="294">
        <v>45302</v>
      </c>
      <c r="Q616" s="70">
        <v>4518689382</v>
      </c>
      <c r="R616" s="291">
        <v>45358</v>
      </c>
      <c r="S616" s="70">
        <v>11550000</v>
      </c>
      <c r="T616" s="72" t="s">
        <v>66</v>
      </c>
      <c r="U616" s="70">
        <v>1082964146</v>
      </c>
      <c r="V616" s="70" t="s">
        <v>5390</v>
      </c>
      <c r="W616" s="291">
        <v>45358</v>
      </c>
      <c r="X616" s="291">
        <v>45358</v>
      </c>
      <c r="Y616" s="81" t="s">
        <v>75</v>
      </c>
      <c r="Z616" s="291">
        <v>45457</v>
      </c>
      <c r="AA616" s="136">
        <f t="shared" si="45"/>
        <v>99</v>
      </c>
      <c r="AB616" s="136">
        <v>2</v>
      </c>
      <c r="AC616" s="506">
        <v>1650000</v>
      </c>
      <c r="AD616" s="136">
        <v>1</v>
      </c>
      <c r="AE616" s="507">
        <v>45473</v>
      </c>
      <c r="AF616" s="136">
        <f t="shared" si="46"/>
        <v>16</v>
      </c>
      <c r="AG616" s="70">
        <v>0</v>
      </c>
      <c r="AH616" s="70">
        <v>0</v>
      </c>
      <c r="AI616" s="294" t="s">
        <v>75</v>
      </c>
      <c r="AJ616" s="72">
        <v>0</v>
      </c>
      <c r="AK616" s="79" t="s">
        <v>75</v>
      </c>
      <c r="AL616" s="79" t="s">
        <v>75</v>
      </c>
      <c r="AM616" s="136">
        <f t="shared" si="47"/>
        <v>0</v>
      </c>
      <c r="AN616" s="136">
        <f>+K616+AC616-AH616</f>
        <v>13200000</v>
      </c>
      <c r="AO616" s="72" t="s">
        <v>67</v>
      </c>
      <c r="AP616" s="70">
        <v>11550000</v>
      </c>
      <c r="AQ616" s="72" t="s">
        <v>85</v>
      </c>
      <c r="AR616" s="70">
        <v>0</v>
      </c>
      <c r="AS616" s="86" t="s">
        <v>75</v>
      </c>
      <c r="AT616" s="508">
        <v>13200000</v>
      </c>
      <c r="AU616" s="436">
        <f t="shared" si="48"/>
        <v>0</v>
      </c>
      <c r="AV616" s="140">
        <f t="shared" si="49"/>
        <v>1</v>
      </c>
      <c r="AW616" s="294" t="s">
        <v>75</v>
      </c>
      <c r="AX616" s="72" t="s">
        <v>131</v>
      </c>
      <c r="AY616" s="70" t="s">
        <v>5740</v>
      </c>
      <c r="AZ616" s="67" t="s">
        <v>67</v>
      </c>
      <c r="BA616" s="67" t="s">
        <v>67</v>
      </c>
    </row>
    <row r="617" spans="2:53" x14ac:dyDescent="0.25">
      <c r="B617" s="67">
        <v>2024</v>
      </c>
      <c r="C617" s="67">
        <v>891780111</v>
      </c>
      <c r="D617" s="69" t="s">
        <v>64</v>
      </c>
      <c r="E617" s="72" t="s">
        <v>5739</v>
      </c>
      <c r="F617" s="136" t="str">
        <f>VLOOKUP(E617,[6]Hoja1!$C:$D,2,FALSE)</f>
        <v>CO1.REQ.5936361</v>
      </c>
      <c r="G617" s="418">
        <v>2023000100072</v>
      </c>
      <c r="H617" s="72" t="s">
        <v>73</v>
      </c>
      <c r="I617" s="69" t="s">
        <v>1745</v>
      </c>
      <c r="J617" s="70" t="s">
        <v>5738</v>
      </c>
      <c r="K617" s="70">
        <v>8000000</v>
      </c>
      <c r="L617" s="67" t="s">
        <v>68</v>
      </c>
      <c r="M617" s="70" t="s">
        <v>5397</v>
      </c>
      <c r="N617" s="70">
        <v>85474786</v>
      </c>
      <c r="O617" s="154">
        <v>540</v>
      </c>
      <c r="P617" s="294">
        <v>45352</v>
      </c>
      <c r="Q617" s="70">
        <v>42320000</v>
      </c>
      <c r="R617" s="291">
        <v>45358</v>
      </c>
      <c r="S617" s="70">
        <v>8000000</v>
      </c>
      <c r="T617" s="72" t="s">
        <v>66</v>
      </c>
      <c r="U617" s="70">
        <v>39141438</v>
      </c>
      <c r="V617" s="70" t="s">
        <v>5396</v>
      </c>
      <c r="W617" s="291">
        <v>45358</v>
      </c>
      <c r="X617" s="291">
        <v>45358</v>
      </c>
      <c r="Y617" s="81" t="s">
        <v>75</v>
      </c>
      <c r="Z617" s="291">
        <v>45417</v>
      </c>
      <c r="AA617" s="136">
        <f t="shared" si="45"/>
        <v>59</v>
      </c>
      <c r="AB617" s="136">
        <v>0</v>
      </c>
      <c r="AC617" s="506">
        <v>0</v>
      </c>
      <c r="AD617" s="136">
        <v>0</v>
      </c>
      <c r="AE617" s="294" t="s">
        <v>75</v>
      </c>
      <c r="AF617" s="136">
        <f t="shared" si="46"/>
        <v>0</v>
      </c>
      <c r="AG617" s="70">
        <v>0</v>
      </c>
      <c r="AH617" s="70">
        <v>0</v>
      </c>
      <c r="AI617" s="294" t="s">
        <v>75</v>
      </c>
      <c r="AJ617" s="72">
        <v>0</v>
      </c>
      <c r="AK617" s="79" t="s">
        <v>75</v>
      </c>
      <c r="AL617" s="79" t="s">
        <v>75</v>
      </c>
      <c r="AM617" s="136">
        <f t="shared" si="47"/>
        <v>0</v>
      </c>
      <c r="AN617" s="136">
        <f>+K617+AC617-AH617</f>
        <v>8000000</v>
      </c>
      <c r="AO617" s="72" t="s">
        <v>85</v>
      </c>
      <c r="AP617" s="70">
        <v>0</v>
      </c>
      <c r="AQ617" s="72" t="s">
        <v>85</v>
      </c>
      <c r="AR617" s="70">
        <v>0</v>
      </c>
      <c r="AS617" s="86" t="s">
        <v>75</v>
      </c>
      <c r="AT617" s="508">
        <v>8000000</v>
      </c>
      <c r="AU617" s="436">
        <f t="shared" si="48"/>
        <v>0</v>
      </c>
      <c r="AV617" s="140">
        <f t="shared" si="49"/>
        <v>1</v>
      </c>
      <c r="AW617" s="294" t="s">
        <v>75</v>
      </c>
      <c r="AX617" s="72" t="s">
        <v>131</v>
      </c>
      <c r="AY617" s="70" t="s">
        <v>5737</v>
      </c>
      <c r="AZ617" s="67" t="s">
        <v>67</v>
      </c>
      <c r="BA617" s="67" t="s">
        <v>67</v>
      </c>
    </row>
    <row r="618" spans="2:53" x14ac:dyDescent="0.25">
      <c r="B618" s="67">
        <v>2024</v>
      </c>
      <c r="C618" s="67">
        <v>891780111</v>
      </c>
      <c r="D618" s="69" t="s">
        <v>64</v>
      </c>
      <c r="E618" s="72" t="s">
        <v>5736</v>
      </c>
      <c r="F618" s="136" t="str">
        <f>VLOOKUP(E618,[6]Hoja1!$C:$D,2,FALSE)</f>
        <v>CO1.REQ.5936665</v>
      </c>
      <c r="G618" s="418">
        <v>0</v>
      </c>
      <c r="H618" s="72" t="s">
        <v>73</v>
      </c>
      <c r="I618" s="69" t="s">
        <v>65</v>
      </c>
      <c r="J618" s="70" t="s">
        <v>5735</v>
      </c>
      <c r="K618" s="70">
        <v>7350000</v>
      </c>
      <c r="L618" s="67" t="s">
        <v>68</v>
      </c>
      <c r="M618" s="70" t="s">
        <v>5734</v>
      </c>
      <c r="N618" s="70">
        <v>7628983</v>
      </c>
      <c r="O618" s="154">
        <v>14</v>
      </c>
      <c r="P618" s="291">
        <v>45302</v>
      </c>
      <c r="Q618" s="70">
        <v>2126349000</v>
      </c>
      <c r="R618" s="291">
        <v>45358</v>
      </c>
      <c r="S618" s="70">
        <v>7350000</v>
      </c>
      <c r="T618" s="72" t="s">
        <v>66</v>
      </c>
      <c r="U618" s="70">
        <v>7144175</v>
      </c>
      <c r="V618" s="70" t="s">
        <v>4578</v>
      </c>
      <c r="W618" s="291">
        <v>45358</v>
      </c>
      <c r="X618" s="291">
        <v>45358</v>
      </c>
      <c r="Y618" s="81" t="s">
        <v>75</v>
      </c>
      <c r="Z618" s="291">
        <v>45457</v>
      </c>
      <c r="AA618" s="136">
        <f t="shared" si="45"/>
        <v>99</v>
      </c>
      <c r="AB618" s="136">
        <v>2</v>
      </c>
      <c r="AC618" s="506">
        <v>1050000</v>
      </c>
      <c r="AD618" s="136">
        <v>1</v>
      </c>
      <c r="AE618" s="507">
        <v>45473</v>
      </c>
      <c r="AF618" s="136">
        <f t="shared" si="46"/>
        <v>16</v>
      </c>
      <c r="AG618" s="70">
        <v>0</v>
      </c>
      <c r="AH618" s="70">
        <v>0</v>
      </c>
      <c r="AI618" s="294" t="s">
        <v>75</v>
      </c>
      <c r="AJ618" s="72">
        <v>0</v>
      </c>
      <c r="AK618" s="79" t="s">
        <v>75</v>
      </c>
      <c r="AL618" s="79" t="s">
        <v>75</v>
      </c>
      <c r="AM618" s="136">
        <f t="shared" si="47"/>
        <v>0</v>
      </c>
      <c r="AN618" s="136">
        <f>+K618+AC618-AH618</f>
        <v>8400000</v>
      </c>
      <c r="AO618" s="72" t="s">
        <v>67</v>
      </c>
      <c r="AP618" s="70">
        <v>7350000</v>
      </c>
      <c r="AQ618" s="72" t="s">
        <v>85</v>
      </c>
      <c r="AR618" s="70">
        <v>0</v>
      </c>
      <c r="AS618" s="86" t="s">
        <v>75</v>
      </c>
      <c r="AT618" s="508">
        <v>4200000</v>
      </c>
      <c r="AU618" s="436">
        <f t="shared" si="48"/>
        <v>4200000</v>
      </c>
      <c r="AV618" s="140">
        <f t="shared" si="49"/>
        <v>0.5</v>
      </c>
      <c r="AW618" s="294" t="s">
        <v>75</v>
      </c>
      <c r="AX618" s="72" t="s">
        <v>86</v>
      </c>
      <c r="AY618" s="70" t="s">
        <v>5733</v>
      </c>
      <c r="AZ618" s="67" t="s">
        <v>67</v>
      </c>
      <c r="BA618" s="67" t="s">
        <v>67</v>
      </c>
    </row>
    <row r="619" spans="2:53" x14ac:dyDescent="0.25">
      <c r="B619" s="67">
        <v>2024</v>
      </c>
      <c r="C619" s="67">
        <v>891780111</v>
      </c>
      <c r="D619" s="69" t="s">
        <v>64</v>
      </c>
      <c r="E619" s="72" t="s">
        <v>5732</v>
      </c>
      <c r="F619" s="136" t="str">
        <f>VLOOKUP(E619,[6]Hoja1!$C:$D,2,FALSE)</f>
        <v>CO1.REQ.5952806</v>
      </c>
      <c r="G619" s="418">
        <v>0</v>
      </c>
      <c r="H619" s="72" t="s">
        <v>73</v>
      </c>
      <c r="I619" s="69" t="s">
        <v>65</v>
      </c>
      <c r="J619" s="70" t="s">
        <v>5731</v>
      </c>
      <c r="K619" s="70">
        <v>11550000</v>
      </c>
      <c r="L619" s="67" t="s">
        <v>68</v>
      </c>
      <c r="M619" s="70" t="s">
        <v>5730</v>
      </c>
      <c r="N619" s="70">
        <v>85464059</v>
      </c>
      <c r="O619" s="154">
        <v>13</v>
      </c>
      <c r="P619" s="294">
        <v>45302</v>
      </c>
      <c r="Q619" s="70">
        <v>4518689382</v>
      </c>
      <c r="R619" s="291">
        <v>45362</v>
      </c>
      <c r="S619" s="70">
        <v>11550000</v>
      </c>
      <c r="T619" s="72" t="s">
        <v>66</v>
      </c>
      <c r="U619" s="70">
        <v>72004252</v>
      </c>
      <c r="V619" s="70" t="s">
        <v>5729</v>
      </c>
      <c r="W619" s="291">
        <v>45362</v>
      </c>
      <c r="X619" s="291">
        <v>45362</v>
      </c>
      <c r="Y619" s="81" t="s">
        <v>75</v>
      </c>
      <c r="Z619" s="291">
        <v>45457</v>
      </c>
      <c r="AA619" s="136">
        <f t="shared" si="45"/>
        <v>95</v>
      </c>
      <c r="AB619" s="136">
        <v>2</v>
      </c>
      <c r="AC619" s="506">
        <v>1650000</v>
      </c>
      <c r="AD619" s="136">
        <v>1</v>
      </c>
      <c r="AE619" s="507">
        <v>45473</v>
      </c>
      <c r="AF619" s="136">
        <f t="shared" si="46"/>
        <v>16</v>
      </c>
      <c r="AG619" s="70">
        <v>0</v>
      </c>
      <c r="AH619" s="70">
        <v>0</v>
      </c>
      <c r="AI619" s="294" t="s">
        <v>75</v>
      </c>
      <c r="AJ619" s="72">
        <v>0</v>
      </c>
      <c r="AK619" s="79" t="s">
        <v>75</v>
      </c>
      <c r="AL619" s="79" t="s">
        <v>75</v>
      </c>
      <c r="AM619" s="136">
        <f t="shared" si="47"/>
        <v>0</v>
      </c>
      <c r="AN619" s="136">
        <f>+K619+AC619-AH619</f>
        <v>13200000</v>
      </c>
      <c r="AO619" s="72" t="s">
        <v>67</v>
      </c>
      <c r="AP619" s="70">
        <v>11550000</v>
      </c>
      <c r="AQ619" s="72" t="s">
        <v>85</v>
      </c>
      <c r="AR619" s="70">
        <v>0</v>
      </c>
      <c r="AS619" s="86" t="s">
        <v>75</v>
      </c>
      <c r="AT619" s="508">
        <v>13200000</v>
      </c>
      <c r="AU619" s="436">
        <f t="shared" si="48"/>
        <v>0</v>
      </c>
      <c r="AV619" s="140">
        <f t="shared" si="49"/>
        <v>1</v>
      </c>
      <c r="AW619" s="294" t="s">
        <v>75</v>
      </c>
      <c r="AX619" s="72" t="s">
        <v>131</v>
      </c>
      <c r="AY619" s="70" t="s">
        <v>5728</v>
      </c>
      <c r="AZ619" s="67" t="s">
        <v>67</v>
      </c>
      <c r="BA619" s="67" t="s">
        <v>67</v>
      </c>
    </row>
    <row r="620" spans="2:53" x14ac:dyDescent="0.25">
      <c r="B620" s="67">
        <v>2024</v>
      </c>
      <c r="C620" s="67">
        <v>891780111</v>
      </c>
      <c r="D620" s="69" t="s">
        <v>64</v>
      </c>
      <c r="E620" s="72" t="s">
        <v>5727</v>
      </c>
      <c r="F620" s="136" t="str">
        <f>VLOOKUP(E620,[6]Hoja1!$C:$D,2,FALSE)</f>
        <v>CO1.REQ.5952840</v>
      </c>
      <c r="G620" s="418">
        <v>0</v>
      </c>
      <c r="H620" s="72" t="s">
        <v>73</v>
      </c>
      <c r="I620" s="69" t="s">
        <v>65</v>
      </c>
      <c r="J620" s="70" t="s">
        <v>5726</v>
      </c>
      <c r="K620" s="70">
        <v>7500000</v>
      </c>
      <c r="L620" s="67" t="s">
        <v>68</v>
      </c>
      <c r="M620" s="70" t="s">
        <v>5725</v>
      </c>
      <c r="N620" s="70">
        <v>1082929825</v>
      </c>
      <c r="O620" s="154">
        <v>13</v>
      </c>
      <c r="P620" s="294">
        <v>45302</v>
      </c>
      <c r="Q620" s="70">
        <v>4518689382</v>
      </c>
      <c r="R620" s="291">
        <v>45362</v>
      </c>
      <c r="S620" s="70">
        <v>7500000</v>
      </c>
      <c r="T620" s="72" t="s">
        <v>66</v>
      </c>
      <c r="U620" s="70">
        <v>7601831</v>
      </c>
      <c r="V620" s="70" t="s">
        <v>5724</v>
      </c>
      <c r="W620" s="291">
        <v>45362</v>
      </c>
      <c r="X620" s="291">
        <v>45362</v>
      </c>
      <c r="Y620" s="81" t="s">
        <v>75</v>
      </c>
      <c r="Z620" s="291">
        <v>45454</v>
      </c>
      <c r="AA620" s="136">
        <f t="shared" si="45"/>
        <v>92</v>
      </c>
      <c r="AB620" s="136">
        <v>0</v>
      </c>
      <c r="AC620" s="506">
        <v>0</v>
      </c>
      <c r="AD620" s="136">
        <v>0</v>
      </c>
      <c r="AE620" s="294" t="s">
        <v>75</v>
      </c>
      <c r="AF620" s="136">
        <f t="shared" si="46"/>
        <v>0</v>
      </c>
      <c r="AG620" s="70">
        <v>0</v>
      </c>
      <c r="AH620" s="70">
        <v>0</v>
      </c>
      <c r="AI620" s="294" t="s">
        <v>75</v>
      </c>
      <c r="AJ620" s="72">
        <v>0</v>
      </c>
      <c r="AK620" s="79" t="s">
        <v>75</v>
      </c>
      <c r="AL620" s="79" t="s">
        <v>75</v>
      </c>
      <c r="AM620" s="136">
        <f t="shared" si="47"/>
        <v>0</v>
      </c>
      <c r="AN620" s="136">
        <f>+K620+AC620-AH620</f>
        <v>7500000</v>
      </c>
      <c r="AO620" s="72" t="s">
        <v>67</v>
      </c>
      <c r="AP620" s="70">
        <v>7500000</v>
      </c>
      <c r="AQ620" s="72" t="s">
        <v>85</v>
      </c>
      <c r="AR620" s="70">
        <v>0</v>
      </c>
      <c r="AS620" s="86" t="s">
        <v>75</v>
      </c>
      <c r="AT620" s="508">
        <v>7500000</v>
      </c>
      <c r="AU620" s="436">
        <f t="shared" si="48"/>
        <v>0</v>
      </c>
      <c r="AV620" s="140">
        <f t="shared" si="49"/>
        <v>1</v>
      </c>
      <c r="AW620" s="294" t="s">
        <v>75</v>
      </c>
      <c r="AX620" s="72" t="s">
        <v>131</v>
      </c>
      <c r="AY620" s="70" t="s">
        <v>5723</v>
      </c>
      <c r="AZ620" s="67" t="s">
        <v>67</v>
      </c>
      <c r="BA620" s="67" t="s">
        <v>67</v>
      </c>
    </row>
    <row r="621" spans="2:53" x14ac:dyDescent="0.25">
      <c r="B621" s="67">
        <v>2024</v>
      </c>
      <c r="C621" s="67">
        <v>891780111</v>
      </c>
      <c r="D621" s="69" t="s">
        <v>64</v>
      </c>
      <c r="E621" s="72" t="s">
        <v>5722</v>
      </c>
      <c r="F621" s="136" t="str">
        <f>VLOOKUP(E621,[6]Hoja1!$C:$D,2,FALSE)</f>
        <v>CO1.REQ.5959542</v>
      </c>
      <c r="G621" s="418">
        <v>0</v>
      </c>
      <c r="H621" s="72" t="s">
        <v>73</v>
      </c>
      <c r="I621" s="69" t="s">
        <v>65</v>
      </c>
      <c r="J621" s="70" t="s">
        <v>5721</v>
      </c>
      <c r="K621" s="70">
        <v>9090000</v>
      </c>
      <c r="L621" s="67" t="s">
        <v>68</v>
      </c>
      <c r="M621" s="70" t="s">
        <v>5720</v>
      </c>
      <c r="N621" s="70">
        <v>1083045454</v>
      </c>
      <c r="O621" s="154">
        <v>13</v>
      </c>
      <c r="P621" s="294">
        <v>45302</v>
      </c>
      <c r="Q621" s="70">
        <v>4518689382</v>
      </c>
      <c r="R621" s="291">
        <v>45363</v>
      </c>
      <c r="S621" s="70">
        <v>9090000</v>
      </c>
      <c r="T621" s="72" t="s">
        <v>66</v>
      </c>
      <c r="U621" s="70">
        <v>36557666</v>
      </c>
      <c r="V621" s="70" t="s">
        <v>5171</v>
      </c>
      <c r="W621" s="291">
        <v>45363</v>
      </c>
      <c r="X621" s="291">
        <v>45363</v>
      </c>
      <c r="Y621" s="81" t="s">
        <v>75</v>
      </c>
      <c r="Z621" s="291">
        <v>45457</v>
      </c>
      <c r="AA621" s="136">
        <f t="shared" si="45"/>
        <v>94</v>
      </c>
      <c r="AB621" s="136">
        <v>0</v>
      </c>
      <c r="AC621" s="506">
        <v>0</v>
      </c>
      <c r="AD621" s="136">
        <v>0</v>
      </c>
      <c r="AE621" s="294" t="s">
        <v>75</v>
      </c>
      <c r="AF621" s="136">
        <f t="shared" si="46"/>
        <v>0</v>
      </c>
      <c r="AG621" s="70">
        <v>0</v>
      </c>
      <c r="AH621" s="70">
        <v>0</v>
      </c>
      <c r="AI621" s="294" t="s">
        <v>75</v>
      </c>
      <c r="AJ621" s="72">
        <v>0</v>
      </c>
      <c r="AK621" s="79" t="s">
        <v>75</v>
      </c>
      <c r="AL621" s="79" t="s">
        <v>75</v>
      </c>
      <c r="AM621" s="136">
        <f t="shared" si="47"/>
        <v>0</v>
      </c>
      <c r="AN621" s="136">
        <f>+K621+AC621-AH621</f>
        <v>9090000</v>
      </c>
      <c r="AO621" s="72" t="s">
        <v>67</v>
      </c>
      <c r="AP621" s="70">
        <v>9090000</v>
      </c>
      <c r="AQ621" s="72" t="s">
        <v>85</v>
      </c>
      <c r="AR621" s="70">
        <v>0</v>
      </c>
      <c r="AS621" s="86" t="s">
        <v>75</v>
      </c>
      <c r="AT621" s="508">
        <v>9090000</v>
      </c>
      <c r="AU621" s="436">
        <f t="shared" si="48"/>
        <v>0</v>
      </c>
      <c r="AV621" s="140">
        <f t="shared" si="49"/>
        <v>1</v>
      </c>
      <c r="AW621" s="294" t="s">
        <v>75</v>
      </c>
      <c r="AX621" s="72" t="s">
        <v>131</v>
      </c>
      <c r="AY621" s="70" t="s">
        <v>5719</v>
      </c>
      <c r="AZ621" s="67" t="s">
        <v>67</v>
      </c>
      <c r="BA621" s="67" t="s">
        <v>67</v>
      </c>
    </row>
    <row r="622" spans="2:53" x14ac:dyDescent="0.25">
      <c r="B622" s="67">
        <v>2024</v>
      </c>
      <c r="C622" s="67">
        <v>891780111</v>
      </c>
      <c r="D622" s="69" t="s">
        <v>64</v>
      </c>
      <c r="E622" s="72" t="s">
        <v>5718</v>
      </c>
      <c r="F622" s="136" t="str">
        <f>VLOOKUP(E622,[6]Hoja1!$C:$D,2,FALSE)</f>
        <v>CO1.REQ.5959909</v>
      </c>
      <c r="G622" s="418">
        <v>0</v>
      </c>
      <c r="H622" s="72" t="s">
        <v>73</v>
      </c>
      <c r="I622" s="69" t="s">
        <v>65</v>
      </c>
      <c r="J622" s="70" t="s">
        <v>5717</v>
      </c>
      <c r="K622" s="70">
        <v>10500000</v>
      </c>
      <c r="L622" s="67" t="s">
        <v>68</v>
      </c>
      <c r="M622" s="70" t="s">
        <v>5716</v>
      </c>
      <c r="N622" s="70">
        <v>1082945799</v>
      </c>
      <c r="O622" s="154">
        <v>13</v>
      </c>
      <c r="P622" s="294">
        <v>45302</v>
      </c>
      <c r="Q622" s="70">
        <v>4518689382</v>
      </c>
      <c r="R622" s="291">
        <v>45363</v>
      </c>
      <c r="S622" s="70">
        <v>10500000</v>
      </c>
      <c r="T622" s="72" t="s">
        <v>66</v>
      </c>
      <c r="U622" s="70">
        <v>57461216</v>
      </c>
      <c r="V622" s="70" t="s">
        <v>4197</v>
      </c>
      <c r="W622" s="291">
        <v>45363</v>
      </c>
      <c r="X622" s="291">
        <v>45363</v>
      </c>
      <c r="Y622" s="81" t="s">
        <v>75</v>
      </c>
      <c r="Z622" s="291">
        <v>45457</v>
      </c>
      <c r="AA622" s="136">
        <f t="shared" si="45"/>
        <v>94</v>
      </c>
      <c r="AB622" s="136">
        <v>0</v>
      </c>
      <c r="AC622" s="506">
        <v>0</v>
      </c>
      <c r="AD622" s="136">
        <v>0</v>
      </c>
      <c r="AE622" s="294" t="s">
        <v>75</v>
      </c>
      <c r="AF622" s="136">
        <f t="shared" si="46"/>
        <v>0</v>
      </c>
      <c r="AG622" s="70">
        <v>1</v>
      </c>
      <c r="AH622" s="70">
        <v>7900000</v>
      </c>
      <c r="AI622" s="294">
        <v>45382</v>
      </c>
      <c r="AJ622" s="72">
        <v>0</v>
      </c>
      <c r="AK622" s="79" t="s">
        <v>75</v>
      </c>
      <c r="AL622" s="79" t="s">
        <v>75</v>
      </c>
      <c r="AM622" s="136">
        <f t="shared" si="47"/>
        <v>0</v>
      </c>
      <c r="AN622" s="136">
        <f>+K622+AC622-AH622</f>
        <v>2600000</v>
      </c>
      <c r="AO622" s="72" t="s">
        <v>67</v>
      </c>
      <c r="AP622" s="70">
        <v>10500000</v>
      </c>
      <c r="AQ622" s="72" t="s">
        <v>85</v>
      </c>
      <c r="AR622" s="70">
        <v>0</v>
      </c>
      <c r="AS622" s="86" t="s">
        <v>75</v>
      </c>
      <c r="AT622" s="508">
        <v>2600000</v>
      </c>
      <c r="AU622" s="436">
        <f t="shared" si="48"/>
        <v>0</v>
      </c>
      <c r="AV622" s="140">
        <f t="shared" si="49"/>
        <v>1</v>
      </c>
      <c r="AW622" s="294" t="s">
        <v>75</v>
      </c>
      <c r="AX622" s="72" t="s">
        <v>3276</v>
      </c>
      <c r="AY622" s="70" t="s">
        <v>5715</v>
      </c>
      <c r="AZ622" s="67" t="s">
        <v>67</v>
      </c>
      <c r="BA622" s="67" t="s">
        <v>67</v>
      </c>
    </row>
    <row r="623" spans="2:53" x14ac:dyDescent="0.25">
      <c r="B623" s="67">
        <v>2024</v>
      </c>
      <c r="C623" s="67">
        <v>891780111</v>
      </c>
      <c r="D623" s="69" t="s">
        <v>64</v>
      </c>
      <c r="E623" s="72" t="s">
        <v>5714</v>
      </c>
      <c r="F623" s="136" t="str">
        <f>VLOOKUP(E623,[6]Hoja1!$C:$D,2,FALSE)</f>
        <v>CO1.REQ.5959478</v>
      </c>
      <c r="G623" s="418">
        <v>0</v>
      </c>
      <c r="H623" s="72" t="s">
        <v>73</v>
      </c>
      <c r="I623" s="69" t="s">
        <v>65</v>
      </c>
      <c r="J623" s="70" t="s">
        <v>5713</v>
      </c>
      <c r="K623" s="70">
        <v>6860000</v>
      </c>
      <c r="L623" s="67" t="s">
        <v>68</v>
      </c>
      <c r="M623" s="70" t="s">
        <v>5712</v>
      </c>
      <c r="N623" s="70">
        <v>36560538</v>
      </c>
      <c r="O623" s="154">
        <v>14</v>
      </c>
      <c r="P623" s="291">
        <v>45302</v>
      </c>
      <c r="Q623" s="70">
        <v>2126349000</v>
      </c>
      <c r="R623" s="291">
        <v>45363</v>
      </c>
      <c r="S623" s="70">
        <v>6860000</v>
      </c>
      <c r="T623" s="72" t="s">
        <v>66</v>
      </c>
      <c r="U623" s="70">
        <v>85459497</v>
      </c>
      <c r="V623" s="70" t="s">
        <v>3149</v>
      </c>
      <c r="W623" s="291">
        <v>45363</v>
      </c>
      <c r="X623" s="291">
        <v>45363</v>
      </c>
      <c r="Y623" s="81" t="s">
        <v>75</v>
      </c>
      <c r="Z623" s="291">
        <v>45457</v>
      </c>
      <c r="AA623" s="136">
        <f t="shared" si="45"/>
        <v>94</v>
      </c>
      <c r="AB623" s="136">
        <v>0</v>
      </c>
      <c r="AC623" s="506">
        <v>0</v>
      </c>
      <c r="AD623" s="136">
        <v>0</v>
      </c>
      <c r="AE623" s="294" t="s">
        <v>75</v>
      </c>
      <c r="AF623" s="136">
        <f t="shared" si="46"/>
        <v>0</v>
      </c>
      <c r="AG623" s="70">
        <v>0</v>
      </c>
      <c r="AH623" s="70">
        <v>0</v>
      </c>
      <c r="AI623" s="294" t="s">
        <v>75</v>
      </c>
      <c r="AJ623" s="72">
        <v>0</v>
      </c>
      <c r="AK623" s="79" t="s">
        <v>75</v>
      </c>
      <c r="AL623" s="79" t="s">
        <v>75</v>
      </c>
      <c r="AM623" s="136">
        <f t="shared" si="47"/>
        <v>0</v>
      </c>
      <c r="AN623" s="136">
        <f>+K623+AC623-AH623</f>
        <v>6860000</v>
      </c>
      <c r="AO623" s="72" t="s">
        <v>67</v>
      </c>
      <c r="AP623" s="70">
        <v>6860000</v>
      </c>
      <c r="AQ623" s="72" t="s">
        <v>85</v>
      </c>
      <c r="AR623" s="70">
        <v>0</v>
      </c>
      <c r="AS623" s="86" t="s">
        <v>75</v>
      </c>
      <c r="AT623" s="508">
        <v>5250000</v>
      </c>
      <c r="AU623" s="436">
        <f t="shared" si="48"/>
        <v>1610000</v>
      </c>
      <c r="AV623" s="140">
        <f t="shared" si="49"/>
        <v>0.76530612244897955</v>
      </c>
      <c r="AW623" s="294" t="s">
        <v>75</v>
      </c>
      <c r="AX623" s="72" t="s">
        <v>86</v>
      </c>
      <c r="AY623" s="70" t="s">
        <v>5711</v>
      </c>
      <c r="AZ623" s="67" t="s">
        <v>67</v>
      </c>
      <c r="BA623" s="67" t="s">
        <v>67</v>
      </c>
    </row>
    <row r="624" spans="2:53" x14ac:dyDescent="0.25">
      <c r="B624" s="67">
        <v>2024</v>
      </c>
      <c r="C624" s="67">
        <v>891780111</v>
      </c>
      <c r="D624" s="69" t="s">
        <v>64</v>
      </c>
      <c r="E624" s="72" t="s">
        <v>5710</v>
      </c>
      <c r="F624" s="136" t="str">
        <f>VLOOKUP(E624,[6]Hoja1!$C:$D,2,FALSE)</f>
        <v>CO1.REQ.5957067</v>
      </c>
      <c r="G624" s="418">
        <v>0</v>
      </c>
      <c r="H624" s="72" t="s">
        <v>73</v>
      </c>
      <c r="I624" s="69" t="s">
        <v>65</v>
      </c>
      <c r="J624" s="70" t="s">
        <v>5709</v>
      </c>
      <c r="K624" s="70">
        <v>11110000</v>
      </c>
      <c r="L624" s="67" t="s">
        <v>68</v>
      </c>
      <c r="M624" s="70" t="s">
        <v>5708</v>
      </c>
      <c r="N624" s="70">
        <v>1083029651</v>
      </c>
      <c r="O624" s="154">
        <v>13</v>
      </c>
      <c r="P624" s="294">
        <v>45302</v>
      </c>
      <c r="Q624" s="70">
        <v>4518689382</v>
      </c>
      <c r="R624" s="291">
        <v>45363</v>
      </c>
      <c r="S624" s="70">
        <v>11110000</v>
      </c>
      <c r="T624" s="72" t="s">
        <v>66</v>
      </c>
      <c r="U624" s="70">
        <v>1082870070</v>
      </c>
      <c r="V624" s="70" t="s">
        <v>5613</v>
      </c>
      <c r="W624" s="291">
        <v>45363</v>
      </c>
      <c r="X624" s="291">
        <v>45363</v>
      </c>
      <c r="Y624" s="81" t="s">
        <v>75</v>
      </c>
      <c r="Z624" s="291">
        <v>45457</v>
      </c>
      <c r="AA624" s="136">
        <f t="shared" si="45"/>
        <v>94</v>
      </c>
      <c r="AB624" s="136">
        <v>2</v>
      </c>
      <c r="AC624" s="506">
        <v>2090000</v>
      </c>
      <c r="AD624" s="136">
        <v>1</v>
      </c>
      <c r="AE624" s="507">
        <v>45473</v>
      </c>
      <c r="AF624" s="136">
        <f t="shared" si="46"/>
        <v>16</v>
      </c>
      <c r="AG624" s="70">
        <v>0</v>
      </c>
      <c r="AH624" s="70">
        <v>0</v>
      </c>
      <c r="AI624" s="294" t="s">
        <v>75</v>
      </c>
      <c r="AJ624" s="72">
        <v>0</v>
      </c>
      <c r="AK624" s="79" t="s">
        <v>75</v>
      </c>
      <c r="AL624" s="79" t="s">
        <v>75</v>
      </c>
      <c r="AM624" s="136">
        <f t="shared" si="47"/>
        <v>0</v>
      </c>
      <c r="AN624" s="136">
        <f>+K624+AC624-AH624</f>
        <v>13200000</v>
      </c>
      <c r="AO624" s="72" t="s">
        <v>67</v>
      </c>
      <c r="AP624" s="70">
        <v>11110000</v>
      </c>
      <c r="AQ624" s="72" t="s">
        <v>85</v>
      </c>
      <c r="AR624" s="70">
        <v>0</v>
      </c>
      <c r="AS624" s="86" t="s">
        <v>75</v>
      </c>
      <c r="AT624" s="508">
        <v>13200000</v>
      </c>
      <c r="AU624" s="436">
        <f t="shared" si="48"/>
        <v>0</v>
      </c>
      <c r="AV624" s="140">
        <f t="shared" si="49"/>
        <v>1</v>
      </c>
      <c r="AW624" s="294" t="s">
        <v>75</v>
      </c>
      <c r="AX624" s="72" t="s">
        <v>131</v>
      </c>
      <c r="AY624" s="70" t="s">
        <v>5707</v>
      </c>
      <c r="AZ624" s="67" t="s">
        <v>67</v>
      </c>
      <c r="BA624" s="67" t="s">
        <v>67</v>
      </c>
    </row>
    <row r="625" spans="2:53" x14ac:dyDescent="0.25">
      <c r="B625" s="67">
        <v>2024</v>
      </c>
      <c r="C625" s="67">
        <v>891780111</v>
      </c>
      <c r="D625" s="69" t="s">
        <v>64</v>
      </c>
      <c r="E625" s="72" t="s">
        <v>5706</v>
      </c>
      <c r="F625" s="136" t="str">
        <f>VLOOKUP(E625,[6]Hoja1!$C:$D,2,FALSE)</f>
        <v>CO1.REQ.5958788</v>
      </c>
      <c r="G625" s="418">
        <v>0</v>
      </c>
      <c r="H625" s="72" t="s">
        <v>73</v>
      </c>
      <c r="I625" s="69" t="s">
        <v>65</v>
      </c>
      <c r="J625" s="70" t="s">
        <v>5705</v>
      </c>
      <c r="K625" s="70">
        <v>10780000</v>
      </c>
      <c r="L625" s="67" t="s">
        <v>68</v>
      </c>
      <c r="M625" s="70" t="s">
        <v>5704</v>
      </c>
      <c r="N625" s="70">
        <v>57442581</v>
      </c>
      <c r="O625" s="154">
        <v>13</v>
      </c>
      <c r="P625" s="294">
        <v>45302</v>
      </c>
      <c r="Q625" s="70">
        <v>4518689382</v>
      </c>
      <c r="R625" s="291">
        <v>45363</v>
      </c>
      <c r="S625" s="70">
        <v>10780000</v>
      </c>
      <c r="T625" s="72" t="s">
        <v>66</v>
      </c>
      <c r="U625" s="70">
        <v>93400727</v>
      </c>
      <c r="V625" s="70" t="s">
        <v>5703</v>
      </c>
      <c r="W625" s="291">
        <v>45363</v>
      </c>
      <c r="X625" s="291">
        <v>45363</v>
      </c>
      <c r="Y625" s="81" t="s">
        <v>75</v>
      </c>
      <c r="Z625" s="291">
        <v>45457</v>
      </c>
      <c r="AA625" s="136">
        <f t="shared" si="45"/>
        <v>94</v>
      </c>
      <c r="AB625" s="136">
        <v>2</v>
      </c>
      <c r="AC625" s="506">
        <v>1650000</v>
      </c>
      <c r="AD625" s="136">
        <v>1</v>
      </c>
      <c r="AE625" s="507">
        <v>45473</v>
      </c>
      <c r="AF625" s="136">
        <f t="shared" si="46"/>
        <v>16</v>
      </c>
      <c r="AG625" s="70">
        <v>0</v>
      </c>
      <c r="AH625" s="70">
        <v>0</v>
      </c>
      <c r="AI625" s="294" t="s">
        <v>75</v>
      </c>
      <c r="AJ625" s="72">
        <v>0</v>
      </c>
      <c r="AK625" s="79" t="s">
        <v>75</v>
      </c>
      <c r="AL625" s="79" t="s">
        <v>75</v>
      </c>
      <c r="AM625" s="136">
        <f t="shared" si="47"/>
        <v>0</v>
      </c>
      <c r="AN625" s="136">
        <f>+K625+AC625-AH625</f>
        <v>12430000</v>
      </c>
      <c r="AO625" s="72" t="s">
        <v>67</v>
      </c>
      <c r="AP625" s="70">
        <v>10780000</v>
      </c>
      <c r="AQ625" s="72" t="s">
        <v>85</v>
      </c>
      <c r="AR625" s="70">
        <v>0</v>
      </c>
      <c r="AS625" s="86" t="s">
        <v>75</v>
      </c>
      <c r="AT625" s="508">
        <v>12430000</v>
      </c>
      <c r="AU625" s="436">
        <f t="shared" si="48"/>
        <v>0</v>
      </c>
      <c r="AV625" s="140">
        <f t="shared" si="49"/>
        <v>1</v>
      </c>
      <c r="AW625" s="294" t="s">
        <v>75</v>
      </c>
      <c r="AX625" s="72" t="s">
        <v>131</v>
      </c>
      <c r="AY625" s="70" t="s">
        <v>5702</v>
      </c>
      <c r="AZ625" s="67" t="s">
        <v>67</v>
      </c>
      <c r="BA625" s="67" t="s">
        <v>67</v>
      </c>
    </row>
    <row r="626" spans="2:53" x14ac:dyDescent="0.25">
      <c r="B626" s="67">
        <v>2024</v>
      </c>
      <c r="C626" s="67">
        <v>891780111</v>
      </c>
      <c r="D626" s="69" t="s">
        <v>64</v>
      </c>
      <c r="E626" s="72" t="s">
        <v>5701</v>
      </c>
      <c r="F626" s="136" t="str">
        <f>VLOOKUP(E626,[6]Hoja1!$C:$D,2,FALSE)</f>
        <v>CO1.REQ.5959157</v>
      </c>
      <c r="G626" s="418">
        <v>0</v>
      </c>
      <c r="H626" s="72" t="s">
        <v>73</v>
      </c>
      <c r="I626" s="69" t="s">
        <v>65</v>
      </c>
      <c r="J626" s="70" t="s">
        <v>5328</v>
      </c>
      <c r="K626" s="70">
        <v>6860000</v>
      </c>
      <c r="L626" s="67" t="s">
        <v>68</v>
      </c>
      <c r="M626" s="70" t="s">
        <v>5700</v>
      </c>
      <c r="N626" s="70">
        <v>85456053</v>
      </c>
      <c r="O626" s="154">
        <v>14</v>
      </c>
      <c r="P626" s="291">
        <v>45302</v>
      </c>
      <c r="Q626" s="70">
        <v>2126349000</v>
      </c>
      <c r="R626" s="291">
        <v>45363</v>
      </c>
      <c r="S626" s="70">
        <v>6860000</v>
      </c>
      <c r="T626" s="72" t="s">
        <v>66</v>
      </c>
      <c r="U626" s="70">
        <v>85459497</v>
      </c>
      <c r="V626" s="70" t="s">
        <v>3149</v>
      </c>
      <c r="W626" s="291">
        <v>45363</v>
      </c>
      <c r="X626" s="291">
        <v>45363</v>
      </c>
      <c r="Y626" s="81" t="s">
        <v>75</v>
      </c>
      <c r="Z626" s="291">
        <v>45457</v>
      </c>
      <c r="AA626" s="136">
        <f t="shared" si="45"/>
        <v>94</v>
      </c>
      <c r="AB626" s="136">
        <v>2</v>
      </c>
      <c r="AC626" s="506">
        <v>1050000</v>
      </c>
      <c r="AD626" s="136">
        <v>1</v>
      </c>
      <c r="AE626" s="507">
        <v>45473</v>
      </c>
      <c r="AF626" s="136">
        <f t="shared" si="46"/>
        <v>16</v>
      </c>
      <c r="AG626" s="70">
        <v>0</v>
      </c>
      <c r="AH626" s="70">
        <v>0</v>
      </c>
      <c r="AI626" s="294" t="s">
        <v>75</v>
      </c>
      <c r="AJ626" s="72">
        <v>0</v>
      </c>
      <c r="AK626" s="79" t="s">
        <v>75</v>
      </c>
      <c r="AL626" s="79" t="s">
        <v>75</v>
      </c>
      <c r="AM626" s="136">
        <f t="shared" si="47"/>
        <v>0</v>
      </c>
      <c r="AN626" s="136">
        <f>+K626+AC626-AH626</f>
        <v>7910000</v>
      </c>
      <c r="AO626" s="72" t="s">
        <v>67</v>
      </c>
      <c r="AP626" s="70">
        <v>6860000</v>
      </c>
      <c r="AQ626" s="72" t="s">
        <v>85</v>
      </c>
      <c r="AR626" s="70">
        <v>0</v>
      </c>
      <c r="AS626" s="86" t="s">
        <v>75</v>
      </c>
      <c r="AT626" s="508">
        <v>6300000</v>
      </c>
      <c r="AU626" s="436">
        <f t="shared" si="48"/>
        <v>1610000</v>
      </c>
      <c r="AV626" s="140">
        <f t="shared" si="49"/>
        <v>0.79646017699115046</v>
      </c>
      <c r="AW626" s="294" t="s">
        <v>75</v>
      </c>
      <c r="AX626" s="72" t="s">
        <v>86</v>
      </c>
      <c r="AY626" s="70" t="s">
        <v>5699</v>
      </c>
      <c r="AZ626" s="67" t="s">
        <v>67</v>
      </c>
      <c r="BA626" s="67" t="s">
        <v>67</v>
      </c>
    </row>
    <row r="627" spans="2:53" x14ac:dyDescent="0.25">
      <c r="B627" s="67">
        <v>2024</v>
      </c>
      <c r="C627" s="67">
        <v>891780111</v>
      </c>
      <c r="D627" s="69" t="s">
        <v>64</v>
      </c>
      <c r="E627" s="72" t="s">
        <v>5698</v>
      </c>
      <c r="F627" s="136" t="str">
        <f>VLOOKUP(E627,[6]Hoja1!$C:$D,2,FALSE)</f>
        <v>CO1.REQ.5956731</v>
      </c>
      <c r="G627" s="418">
        <v>0</v>
      </c>
      <c r="H627" s="72" t="s">
        <v>73</v>
      </c>
      <c r="I627" s="69" t="s">
        <v>65</v>
      </c>
      <c r="J627" s="70" t="s">
        <v>5697</v>
      </c>
      <c r="K627" s="70">
        <v>13467000</v>
      </c>
      <c r="L627" s="67" t="s">
        <v>68</v>
      </c>
      <c r="M627" s="70" t="s">
        <v>5696</v>
      </c>
      <c r="N627" s="70">
        <v>1082962127</v>
      </c>
      <c r="O627" s="154">
        <v>13</v>
      </c>
      <c r="P627" s="294">
        <v>45302</v>
      </c>
      <c r="Q627" s="70">
        <v>4518689382</v>
      </c>
      <c r="R627" s="291">
        <v>45363</v>
      </c>
      <c r="S627" s="70">
        <v>13467000</v>
      </c>
      <c r="T627" s="72" t="s">
        <v>66</v>
      </c>
      <c r="U627" s="70">
        <v>1082870070</v>
      </c>
      <c r="V627" s="70" t="s">
        <v>5613</v>
      </c>
      <c r="W627" s="291">
        <v>45363</v>
      </c>
      <c r="X627" s="291">
        <v>45363</v>
      </c>
      <c r="Y627" s="81" t="s">
        <v>75</v>
      </c>
      <c r="Z627" s="291">
        <v>45457</v>
      </c>
      <c r="AA627" s="136">
        <f t="shared" si="45"/>
        <v>94</v>
      </c>
      <c r="AB627" s="136">
        <v>2</v>
      </c>
      <c r="AC627" s="506">
        <v>2533000</v>
      </c>
      <c r="AD627" s="136">
        <v>1</v>
      </c>
      <c r="AE627" s="507">
        <v>45473</v>
      </c>
      <c r="AF627" s="136">
        <f t="shared" si="46"/>
        <v>16</v>
      </c>
      <c r="AG627" s="70">
        <v>0</v>
      </c>
      <c r="AH627" s="70">
        <v>0</v>
      </c>
      <c r="AI627" s="294" t="s">
        <v>75</v>
      </c>
      <c r="AJ627" s="72">
        <v>0</v>
      </c>
      <c r="AK627" s="79" t="s">
        <v>75</v>
      </c>
      <c r="AL627" s="79" t="s">
        <v>75</v>
      </c>
      <c r="AM627" s="136">
        <f t="shared" si="47"/>
        <v>0</v>
      </c>
      <c r="AN627" s="136">
        <f>+K627+AC627-AH627</f>
        <v>16000000</v>
      </c>
      <c r="AO627" s="72" t="s">
        <v>67</v>
      </c>
      <c r="AP627" s="70">
        <v>13467000</v>
      </c>
      <c r="AQ627" s="72" t="s">
        <v>85</v>
      </c>
      <c r="AR627" s="70">
        <v>0</v>
      </c>
      <c r="AS627" s="86" t="s">
        <v>75</v>
      </c>
      <c r="AT627" s="508">
        <v>16000000</v>
      </c>
      <c r="AU627" s="436">
        <f t="shared" si="48"/>
        <v>0</v>
      </c>
      <c r="AV627" s="140">
        <f t="shared" si="49"/>
        <v>1</v>
      </c>
      <c r="AW627" s="294" t="s">
        <v>75</v>
      </c>
      <c r="AX627" s="72" t="s">
        <v>131</v>
      </c>
      <c r="AY627" s="70" t="s">
        <v>5695</v>
      </c>
      <c r="AZ627" s="67" t="s">
        <v>67</v>
      </c>
      <c r="BA627" s="67" t="s">
        <v>67</v>
      </c>
    </row>
    <row r="628" spans="2:53" x14ac:dyDescent="0.25">
      <c r="B628" s="67">
        <v>2024</v>
      </c>
      <c r="C628" s="67">
        <v>891780111</v>
      </c>
      <c r="D628" s="69" t="s">
        <v>64</v>
      </c>
      <c r="E628" s="72" t="s">
        <v>5694</v>
      </c>
      <c r="F628" s="136" t="str">
        <f>VLOOKUP(E628,[6]Hoja1!$C:$D,2,FALSE)</f>
        <v>CO1.REQ.5956740</v>
      </c>
      <c r="G628" s="418">
        <v>0</v>
      </c>
      <c r="H628" s="72" t="s">
        <v>73</v>
      </c>
      <c r="I628" s="69" t="s">
        <v>65</v>
      </c>
      <c r="J628" s="70" t="s">
        <v>5693</v>
      </c>
      <c r="K628" s="70">
        <v>10450000</v>
      </c>
      <c r="L628" s="67" t="s">
        <v>68</v>
      </c>
      <c r="M628" s="70" t="s">
        <v>5692</v>
      </c>
      <c r="N628" s="70">
        <v>1065823897</v>
      </c>
      <c r="O628" s="154">
        <v>13</v>
      </c>
      <c r="P628" s="294">
        <v>45302</v>
      </c>
      <c r="Q628" s="70">
        <v>4518689382</v>
      </c>
      <c r="R628" s="291">
        <v>45363</v>
      </c>
      <c r="S628" s="70">
        <v>10450000</v>
      </c>
      <c r="T628" s="72" t="s">
        <v>66</v>
      </c>
      <c r="U628" s="70">
        <v>84452087</v>
      </c>
      <c r="V628" s="70" t="s">
        <v>5691</v>
      </c>
      <c r="W628" s="291">
        <v>45363</v>
      </c>
      <c r="X628" s="291">
        <v>45363</v>
      </c>
      <c r="Y628" s="81" t="s">
        <v>75</v>
      </c>
      <c r="Z628" s="291">
        <v>45457</v>
      </c>
      <c r="AA628" s="136">
        <f t="shared" si="45"/>
        <v>94</v>
      </c>
      <c r="AB628" s="136">
        <v>0</v>
      </c>
      <c r="AC628" s="506">
        <v>0</v>
      </c>
      <c r="AD628" s="136">
        <v>0</v>
      </c>
      <c r="AE628" s="294" t="s">
        <v>75</v>
      </c>
      <c r="AF628" s="136">
        <f t="shared" si="46"/>
        <v>0</v>
      </c>
      <c r="AG628" s="70">
        <v>0</v>
      </c>
      <c r="AH628" s="70">
        <v>0</v>
      </c>
      <c r="AI628" s="294" t="s">
        <v>75</v>
      </c>
      <c r="AJ628" s="72">
        <v>0</v>
      </c>
      <c r="AK628" s="79" t="s">
        <v>75</v>
      </c>
      <c r="AL628" s="79" t="s">
        <v>75</v>
      </c>
      <c r="AM628" s="136">
        <f t="shared" si="47"/>
        <v>0</v>
      </c>
      <c r="AN628" s="136">
        <f>+K628+AC628-AH628</f>
        <v>10450000</v>
      </c>
      <c r="AO628" s="72" t="s">
        <v>67</v>
      </c>
      <c r="AP628" s="70">
        <v>10450000</v>
      </c>
      <c r="AQ628" s="72" t="s">
        <v>85</v>
      </c>
      <c r="AR628" s="70">
        <v>0</v>
      </c>
      <c r="AS628" s="86" t="s">
        <v>75</v>
      </c>
      <c r="AT628" s="508">
        <v>10450000</v>
      </c>
      <c r="AU628" s="436">
        <f t="shared" si="48"/>
        <v>0</v>
      </c>
      <c r="AV628" s="140">
        <f t="shared" si="49"/>
        <v>1</v>
      </c>
      <c r="AW628" s="294" t="s">
        <v>75</v>
      </c>
      <c r="AX628" s="72" t="s">
        <v>131</v>
      </c>
      <c r="AY628" s="70" t="s">
        <v>5690</v>
      </c>
      <c r="AZ628" s="67" t="s">
        <v>67</v>
      </c>
      <c r="BA628" s="67" t="s">
        <v>67</v>
      </c>
    </row>
    <row r="629" spans="2:53" x14ac:dyDescent="0.25">
      <c r="B629" s="67">
        <v>2024</v>
      </c>
      <c r="C629" s="67">
        <v>891780111</v>
      </c>
      <c r="D629" s="69" t="s">
        <v>64</v>
      </c>
      <c r="E629" s="72" t="s">
        <v>5689</v>
      </c>
      <c r="F629" s="136" t="str">
        <f>VLOOKUP(E629,[6]Hoja1!$C:$D,2,FALSE)</f>
        <v>CO1.REQ.5957021</v>
      </c>
      <c r="G629" s="418">
        <v>0</v>
      </c>
      <c r="H629" s="72" t="s">
        <v>73</v>
      </c>
      <c r="I629" s="69" t="s">
        <v>65</v>
      </c>
      <c r="J629" s="70" t="s">
        <v>5688</v>
      </c>
      <c r="K629" s="70">
        <v>11550000</v>
      </c>
      <c r="L629" s="67" t="s">
        <v>68</v>
      </c>
      <c r="M629" s="70" t="s">
        <v>5687</v>
      </c>
      <c r="N629" s="70">
        <v>57428933</v>
      </c>
      <c r="O629" s="154">
        <v>13</v>
      </c>
      <c r="P629" s="294">
        <v>45302</v>
      </c>
      <c r="Q629" s="70">
        <v>4518689382</v>
      </c>
      <c r="R629" s="291">
        <v>45364</v>
      </c>
      <c r="S629" s="70">
        <v>11550000</v>
      </c>
      <c r="T629" s="72" t="s">
        <v>66</v>
      </c>
      <c r="U629" s="70">
        <v>57435262</v>
      </c>
      <c r="V629" s="70" t="s">
        <v>5686</v>
      </c>
      <c r="W629" s="291">
        <v>45364</v>
      </c>
      <c r="X629" s="291">
        <v>45364</v>
      </c>
      <c r="Y629" s="81" t="s">
        <v>75</v>
      </c>
      <c r="Z629" s="291">
        <v>45457</v>
      </c>
      <c r="AA629" s="136">
        <f t="shared" si="45"/>
        <v>93</v>
      </c>
      <c r="AB629" s="136">
        <v>2</v>
      </c>
      <c r="AC629" s="506">
        <v>1650000</v>
      </c>
      <c r="AD629" s="136">
        <v>1</v>
      </c>
      <c r="AE629" s="507">
        <v>45473</v>
      </c>
      <c r="AF629" s="136">
        <f t="shared" si="46"/>
        <v>16</v>
      </c>
      <c r="AG629" s="70">
        <v>0</v>
      </c>
      <c r="AH629" s="70">
        <v>0</v>
      </c>
      <c r="AI629" s="294" t="s">
        <v>75</v>
      </c>
      <c r="AJ629" s="72">
        <v>0</v>
      </c>
      <c r="AK629" s="79" t="s">
        <v>75</v>
      </c>
      <c r="AL629" s="79" t="s">
        <v>75</v>
      </c>
      <c r="AM629" s="136">
        <f t="shared" si="47"/>
        <v>0</v>
      </c>
      <c r="AN629" s="136">
        <f>+K629+AC629-AH629</f>
        <v>13200000</v>
      </c>
      <c r="AO629" s="72" t="s">
        <v>67</v>
      </c>
      <c r="AP629" s="70">
        <v>11550000</v>
      </c>
      <c r="AQ629" s="72" t="s">
        <v>85</v>
      </c>
      <c r="AR629" s="70">
        <v>0</v>
      </c>
      <c r="AS629" s="86" t="s">
        <v>75</v>
      </c>
      <c r="AT629" s="508">
        <v>13200000</v>
      </c>
      <c r="AU629" s="436">
        <f t="shared" si="48"/>
        <v>0</v>
      </c>
      <c r="AV629" s="140">
        <f t="shared" si="49"/>
        <v>1</v>
      </c>
      <c r="AW629" s="294" t="s">
        <v>75</v>
      </c>
      <c r="AX629" s="72" t="s">
        <v>131</v>
      </c>
      <c r="AY629" s="70" t="s">
        <v>5685</v>
      </c>
      <c r="AZ629" s="67" t="s">
        <v>67</v>
      </c>
      <c r="BA629" s="67" t="s">
        <v>67</v>
      </c>
    </row>
    <row r="630" spans="2:53" x14ac:dyDescent="0.25">
      <c r="B630" s="67">
        <v>2024</v>
      </c>
      <c r="C630" s="67">
        <v>891780111</v>
      </c>
      <c r="D630" s="69" t="s">
        <v>64</v>
      </c>
      <c r="E630" s="72" t="s">
        <v>5684</v>
      </c>
      <c r="F630" s="136" t="str">
        <f>VLOOKUP(E630,[6]Hoja1!$C:$D,2,FALSE)</f>
        <v>CO1.REQ.5984654</v>
      </c>
      <c r="G630" s="418">
        <v>0</v>
      </c>
      <c r="H630" s="72" t="s">
        <v>73</v>
      </c>
      <c r="I630" s="69" t="s">
        <v>65</v>
      </c>
      <c r="J630" s="70" t="s">
        <v>5683</v>
      </c>
      <c r="K630" s="70">
        <v>3400000</v>
      </c>
      <c r="L630" s="67" t="s">
        <v>68</v>
      </c>
      <c r="M630" s="70" t="s">
        <v>5498</v>
      </c>
      <c r="N630" s="70">
        <v>1221970531</v>
      </c>
      <c r="O630" s="154">
        <v>170</v>
      </c>
      <c r="P630" s="291">
        <v>45320</v>
      </c>
      <c r="Q630" s="70">
        <v>165200000</v>
      </c>
      <c r="R630" s="291">
        <v>45366</v>
      </c>
      <c r="S630" s="70">
        <v>3400000</v>
      </c>
      <c r="T630" s="72" t="s">
        <v>66</v>
      </c>
      <c r="U630" s="70">
        <v>36559959</v>
      </c>
      <c r="V630" s="70" t="s">
        <v>3499</v>
      </c>
      <c r="W630" s="291">
        <v>45366</v>
      </c>
      <c r="X630" s="291">
        <v>45366</v>
      </c>
      <c r="Y630" s="81" t="s">
        <v>75</v>
      </c>
      <c r="Z630" s="291">
        <v>45381</v>
      </c>
      <c r="AA630" s="136">
        <f t="shared" si="45"/>
        <v>15</v>
      </c>
      <c r="AB630" s="136">
        <v>0</v>
      </c>
      <c r="AC630" s="506">
        <v>0</v>
      </c>
      <c r="AD630" s="136">
        <v>0</v>
      </c>
      <c r="AE630" s="294" t="s">
        <v>75</v>
      </c>
      <c r="AF630" s="136">
        <f t="shared" si="46"/>
        <v>0</v>
      </c>
      <c r="AG630" s="70">
        <v>0</v>
      </c>
      <c r="AH630" s="70">
        <v>0</v>
      </c>
      <c r="AI630" s="294" t="s">
        <v>75</v>
      </c>
      <c r="AJ630" s="72">
        <v>0</v>
      </c>
      <c r="AK630" s="79" t="s">
        <v>75</v>
      </c>
      <c r="AL630" s="79" t="s">
        <v>75</v>
      </c>
      <c r="AM630" s="136">
        <f t="shared" si="47"/>
        <v>0</v>
      </c>
      <c r="AN630" s="136">
        <f>+K630+AC630-AH630</f>
        <v>3400000</v>
      </c>
      <c r="AO630" s="72" t="s">
        <v>67</v>
      </c>
      <c r="AP630" s="70">
        <v>3400000</v>
      </c>
      <c r="AQ630" s="72" t="s">
        <v>85</v>
      </c>
      <c r="AR630" s="70">
        <v>0</v>
      </c>
      <c r="AS630" s="86" t="s">
        <v>75</v>
      </c>
      <c r="AT630" s="508">
        <v>0</v>
      </c>
      <c r="AU630" s="436">
        <f t="shared" si="48"/>
        <v>3400000</v>
      </c>
      <c r="AV630" s="140">
        <f t="shared" si="49"/>
        <v>0</v>
      </c>
      <c r="AW630" s="294" t="s">
        <v>75</v>
      </c>
      <c r="AX630" s="72" t="s">
        <v>86</v>
      </c>
      <c r="AY630" s="70" t="s">
        <v>5682</v>
      </c>
      <c r="AZ630" s="67" t="s">
        <v>67</v>
      </c>
      <c r="BA630" s="67" t="s">
        <v>67</v>
      </c>
    </row>
    <row r="631" spans="2:53" x14ac:dyDescent="0.25">
      <c r="B631" s="67">
        <v>2024</v>
      </c>
      <c r="C631" s="67">
        <v>891780111</v>
      </c>
      <c r="D631" s="69" t="s">
        <v>64</v>
      </c>
      <c r="E631" s="72" t="s">
        <v>5681</v>
      </c>
      <c r="F631" s="136" t="str">
        <f>VLOOKUP(E631,[6]Hoja1!$C:$D,2,FALSE)</f>
        <v>CO1.REQ.5986572</v>
      </c>
      <c r="G631" s="418">
        <v>0</v>
      </c>
      <c r="H631" s="72" t="s">
        <v>73</v>
      </c>
      <c r="I631" s="69" t="s">
        <v>65</v>
      </c>
      <c r="J631" s="70" t="s">
        <v>5680</v>
      </c>
      <c r="K631" s="70">
        <v>3400000</v>
      </c>
      <c r="L631" s="67" t="s">
        <v>68</v>
      </c>
      <c r="M631" s="70" t="s">
        <v>5471</v>
      </c>
      <c r="N631" s="70">
        <v>1084789372</v>
      </c>
      <c r="O631" s="154">
        <v>170</v>
      </c>
      <c r="P631" s="291">
        <v>45320</v>
      </c>
      <c r="Q631" s="70">
        <v>165200000</v>
      </c>
      <c r="R631" s="291">
        <v>45366</v>
      </c>
      <c r="S631" s="70">
        <v>3400000</v>
      </c>
      <c r="T631" s="72" t="s">
        <v>66</v>
      </c>
      <c r="U631" s="70">
        <v>36559959</v>
      </c>
      <c r="V631" s="70" t="s">
        <v>3499</v>
      </c>
      <c r="W631" s="291">
        <v>45366</v>
      </c>
      <c r="X631" s="291">
        <v>45366</v>
      </c>
      <c r="Y631" s="81" t="s">
        <v>75</v>
      </c>
      <c r="Z631" s="291">
        <v>45381</v>
      </c>
      <c r="AA631" s="136">
        <f t="shared" si="45"/>
        <v>15</v>
      </c>
      <c r="AB631" s="136">
        <v>0</v>
      </c>
      <c r="AC631" s="506">
        <v>0</v>
      </c>
      <c r="AD631" s="136">
        <v>0</v>
      </c>
      <c r="AE631" s="294" t="s">
        <v>75</v>
      </c>
      <c r="AF631" s="136">
        <f t="shared" si="46"/>
        <v>0</v>
      </c>
      <c r="AG631" s="70">
        <v>0</v>
      </c>
      <c r="AH631" s="70">
        <v>0</v>
      </c>
      <c r="AI631" s="294" t="s">
        <v>75</v>
      </c>
      <c r="AJ631" s="72">
        <v>0</v>
      </c>
      <c r="AK631" s="79" t="s">
        <v>75</v>
      </c>
      <c r="AL631" s="79" t="s">
        <v>75</v>
      </c>
      <c r="AM631" s="136">
        <f t="shared" si="47"/>
        <v>0</v>
      </c>
      <c r="AN631" s="136">
        <f>+K631+AC631-AH631</f>
        <v>3400000</v>
      </c>
      <c r="AO631" s="72" t="s">
        <v>67</v>
      </c>
      <c r="AP631" s="70">
        <v>3400000</v>
      </c>
      <c r="AQ631" s="72" t="s">
        <v>85</v>
      </c>
      <c r="AR631" s="70">
        <v>0</v>
      </c>
      <c r="AS631" s="86" t="s">
        <v>75</v>
      </c>
      <c r="AT631" s="508">
        <v>3400000</v>
      </c>
      <c r="AU631" s="436">
        <f t="shared" si="48"/>
        <v>0</v>
      </c>
      <c r="AV631" s="140">
        <f t="shared" si="49"/>
        <v>1</v>
      </c>
      <c r="AW631" s="294" t="s">
        <v>75</v>
      </c>
      <c r="AX631" s="72" t="s">
        <v>131</v>
      </c>
      <c r="AY631" s="70" t="s">
        <v>5679</v>
      </c>
      <c r="AZ631" s="67" t="s">
        <v>67</v>
      </c>
      <c r="BA631" s="67" t="s">
        <v>67</v>
      </c>
    </row>
    <row r="632" spans="2:53" x14ac:dyDescent="0.25">
      <c r="B632" s="67">
        <v>2024</v>
      </c>
      <c r="C632" s="67">
        <v>891780111</v>
      </c>
      <c r="D632" s="69" t="s">
        <v>64</v>
      </c>
      <c r="E632" s="72" t="s">
        <v>5678</v>
      </c>
      <c r="F632" s="136" t="str">
        <f>VLOOKUP(E632,[6]Hoja1!$C:$D,2,FALSE)</f>
        <v>CO1.REQ.5985431</v>
      </c>
      <c r="G632" s="418">
        <v>0</v>
      </c>
      <c r="H632" s="72" t="s">
        <v>73</v>
      </c>
      <c r="I632" s="69" t="s">
        <v>65</v>
      </c>
      <c r="J632" s="70" t="s">
        <v>5677</v>
      </c>
      <c r="K632" s="70">
        <v>8750000</v>
      </c>
      <c r="L632" s="67" t="s">
        <v>68</v>
      </c>
      <c r="M632" s="70" t="s">
        <v>5676</v>
      </c>
      <c r="N632" s="70">
        <v>42155216</v>
      </c>
      <c r="O632" s="154">
        <v>14</v>
      </c>
      <c r="P632" s="291">
        <v>45302</v>
      </c>
      <c r="Q632" s="70">
        <v>2126349000</v>
      </c>
      <c r="R632" s="291">
        <v>45366</v>
      </c>
      <c r="S632" s="70">
        <v>8750000</v>
      </c>
      <c r="T632" s="72" t="s">
        <v>66</v>
      </c>
      <c r="U632" s="70">
        <v>1082939683</v>
      </c>
      <c r="V632" s="70" t="s">
        <v>5675</v>
      </c>
      <c r="W632" s="291">
        <v>45366</v>
      </c>
      <c r="X632" s="291">
        <v>45366</v>
      </c>
      <c r="Y632" s="81" t="s">
        <v>75</v>
      </c>
      <c r="Z632" s="291">
        <v>45457</v>
      </c>
      <c r="AA632" s="136">
        <f t="shared" si="45"/>
        <v>91</v>
      </c>
      <c r="AB632" s="136">
        <v>0</v>
      </c>
      <c r="AC632" s="506">
        <v>0</v>
      </c>
      <c r="AD632" s="136">
        <v>0</v>
      </c>
      <c r="AE632" s="294" t="s">
        <v>75</v>
      </c>
      <c r="AF632" s="136">
        <f t="shared" si="46"/>
        <v>0</v>
      </c>
      <c r="AG632" s="70">
        <v>0</v>
      </c>
      <c r="AH632" s="70">
        <v>0</v>
      </c>
      <c r="AI632" s="294" t="s">
        <v>75</v>
      </c>
      <c r="AJ632" s="72">
        <v>0</v>
      </c>
      <c r="AK632" s="79" t="s">
        <v>75</v>
      </c>
      <c r="AL632" s="79" t="s">
        <v>75</v>
      </c>
      <c r="AM632" s="136">
        <f t="shared" si="47"/>
        <v>0</v>
      </c>
      <c r="AN632" s="136">
        <f>+K632+AC632-AH632</f>
        <v>8750000</v>
      </c>
      <c r="AO632" s="72" t="s">
        <v>67</v>
      </c>
      <c r="AP632" s="70">
        <v>8750000</v>
      </c>
      <c r="AQ632" s="72" t="s">
        <v>85</v>
      </c>
      <c r="AR632" s="70">
        <v>0</v>
      </c>
      <c r="AS632" s="86" t="s">
        <v>75</v>
      </c>
      <c r="AT632" s="508">
        <v>6250000</v>
      </c>
      <c r="AU632" s="436">
        <f t="shared" si="48"/>
        <v>2500000</v>
      </c>
      <c r="AV632" s="140">
        <f t="shared" si="49"/>
        <v>0.7142857142857143</v>
      </c>
      <c r="AW632" s="294" t="s">
        <v>75</v>
      </c>
      <c r="AX632" s="72" t="s">
        <v>86</v>
      </c>
      <c r="AY632" s="70" t="s">
        <v>5674</v>
      </c>
      <c r="AZ632" s="67" t="s">
        <v>67</v>
      </c>
      <c r="BA632" s="67" t="s">
        <v>67</v>
      </c>
    </row>
    <row r="633" spans="2:53" x14ac:dyDescent="0.25">
      <c r="B633" s="67">
        <v>2024</v>
      </c>
      <c r="C633" s="67">
        <v>891780111</v>
      </c>
      <c r="D633" s="69" t="s">
        <v>64</v>
      </c>
      <c r="E633" s="72" t="s">
        <v>5673</v>
      </c>
      <c r="F633" s="136" t="str">
        <f>VLOOKUP(E633,[6]Hoja1!$C:$D,2,FALSE)</f>
        <v>CO1.REQ.5986890</v>
      </c>
      <c r="G633" s="418">
        <v>0</v>
      </c>
      <c r="H633" s="72" t="s">
        <v>73</v>
      </c>
      <c r="I633" s="69" t="s">
        <v>65</v>
      </c>
      <c r="J633" s="70" t="s">
        <v>5672</v>
      </c>
      <c r="K633" s="70">
        <v>6300000</v>
      </c>
      <c r="L633" s="67" t="s">
        <v>68</v>
      </c>
      <c r="M633" s="70" t="s">
        <v>5671</v>
      </c>
      <c r="N633" s="70">
        <v>1083042920</v>
      </c>
      <c r="O633" s="154">
        <v>14</v>
      </c>
      <c r="P633" s="291">
        <v>45302</v>
      </c>
      <c r="Q633" s="70">
        <v>2126349000</v>
      </c>
      <c r="R633" s="291">
        <v>45366</v>
      </c>
      <c r="S633" s="70">
        <v>6300000</v>
      </c>
      <c r="T633" s="72" t="s">
        <v>66</v>
      </c>
      <c r="U633" s="70">
        <v>41947381</v>
      </c>
      <c r="V633" s="70" t="s">
        <v>5670</v>
      </c>
      <c r="W633" s="291">
        <v>45366</v>
      </c>
      <c r="X633" s="291">
        <v>45366</v>
      </c>
      <c r="Y633" s="81" t="s">
        <v>75</v>
      </c>
      <c r="Z633" s="291">
        <v>45457</v>
      </c>
      <c r="AA633" s="136">
        <f t="shared" si="45"/>
        <v>91</v>
      </c>
      <c r="AB633" s="136">
        <v>0</v>
      </c>
      <c r="AC633" s="506">
        <v>0</v>
      </c>
      <c r="AD633" s="136">
        <v>0</v>
      </c>
      <c r="AE633" s="294" t="s">
        <v>75</v>
      </c>
      <c r="AF633" s="136">
        <f t="shared" si="46"/>
        <v>0</v>
      </c>
      <c r="AG633" s="70">
        <v>0</v>
      </c>
      <c r="AH633" s="70">
        <v>0</v>
      </c>
      <c r="AI633" s="294" t="s">
        <v>75</v>
      </c>
      <c r="AJ633" s="72">
        <v>0</v>
      </c>
      <c r="AK633" s="79" t="s">
        <v>75</v>
      </c>
      <c r="AL633" s="79" t="s">
        <v>75</v>
      </c>
      <c r="AM633" s="136">
        <f t="shared" si="47"/>
        <v>0</v>
      </c>
      <c r="AN633" s="136">
        <f>+K633+AC633-AH633</f>
        <v>6300000</v>
      </c>
      <c r="AO633" s="72" t="s">
        <v>67</v>
      </c>
      <c r="AP633" s="70">
        <v>6300000</v>
      </c>
      <c r="AQ633" s="72" t="s">
        <v>85</v>
      </c>
      <c r="AR633" s="70">
        <v>0</v>
      </c>
      <c r="AS633" s="86" t="s">
        <v>75</v>
      </c>
      <c r="AT633" s="508">
        <v>5180000</v>
      </c>
      <c r="AU633" s="436">
        <f t="shared" si="48"/>
        <v>1120000</v>
      </c>
      <c r="AV633" s="140">
        <f t="shared" si="49"/>
        <v>0.82222222222222219</v>
      </c>
      <c r="AW633" s="294" t="s">
        <v>75</v>
      </c>
      <c r="AX633" s="72" t="s">
        <v>86</v>
      </c>
      <c r="AY633" s="70" t="s">
        <v>5669</v>
      </c>
      <c r="AZ633" s="67" t="s">
        <v>67</v>
      </c>
      <c r="BA633" s="67" t="s">
        <v>67</v>
      </c>
    </row>
    <row r="634" spans="2:53" x14ac:dyDescent="0.25">
      <c r="B634" s="67">
        <v>2024</v>
      </c>
      <c r="C634" s="67">
        <v>891780111</v>
      </c>
      <c r="D634" s="69" t="s">
        <v>64</v>
      </c>
      <c r="E634" s="72" t="s">
        <v>5668</v>
      </c>
      <c r="F634" s="136" t="str">
        <f>VLOOKUP(E634,[6]Hoja1!$C:$D,2,FALSE)</f>
        <v>CO1.REQ.5992799</v>
      </c>
      <c r="G634" s="418">
        <v>0</v>
      </c>
      <c r="H634" s="72" t="s">
        <v>73</v>
      </c>
      <c r="I634" s="69" t="s">
        <v>65</v>
      </c>
      <c r="J634" s="70" t="s">
        <v>5667</v>
      </c>
      <c r="K634" s="70">
        <v>3400000</v>
      </c>
      <c r="L634" s="67" t="s">
        <v>68</v>
      </c>
      <c r="M634" s="70" t="s">
        <v>5484</v>
      </c>
      <c r="N634" s="70">
        <v>1004346609</v>
      </c>
      <c r="O634" s="154">
        <v>709</v>
      </c>
      <c r="P634" s="294">
        <v>45369</v>
      </c>
      <c r="Q634" s="70">
        <v>16800000</v>
      </c>
      <c r="R634" s="291">
        <v>45369</v>
      </c>
      <c r="S634" s="70">
        <v>3400000</v>
      </c>
      <c r="T634" s="72" t="s">
        <v>66</v>
      </c>
      <c r="U634" s="70">
        <v>36559959</v>
      </c>
      <c r="V634" s="70" t="s">
        <v>3499</v>
      </c>
      <c r="W634" s="291">
        <v>45369</v>
      </c>
      <c r="X634" s="291">
        <v>45369</v>
      </c>
      <c r="Y634" s="81" t="s">
        <v>75</v>
      </c>
      <c r="Z634" s="291">
        <v>45382</v>
      </c>
      <c r="AA634" s="136">
        <f t="shared" si="45"/>
        <v>13</v>
      </c>
      <c r="AB634" s="136">
        <v>0</v>
      </c>
      <c r="AC634" s="506">
        <v>0</v>
      </c>
      <c r="AD634" s="136">
        <v>0</v>
      </c>
      <c r="AE634" s="294" t="s">
        <v>75</v>
      </c>
      <c r="AF634" s="136">
        <f t="shared" si="46"/>
        <v>0</v>
      </c>
      <c r="AG634" s="70">
        <v>0</v>
      </c>
      <c r="AH634" s="70">
        <v>0</v>
      </c>
      <c r="AI634" s="294" t="s">
        <v>75</v>
      </c>
      <c r="AJ634" s="72">
        <v>0</v>
      </c>
      <c r="AK634" s="79" t="s">
        <v>75</v>
      </c>
      <c r="AL634" s="79" t="s">
        <v>75</v>
      </c>
      <c r="AM634" s="136">
        <f t="shared" si="47"/>
        <v>0</v>
      </c>
      <c r="AN634" s="136">
        <f>+K634+AC634-AH634</f>
        <v>3400000</v>
      </c>
      <c r="AO634" s="72" t="s">
        <v>67</v>
      </c>
      <c r="AP634" s="70">
        <v>3400000</v>
      </c>
      <c r="AQ634" s="72" t="s">
        <v>85</v>
      </c>
      <c r="AR634" s="70">
        <v>0</v>
      </c>
      <c r="AS634" s="86" t="s">
        <v>75</v>
      </c>
      <c r="AT634" s="508">
        <v>0</v>
      </c>
      <c r="AU634" s="436">
        <f t="shared" si="48"/>
        <v>3400000</v>
      </c>
      <c r="AV634" s="140">
        <f t="shared" si="49"/>
        <v>0</v>
      </c>
      <c r="AW634" s="294" t="s">
        <v>75</v>
      </c>
      <c r="AX634" s="72" t="s">
        <v>86</v>
      </c>
      <c r="AY634" s="70" t="s">
        <v>5666</v>
      </c>
      <c r="AZ634" s="67" t="s">
        <v>67</v>
      </c>
      <c r="BA634" s="67" t="s">
        <v>67</v>
      </c>
    </row>
    <row r="635" spans="2:53" x14ac:dyDescent="0.25">
      <c r="B635" s="67">
        <v>2024</v>
      </c>
      <c r="C635" s="67">
        <v>891780111</v>
      </c>
      <c r="D635" s="69" t="s">
        <v>64</v>
      </c>
      <c r="E635" s="72" t="s">
        <v>5665</v>
      </c>
      <c r="F635" s="136" t="str">
        <f>VLOOKUP(E635,[6]Hoja1!$C:$D,2,FALSE)</f>
        <v>CO1.REQ.5993551</v>
      </c>
      <c r="G635" s="418">
        <v>0</v>
      </c>
      <c r="H635" s="72" t="s">
        <v>73</v>
      </c>
      <c r="I635" s="69" t="s">
        <v>65</v>
      </c>
      <c r="J635" s="70" t="s">
        <v>5664</v>
      </c>
      <c r="K635" s="70">
        <v>6000000</v>
      </c>
      <c r="L635" s="67" t="s">
        <v>68</v>
      </c>
      <c r="M635" s="70" t="s">
        <v>5663</v>
      </c>
      <c r="N635" s="70">
        <v>72313621</v>
      </c>
      <c r="O635" s="154">
        <v>709</v>
      </c>
      <c r="P635" s="294">
        <v>45369</v>
      </c>
      <c r="Q635" s="70">
        <v>16800000</v>
      </c>
      <c r="R635" s="291">
        <v>45369</v>
      </c>
      <c r="S635" s="70">
        <v>6000000</v>
      </c>
      <c r="T635" s="72" t="s">
        <v>66</v>
      </c>
      <c r="U635" s="70">
        <v>36559959</v>
      </c>
      <c r="V635" s="70" t="s">
        <v>3499</v>
      </c>
      <c r="W635" s="291">
        <v>45369</v>
      </c>
      <c r="X635" s="291">
        <v>45369</v>
      </c>
      <c r="Y635" s="81" t="s">
        <v>75</v>
      </c>
      <c r="Z635" s="291">
        <v>45382</v>
      </c>
      <c r="AA635" s="136">
        <f t="shared" si="45"/>
        <v>13</v>
      </c>
      <c r="AB635" s="136">
        <v>0</v>
      </c>
      <c r="AC635" s="506">
        <v>0</v>
      </c>
      <c r="AD635" s="136">
        <v>0</v>
      </c>
      <c r="AE635" s="294" t="s">
        <v>75</v>
      </c>
      <c r="AF635" s="136">
        <f t="shared" si="46"/>
        <v>0</v>
      </c>
      <c r="AG635" s="70">
        <v>0</v>
      </c>
      <c r="AH635" s="70">
        <v>0</v>
      </c>
      <c r="AI635" s="294" t="s">
        <v>75</v>
      </c>
      <c r="AJ635" s="72">
        <v>0</v>
      </c>
      <c r="AK635" s="79" t="s">
        <v>75</v>
      </c>
      <c r="AL635" s="79" t="s">
        <v>75</v>
      </c>
      <c r="AM635" s="136">
        <f t="shared" si="47"/>
        <v>0</v>
      </c>
      <c r="AN635" s="136">
        <f>+K635+AC635-AH635</f>
        <v>6000000</v>
      </c>
      <c r="AO635" s="72" t="s">
        <v>67</v>
      </c>
      <c r="AP635" s="70">
        <v>6000000</v>
      </c>
      <c r="AQ635" s="72" t="s">
        <v>85</v>
      </c>
      <c r="AR635" s="70">
        <v>0</v>
      </c>
      <c r="AS635" s="86" t="s">
        <v>75</v>
      </c>
      <c r="AT635" s="508">
        <v>3780000</v>
      </c>
      <c r="AU635" s="436">
        <f t="shared" si="48"/>
        <v>2220000</v>
      </c>
      <c r="AV635" s="140">
        <f t="shared" si="49"/>
        <v>0.63</v>
      </c>
      <c r="AW635" s="294" t="s">
        <v>75</v>
      </c>
      <c r="AX635" s="72" t="s">
        <v>86</v>
      </c>
      <c r="AY635" s="70" t="s">
        <v>5662</v>
      </c>
      <c r="AZ635" s="67" t="s">
        <v>67</v>
      </c>
      <c r="BA635" s="67" t="s">
        <v>67</v>
      </c>
    </row>
    <row r="636" spans="2:53" x14ac:dyDescent="0.25">
      <c r="B636" s="67">
        <v>2024</v>
      </c>
      <c r="C636" s="67">
        <v>891780111</v>
      </c>
      <c r="D636" s="69" t="s">
        <v>64</v>
      </c>
      <c r="E636" s="72" t="s">
        <v>5661</v>
      </c>
      <c r="F636" s="136" t="str">
        <f>VLOOKUP(E636,[6]Hoja1!$C:$D,2,FALSE)</f>
        <v>CO1.REQ.5993492</v>
      </c>
      <c r="G636" s="418">
        <v>0</v>
      </c>
      <c r="H636" s="72" t="s">
        <v>73</v>
      </c>
      <c r="I636" s="69" t="s">
        <v>65</v>
      </c>
      <c r="J636" s="70" t="s">
        <v>5660</v>
      </c>
      <c r="K636" s="70">
        <v>6600000</v>
      </c>
      <c r="L636" s="67" t="s">
        <v>68</v>
      </c>
      <c r="M636" s="70" t="s">
        <v>5659</v>
      </c>
      <c r="N636" s="70">
        <v>1102838856</v>
      </c>
      <c r="O636" s="154">
        <v>13</v>
      </c>
      <c r="P636" s="294">
        <v>45302</v>
      </c>
      <c r="Q636" s="70">
        <v>4518689382</v>
      </c>
      <c r="R636" s="291">
        <v>45369</v>
      </c>
      <c r="S636" s="70">
        <v>6600000</v>
      </c>
      <c r="T636" s="72" t="s">
        <v>66</v>
      </c>
      <c r="U636" s="70">
        <v>1192791759</v>
      </c>
      <c r="V636" s="70" t="s">
        <v>2466</v>
      </c>
      <c r="W636" s="291">
        <v>45369</v>
      </c>
      <c r="X636" s="291">
        <v>45369</v>
      </c>
      <c r="Y636" s="81" t="s">
        <v>75</v>
      </c>
      <c r="Z636" s="291">
        <v>45424</v>
      </c>
      <c r="AA636" s="136">
        <f t="shared" si="45"/>
        <v>55</v>
      </c>
      <c r="AB636" s="136">
        <v>0</v>
      </c>
      <c r="AC636" s="506">
        <v>0</v>
      </c>
      <c r="AD636" s="136">
        <v>0</v>
      </c>
      <c r="AE636" s="294" t="s">
        <v>75</v>
      </c>
      <c r="AF636" s="136">
        <f t="shared" si="46"/>
        <v>0</v>
      </c>
      <c r="AG636" s="70">
        <v>0</v>
      </c>
      <c r="AH636" s="70">
        <v>0</v>
      </c>
      <c r="AI636" s="294" t="s">
        <v>75</v>
      </c>
      <c r="AJ636" s="72">
        <v>0</v>
      </c>
      <c r="AK636" s="79" t="s">
        <v>75</v>
      </c>
      <c r="AL636" s="79" t="s">
        <v>75</v>
      </c>
      <c r="AM636" s="136">
        <f t="shared" si="47"/>
        <v>0</v>
      </c>
      <c r="AN636" s="136">
        <f>+K636+AC636-AH636</f>
        <v>6600000</v>
      </c>
      <c r="AO636" s="72" t="s">
        <v>67</v>
      </c>
      <c r="AP636" s="70">
        <v>6600000</v>
      </c>
      <c r="AQ636" s="72" t="s">
        <v>85</v>
      </c>
      <c r="AR636" s="70">
        <v>0</v>
      </c>
      <c r="AS636" s="86" t="s">
        <v>75</v>
      </c>
      <c r="AT636" s="508">
        <v>4510000</v>
      </c>
      <c r="AU636" s="436">
        <f t="shared" si="48"/>
        <v>2090000</v>
      </c>
      <c r="AV636" s="140">
        <f t="shared" si="49"/>
        <v>0.68333333333333335</v>
      </c>
      <c r="AW636" s="294" t="s">
        <v>75</v>
      </c>
      <c r="AX636" s="72" t="s">
        <v>86</v>
      </c>
      <c r="AY636" s="70" t="s">
        <v>5658</v>
      </c>
      <c r="AZ636" s="67" t="s">
        <v>67</v>
      </c>
      <c r="BA636" s="67" t="s">
        <v>67</v>
      </c>
    </row>
    <row r="637" spans="2:53" x14ac:dyDescent="0.25">
      <c r="B637" s="67">
        <v>2024</v>
      </c>
      <c r="C637" s="67">
        <v>891780111</v>
      </c>
      <c r="D637" s="69" t="s">
        <v>64</v>
      </c>
      <c r="E637" s="72" t="s">
        <v>5657</v>
      </c>
      <c r="F637" s="136" t="str">
        <f>VLOOKUP(E637,[6]Hoja1!$C:$D,2,FALSE)</f>
        <v>CO1.REQ.5993157</v>
      </c>
      <c r="G637" s="418">
        <v>0</v>
      </c>
      <c r="H637" s="72" t="s">
        <v>73</v>
      </c>
      <c r="I637" s="69" t="s">
        <v>65</v>
      </c>
      <c r="J637" s="70" t="s">
        <v>5656</v>
      </c>
      <c r="K637" s="70">
        <v>15000000</v>
      </c>
      <c r="L637" s="67" t="s">
        <v>68</v>
      </c>
      <c r="M637" s="70" t="s">
        <v>5655</v>
      </c>
      <c r="N637" s="70">
        <v>1052983008</v>
      </c>
      <c r="O637" s="70">
        <v>50</v>
      </c>
      <c r="P637" s="291">
        <v>45306</v>
      </c>
      <c r="Q637" s="70">
        <v>318249309.38</v>
      </c>
      <c r="R637" s="291">
        <v>45369</v>
      </c>
      <c r="S637" s="70">
        <v>15000000</v>
      </c>
      <c r="T637" s="72" t="s">
        <v>66</v>
      </c>
      <c r="U637" s="70">
        <v>1082870070</v>
      </c>
      <c r="V637" s="70" t="s">
        <v>5613</v>
      </c>
      <c r="W637" s="291">
        <v>45369</v>
      </c>
      <c r="X637" s="291">
        <v>45369</v>
      </c>
      <c r="Y637" s="81" t="s">
        <v>75</v>
      </c>
      <c r="Z637" s="291">
        <v>45535</v>
      </c>
      <c r="AA637" s="136">
        <f t="shared" si="45"/>
        <v>166</v>
      </c>
      <c r="AB637" s="136">
        <v>0</v>
      </c>
      <c r="AC637" s="506">
        <v>0</v>
      </c>
      <c r="AD637" s="136">
        <v>0</v>
      </c>
      <c r="AE637" s="294" t="s">
        <v>75</v>
      </c>
      <c r="AF637" s="136">
        <f t="shared" si="46"/>
        <v>0</v>
      </c>
      <c r="AG637" s="70">
        <v>0</v>
      </c>
      <c r="AH637" s="70">
        <v>0</v>
      </c>
      <c r="AI637" s="294" t="s">
        <v>75</v>
      </c>
      <c r="AJ637" s="72">
        <v>0</v>
      </c>
      <c r="AK637" s="79" t="s">
        <v>75</v>
      </c>
      <c r="AL637" s="79" t="s">
        <v>75</v>
      </c>
      <c r="AM637" s="136">
        <f t="shared" si="47"/>
        <v>0</v>
      </c>
      <c r="AN637" s="136">
        <f>+K637+AC637-AH637</f>
        <v>15000000</v>
      </c>
      <c r="AO637" s="72" t="s">
        <v>67</v>
      </c>
      <c r="AP637" s="70">
        <v>15000000</v>
      </c>
      <c r="AQ637" s="72" t="s">
        <v>85</v>
      </c>
      <c r="AR637" s="70">
        <v>0</v>
      </c>
      <c r="AS637" s="86" t="s">
        <v>75</v>
      </c>
      <c r="AT637" s="508">
        <v>7500000</v>
      </c>
      <c r="AU637" s="436">
        <f t="shared" si="48"/>
        <v>7500000</v>
      </c>
      <c r="AV637" s="140">
        <f t="shared" si="49"/>
        <v>0.5</v>
      </c>
      <c r="AW637" s="294" t="s">
        <v>75</v>
      </c>
      <c r="AX637" s="72" t="s">
        <v>86</v>
      </c>
      <c r="AY637" s="70" t="s">
        <v>5654</v>
      </c>
      <c r="AZ637" s="67" t="s">
        <v>67</v>
      </c>
      <c r="BA637" s="67" t="s">
        <v>67</v>
      </c>
    </row>
    <row r="638" spans="2:53" x14ac:dyDescent="0.25">
      <c r="B638" s="67">
        <v>2024</v>
      </c>
      <c r="C638" s="67">
        <v>891780111</v>
      </c>
      <c r="D638" s="69" t="s">
        <v>64</v>
      </c>
      <c r="E638" s="72" t="s">
        <v>5653</v>
      </c>
      <c r="F638" s="136" t="str">
        <f>VLOOKUP(E638,[6]Hoja1!$C:$D,2,FALSE)</f>
        <v>CO1.REQ.5993047</v>
      </c>
      <c r="G638" s="418">
        <v>0</v>
      </c>
      <c r="H638" s="72" t="s">
        <v>73</v>
      </c>
      <c r="I638" s="69" t="s">
        <v>65</v>
      </c>
      <c r="J638" s="70" t="s">
        <v>5652</v>
      </c>
      <c r="K638" s="70">
        <v>31200000</v>
      </c>
      <c r="L638" s="67" t="s">
        <v>68</v>
      </c>
      <c r="M638" s="70" t="s">
        <v>2754</v>
      </c>
      <c r="N638" s="70">
        <v>1082875832</v>
      </c>
      <c r="O638" s="70">
        <v>50</v>
      </c>
      <c r="P638" s="291">
        <v>45306</v>
      </c>
      <c r="Q638" s="70">
        <v>318249309.38</v>
      </c>
      <c r="R638" s="291">
        <v>45369</v>
      </c>
      <c r="S638" s="70">
        <v>31200000</v>
      </c>
      <c r="T638" s="72" t="s">
        <v>66</v>
      </c>
      <c r="U638" s="70">
        <v>1082870070</v>
      </c>
      <c r="V638" s="70" t="s">
        <v>5613</v>
      </c>
      <c r="W638" s="291">
        <v>45369</v>
      </c>
      <c r="X638" s="291">
        <v>45369</v>
      </c>
      <c r="Y638" s="81" t="s">
        <v>75</v>
      </c>
      <c r="Z638" s="291">
        <v>45535</v>
      </c>
      <c r="AA638" s="136">
        <f t="shared" si="45"/>
        <v>166</v>
      </c>
      <c r="AB638" s="136">
        <v>0</v>
      </c>
      <c r="AC638" s="506">
        <v>0</v>
      </c>
      <c r="AD638" s="136">
        <v>0</v>
      </c>
      <c r="AE638" s="294" t="s">
        <v>75</v>
      </c>
      <c r="AF638" s="136">
        <f t="shared" si="46"/>
        <v>0</v>
      </c>
      <c r="AG638" s="70">
        <v>0</v>
      </c>
      <c r="AH638" s="70">
        <v>0</v>
      </c>
      <c r="AI638" s="294" t="s">
        <v>75</v>
      </c>
      <c r="AJ638" s="72">
        <v>0</v>
      </c>
      <c r="AK638" s="79" t="s">
        <v>75</v>
      </c>
      <c r="AL638" s="79" t="s">
        <v>75</v>
      </c>
      <c r="AM638" s="136">
        <f t="shared" si="47"/>
        <v>0</v>
      </c>
      <c r="AN638" s="136">
        <f>+K638+AC638-AH638</f>
        <v>31200000</v>
      </c>
      <c r="AO638" s="72" t="s">
        <v>67</v>
      </c>
      <c r="AP638" s="70">
        <v>31200000</v>
      </c>
      <c r="AQ638" s="72" t="s">
        <v>85</v>
      </c>
      <c r="AR638" s="70">
        <v>0</v>
      </c>
      <c r="AS638" s="86" t="s">
        <v>75</v>
      </c>
      <c r="AT638" s="508">
        <v>15600000</v>
      </c>
      <c r="AU638" s="436">
        <f t="shared" si="48"/>
        <v>15600000</v>
      </c>
      <c r="AV638" s="140">
        <f t="shared" si="49"/>
        <v>0.5</v>
      </c>
      <c r="AW638" s="294" t="s">
        <v>75</v>
      </c>
      <c r="AX638" s="72" t="s">
        <v>86</v>
      </c>
      <c r="AY638" s="70" t="s">
        <v>5651</v>
      </c>
      <c r="AZ638" s="67" t="s">
        <v>67</v>
      </c>
      <c r="BA638" s="67" t="s">
        <v>67</v>
      </c>
    </row>
    <row r="639" spans="2:53" x14ac:dyDescent="0.25">
      <c r="B639" s="67">
        <v>2024</v>
      </c>
      <c r="C639" s="67">
        <v>891780111</v>
      </c>
      <c r="D639" s="69" t="s">
        <v>64</v>
      </c>
      <c r="E639" s="72" t="s">
        <v>5650</v>
      </c>
      <c r="F639" s="136" t="str">
        <f>VLOOKUP(E639,[6]Hoja1!$C:$D,2,FALSE)</f>
        <v>CO1.REQ.5993770</v>
      </c>
      <c r="G639" s="418">
        <v>0</v>
      </c>
      <c r="H639" s="72" t="s">
        <v>73</v>
      </c>
      <c r="I639" s="69" t="s">
        <v>65</v>
      </c>
      <c r="J639" s="70" t="s">
        <v>5649</v>
      </c>
      <c r="K639" s="70">
        <v>30000000</v>
      </c>
      <c r="L639" s="67" t="s">
        <v>68</v>
      </c>
      <c r="M639" s="70" t="s">
        <v>5648</v>
      </c>
      <c r="N639" s="70">
        <v>1143224044</v>
      </c>
      <c r="O639" s="70">
        <v>50</v>
      </c>
      <c r="P639" s="291">
        <v>45306</v>
      </c>
      <c r="Q639" s="70">
        <v>318249309.38</v>
      </c>
      <c r="R639" s="291">
        <v>45369</v>
      </c>
      <c r="S639" s="70">
        <v>30000000</v>
      </c>
      <c r="T639" s="72" t="s">
        <v>66</v>
      </c>
      <c r="U639" s="70">
        <v>1082870070</v>
      </c>
      <c r="V639" s="70" t="s">
        <v>5613</v>
      </c>
      <c r="W639" s="291">
        <v>45369</v>
      </c>
      <c r="X639" s="291">
        <v>45369</v>
      </c>
      <c r="Y639" s="81" t="s">
        <v>75</v>
      </c>
      <c r="Z639" s="291">
        <v>45535</v>
      </c>
      <c r="AA639" s="136">
        <f t="shared" si="45"/>
        <v>166</v>
      </c>
      <c r="AB639" s="136">
        <v>0</v>
      </c>
      <c r="AC639" s="506">
        <v>0</v>
      </c>
      <c r="AD639" s="136">
        <v>0</v>
      </c>
      <c r="AE639" s="294" t="s">
        <v>75</v>
      </c>
      <c r="AF639" s="136">
        <f t="shared" si="46"/>
        <v>0</v>
      </c>
      <c r="AG639" s="70">
        <v>0</v>
      </c>
      <c r="AH639" s="70">
        <v>0</v>
      </c>
      <c r="AI639" s="294" t="s">
        <v>75</v>
      </c>
      <c r="AJ639" s="72">
        <v>0</v>
      </c>
      <c r="AK639" s="79" t="s">
        <v>75</v>
      </c>
      <c r="AL639" s="79" t="s">
        <v>75</v>
      </c>
      <c r="AM639" s="136">
        <f t="shared" si="47"/>
        <v>0</v>
      </c>
      <c r="AN639" s="136">
        <f>+K639+AC639-AH639</f>
        <v>30000000</v>
      </c>
      <c r="AO639" s="72" t="s">
        <v>67</v>
      </c>
      <c r="AP639" s="70">
        <v>30000000</v>
      </c>
      <c r="AQ639" s="72" t="s">
        <v>85</v>
      </c>
      <c r="AR639" s="70">
        <v>0</v>
      </c>
      <c r="AS639" s="86" t="s">
        <v>75</v>
      </c>
      <c r="AT639" s="508">
        <v>15000000</v>
      </c>
      <c r="AU639" s="436">
        <f t="shared" si="48"/>
        <v>15000000</v>
      </c>
      <c r="AV639" s="140">
        <f t="shared" si="49"/>
        <v>0.5</v>
      </c>
      <c r="AW639" s="294" t="s">
        <v>75</v>
      </c>
      <c r="AX639" s="72" t="s">
        <v>86</v>
      </c>
      <c r="AY639" s="70" t="s">
        <v>5647</v>
      </c>
      <c r="AZ639" s="67" t="s">
        <v>67</v>
      </c>
      <c r="BA639" s="67" t="s">
        <v>67</v>
      </c>
    </row>
    <row r="640" spans="2:53" x14ac:dyDescent="0.25">
      <c r="B640" s="67">
        <v>2024</v>
      </c>
      <c r="C640" s="67">
        <v>891780111</v>
      </c>
      <c r="D640" s="69" t="s">
        <v>64</v>
      </c>
      <c r="E640" s="72" t="s">
        <v>5646</v>
      </c>
      <c r="F640" s="136" t="str">
        <f>VLOOKUP(E640,[6]Hoja1!$C:$D,2,FALSE)</f>
        <v>CO1.REQ.5993118</v>
      </c>
      <c r="G640" s="418">
        <v>0</v>
      </c>
      <c r="H640" s="72" t="s">
        <v>73</v>
      </c>
      <c r="I640" s="69" t="s">
        <v>65</v>
      </c>
      <c r="J640" s="70" t="s">
        <v>5645</v>
      </c>
      <c r="K640" s="70">
        <v>4000000</v>
      </c>
      <c r="L640" s="67" t="s">
        <v>68</v>
      </c>
      <c r="M640" s="70" t="s">
        <v>5644</v>
      </c>
      <c r="N640" s="70">
        <v>1018493051</v>
      </c>
      <c r="O640" s="70">
        <v>50</v>
      </c>
      <c r="P640" s="291">
        <v>45306</v>
      </c>
      <c r="Q640" s="70">
        <v>318249309.38</v>
      </c>
      <c r="R640" s="291">
        <v>45369</v>
      </c>
      <c r="S640" s="70">
        <v>4000000</v>
      </c>
      <c r="T640" s="72" t="s">
        <v>66</v>
      </c>
      <c r="U640" s="70">
        <v>1082870070</v>
      </c>
      <c r="V640" s="70" t="s">
        <v>5613</v>
      </c>
      <c r="W640" s="291">
        <v>45369</v>
      </c>
      <c r="X640" s="291">
        <v>45369</v>
      </c>
      <c r="Y640" s="81" t="s">
        <v>75</v>
      </c>
      <c r="Z640" s="291">
        <v>45412</v>
      </c>
      <c r="AA640" s="136">
        <f t="shared" si="45"/>
        <v>43</v>
      </c>
      <c r="AB640" s="136">
        <v>0</v>
      </c>
      <c r="AC640" s="506">
        <v>0</v>
      </c>
      <c r="AD640" s="136">
        <v>0</v>
      </c>
      <c r="AE640" s="294" t="s">
        <v>75</v>
      </c>
      <c r="AF640" s="136">
        <f t="shared" si="46"/>
        <v>0</v>
      </c>
      <c r="AG640" s="70">
        <v>0</v>
      </c>
      <c r="AH640" s="70">
        <v>0</v>
      </c>
      <c r="AI640" s="294" t="s">
        <v>75</v>
      </c>
      <c r="AJ640" s="72">
        <v>0</v>
      </c>
      <c r="AK640" s="79" t="s">
        <v>75</v>
      </c>
      <c r="AL640" s="79" t="s">
        <v>75</v>
      </c>
      <c r="AM640" s="136">
        <f t="shared" si="47"/>
        <v>0</v>
      </c>
      <c r="AN640" s="136">
        <f>+K640+AC640-AH640</f>
        <v>4000000</v>
      </c>
      <c r="AO640" s="72" t="s">
        <v>67</v>
      </c>
      <c r="AP640" s="70">
        <v>4000000</v>
      </c>
      <c r="AQ640" s="72" t="s">
        <v>85</v>
      </c>
      <c r="AR640" s="70">
        <v>0</v>
      </c>
      <c r="AS640" s="86" t="s">
        <v>75</v>
      </c>
      <c r="AT640" s="508">
        <v>2000000</v>
      </c>
      <c r="AU640" s="436">
        <f t="shared" si="48"/>
        <v>2000000</v>
      </c>
      <c r="AV640" s="140">
        <f t="shared" si="49"/>
        <v>0.5</v>
      </c>
      <c r="AW640" s="294" t="s">
        <v>75</v>
      </c>
      <c r="AX640" s="72" t="s">
        <v>86</v>
      </c>
      <c r="AY640" s="70" t="s">
        <v>5643</v>
      </c>
      <c r="AZ640" s="67" t="s">
        <v>67</v>
      </c>
      <c r="BA640" s="67" t="s">
        <v>67</v>
      </c>
    </row>
    <row r="641" spans="2:53" x14ac:dyDescent="0.25">
      <c r="B641" s="67">
        <v>2024</v>
      </c>
      <c r="C641" s="67">
        <v>891780111</v>
      </c>
      <c r="D641" s="69" t="s">
        <v>64</v>
      </c>
      <c r="E641" s="72" t="s">
        <v>5642</v>
      </c>
      <c r="F641" s="136" t="str">
        <f>VLOOKUP(E641,[6]Hoja1!$C:$D,2,FALSE)</f>
        <v>CO1.REQ.5993326</v>
      </c>
      <c r="G641" s="418">
        <v>0</v>
      </c>
      <c r="H641" s="72" t="s">
        <v>73</v>
      </c>
      <c r="I641" s="69" t="s">
        <v>65</v>
      </c>
      <c r="J641" s="70" t="s">
        <v>5641</v>
      </c>
      <c r="K641" s="70">
        <v>20400000</v>
      </c>
      <c r="L641" s="67" t="s">
        <v>68</v>
      </c>
      <c r="M641" s="70" t="s">
        <v>5640</v>
      </c>
      <c r="N641" s="70">
        <v>1114816077</v>
      </c>
      <c r="O641" s="70">
        <v>50</v>
      </c>
      <c r="P641" s="291">
        <v>45306</v>
      </c>
      <c r="Q641" s="70">
        <v>318249309.38</v>
      </c>
      <c r="R641" s="291">
        <v>45369</v>
      </c>
      <c r="S641" s="70">
        <v>20400000</v>
      </c>
      <c r="T641" s="72" t="s">
        <v>66</v>
      </c>
      <c r="U641" s="70">
        <v>1082870070</v>
      </c>
      <c r="V641" s="70" t="s">
        <v>5613</v>
      </c>
      <c r="W641" s="291">
        <v>45369</v>
      </c>
      <c r="X641" s="291">
        <v>45369</v>
      </c>
      <c r="Y641" s="81" t="s">
        <v>75</v>
      </c>
      <c r="Z641" s="291">
        <v>45535</v>
      </c>
      <c r="AA641" s="136">
        <f t="shared" si="45"/>
        <v>166</v>
      </c>
      <c r="AB641" s="136">
        <v>0</v>
      </c>
      <c r="AC641" s="506">
        <v>0</v>
      </c>
      <c r="AD641" s="136">
        <v>0</v>
      </c>
      <c r="AE641" s="294" t="s">
        <v>75</v>
      </c>
      <c r="AF641" s="136">
        <f t="shared" si="46"/>
        <v>0</v>
      </c>
      <c r="AG641" s="70">
        <v>0</v>
      </c>
      <c r="AH641" s="70">
        <v>0</v>
      </c>
      <c r="AI641" s="294" t="s">
        <v>75</v>
      </c>
      <c r="AJ641" s="72">
        <v>0</v>
      </c>
      <c r="AK641" s="79" t="s">
        <v>75</v>
      </c>
      <c r="AL641" s="79" t="s">
        <v>75</v>
      </c>
      <c r="AM641" s="136">
        <f t="shared" si="47"/>
        <v>0</v>
      </c>
      <c r="AN641" s="136">
        <f>+K641+AC641-AH641</f>
        <v>20400000</v>
      </c>
      <c r="AO641" s="72" t="s">
        <v>67</v>
      </c>
      <c r="AP641" s="70">
        <v>20400000</v>
      </c>
      <c r="AQ641" s="72" t="s">
        <v>85</v>
      </c>
      <c r="AR641" s="70">
        <v>0</v>
      </c>
      <c r="AS641" s="86" t="s">
        <v>75</v>
      </c>
      <c r="AT641" s="508">
        <v>10200000</v>
      </c>
      <c r="AU641" s="436">
        <f t="shared" si="48"/>
        <v>10200000</v>
      </c>
      <c r="AV641" s="140">
        <f t="shared" si="49"/>
        <v>0.5</v>
      </c>
      <c r="AW641" s="294" t="s">
        <v>75</v>
      </c>
      <c r="AX641" s="72" t="s">
        <v>86</v>
      </c>
      <c r="AY641" s="70" t="s">
        <v>5639</v>
      </c>
      <c r="AZ641" s="67" t="s">
        <v>67</v>
      </c>
      <c r="BA641" s="67" t="s">
        <v>67</v>
      </c>
    </row>
    <row r="642" spans="2:53" x14ac:dyDescent="0.25">
      <c r="B642" s="67">
        <v>2024</v>
      </c>
      <c r="C642" s="67">
        <v>891780111</v>
      </c>
      <c r="D642" s="69" t="s">
        <v>64</v>
      </c>
      <c r="E642" s="72" t="s">
        <v>5638</v>
      </c>
      <c r="F642" s="136" t="str">
        <f>VLOOKUP(E642,[6]Hoja1!$C:$D,2,FALSE)</f>
        <v>CO1.REQ.5993932</v>
      </c>
      <c r="G642" s="418">
        <v>0</v>
      </c>
      <c r="H642" s="72" t="s">
        <v>73</v>
      </c>
      <c r="I642" s="69" t="s">
        <v>65</v>
      </c>
      <c r="J642" s="70" t="s">
        <v>5637</v>
      </c>
      <c r="K642" s="70">
        <v>30000000</v>
      </c>
      <c r="L642" s="67" t="s">
        <v>68</v>
      </c>
      <c r="M642" s="70" t="s">
        <v>5636</v>
      </c>
      <c r="N642" s="70">
        <v>1082984896</v>
      </c>
      <c r="O642" s="70">
        <v>50</v>
      </c>
      <c r="P642" s="291">
        <v>45306</v>
      </c>
      <c r="Q642" s="70">
        <v>318249309.38</v>
      </c>
      <c r="R642" s="291">
        <v>45369</v>
      </c>
      <c r="S642" s="70">
        <v>30000000</v>
      </c>
      <c r="T642" s="72" t="s">
        <v>66</v>
      </c>
      <c r="U642" s="70">
        <v>1082870070</v>
      </c>
      <c r="V642" s="70" t="s">
        <v>5613</v>
      </c>
      <c r="W642" s="291">
        <v>45369</v>
      </c>
      <c r="X642" s="291">
        <v>45369</v>
      </c>
      <c r="Y642" s="81" t="s">
        <v>75</v>
      </c>
      <c r="Z642" s="291">
        <v>45535</v>
      </c>
      <c r="AA642" s="136">
        <f t="shared" si="45"/>
        <v>166</v>
      </c>
      <c r="AB642" s="136">
        <v>0</v>
      </c>
      <c r="AC642" s="506">
        <v>0</v>
      </c>
      <c r="AD642" s="136">
        <v>0</v>
      </c>
      <c r="AE642" s="294" t="s">
        <v>75</v>
      </c>
      <c r="AF642" s="136">
        <f t="shared" si="46"/>
        <v>0</v>
      </c>
      <c r="AG642" s="70">
        <v>0</v>
      </c>
      <c r="AH642" s="70">
        <v>0</v>
      </c>
      <c r="AI642" s="294" t="s">
        <v>75</v>
      </c>
      <c r="AJ642" s="72">
        <v>0</v>
      </c>
      <c r="AK642" s="79" t="s">
        <v>75</v>
      </c>
      <c r="AL642" s="79" t="s">
        <v>75</v>
      </c>
      <c r="AM642" s="136">
        <f t="shared" si="47"/>
        <v>0</v>
      </c>
      <c r="AN642" s="136">
        <f>+K642+AC642-AH642</f>
        <v>30000000</v>
      </c>
      <c r="AO642" s="72" t="s">
        <v>67</v>
      </c>
      <c r="AP642" s="70">
        <v>30000000</v>
      </c>
      <c r="AQ642" s="72" t="s">
        <v>85</v>
      </c>
      <c r="AR642" s="70">
        <v>0</v>
      </c>
      <c r="AS642" s="86" t="s">
        <v>75</v>
      </c>
      <c r="AT642" s="508">
        <v>15000000</v>
      </c>
      <c r="AU642" s="436">
        <f t="shared" si="48"/>
        <v>15000000</v>
      </c>
      <c r="AV642" s="140">
        <f t="shared" si="49"/>
        <v>0.5</v>
      </c>
      <c r="AW642" s="294" t="s">
        <v>75</v>
      </c>
      <c r="AX642" s="72" t="s">
        <v>86</v>
      </c>
      <c r="AY642" s="70" t="s">
        <v>5635</v>
      </c>
      <c r="AZ642" s="67" t="s">
        <v>67</v>
      </c>
      <c r="BA642" s="67" t="s">
        <v>67</v>
      </c>
    </row>
    <row r="643" spans="2:53" x14ac:dyDescent="0.25">
      <c r="B643" s="67">
        <v>2024</v>
      </c>
      <c r="C643" s="67">
        <v>891780111</v>
      </c>
      <c r="D643" s="69" t="s">
        <v>64</v>
      </c>
      <c r="E643" s="72" t="s">
        <v>5634</v>
      </c>
      <c r="F643" s="136" t="str">
        <f>VLOOKUP(E643,[6]Hoja1!$C:$D,2,FALSE)</f>
        <v>CO1.REQ.5991112</v>
      </c>
      <c r="G643" s="418">
        <v>0</v>
      </c>
      <c r="H643" s="72" t="s">
        <v>73</v>
      </c>
      <c r="I643" s="69" t="s">
        <v>65</v>
      </c>
      <c r="J643" s="70" t="s">
        <v>5633</v>
      </c>
      <c r="K643" s="70">
        <v>14400000</v>
      </c>
      <c r="L643" s="67" t="s">
        <v>68</v>
      </c>
      <c r="M643" s="70" t="s">
        <v>2672</v>
      </c>
      <c r="N643" s="70">
        <v>33224219</v>
      </c>
      <c r="O643" s="70">
        <v>50</v>
      </c>
      <c r="P643" s="291">
        <v>45306</v>
      </c>
      <c r="Q643" s="70">
        <v>318249309.38</v>
      </c>
      <c r="R643" s="291">
        <v>45369</v>
      </c>
      <c r="S643" s="70">
        <v>14400000</v>
      </c>
      <c r="T643" s="72" t="s">
        <v>66</v>
      </c>
      <c r="U643" s="70">
        <v>1082870070</v>
      </c>
      <c r="V643" s="70" t="s">
        <v>5613</v>
      </c>
      <c r="W643" s="291">
        <v>45369</v>
      </c>
      <c r="X643" s="291">
        <v>45369</v>
      </c>
      <c r="Y643" s="81" t="s">
        <v>75</v>
      </c>
      <c r="Z643" s="291">
        <v>45535</v>
      </c>
      <c r="AA643" s="136">
        <f t="shared" si="45"/>
        <v>166</v>
      </c>
      <c r="AB643" s="136">
        <v>0</v>
      </c>
      <c r="AC643" s="506">
        <v>0</v>
      </c>
      <c r="AD643" s="136">
        <v>0</v>
      </c>
      <c r="AE643" s="294" t="s">
        <v>75</v>
      </c>
      <c r="AF643" s="136">
        <f t="shared" si="46"/>
        <v>0</v>
      </c>
      <c r="AG643" s="70">
        <v>0</v>
      </c>
      <c r="AH643" s="70">
        <v>0</v>
      </c>
      <c r="AI643" s="294" t="s">
        <v>75</v>
      </c>
      <c r="AJ643" s="72">
        <v>0</v>
      </c>
      <c r="AK643" s="79" t="s">
        <v>75</v>
      </c>
      <c r="AL643" s="79" t="s">
        <v>75</v>
      </c>
      <c r="AM643" s="136">
        <f t="shared" si="47"/>
        <v>0</v>
      </c>
      <c r="AN643" s="136">
        <f>+K643+AC643-AH643</f>
        <v>14400000</v>
      </c>
      <c r="AO643" s="72" t="s">
        <v>67</v>
      </c>
      <c r="AP643" s="70">
        <v>14400000</v>
      </c>
      <c r="AQ643" s="72" t="s">
        <v>85</v>
      </c>
      <c r="AR643" s="70">
        <v>0</v>
      </c>
      <c r="AS643" s="86" t="s">
        <v>75</v>
      </c>
      <c r="AT643" s="508">
        <v>7200000</v>
      </c>
      <c r="AU643" s="436">
        <f t="shared" si="48"/>
        <v>7200000</v>
      </c>
      <c r="AV643" s="140">
        <f t="shared" si="49"/>
        <v>0.5</v>
      </c>
      <c r="AW643" s="294" t="s">
        <v>75</v>
      </c>
      <c r="AX643" s="72" t="s">
        <v>86</v>
      </c>
      <c r="AY643" s="70" t="s">
        <v>5632</v>
      </c>
      <c r="AZ643" s="67" t="s">
        <v>67</v>
      </c>
      <c r="BA643" s="67" t="s">
        <v>67</v>
      </c>
    </row>
    <row r="644" spans="2:53" x14ac:dyDescent="0.25">
      <c r="B644" s="67">
        <v>2024</v>
      </c>
      <c r="C644" s="67">
        <v>891780111</v>
      </c>
      <c r="D644" s="69" t="s">
        <v>64</v>
      </c>
      <c r="E644" s="72" t="s">
        <v>5631</v>
      </c>
      <c r="F644" s="136" t="str">
        <f>VLOOKUP(E644,[6]Hoja1!$C:$D,2,FALSE)</f>
        <v>CO1.REQ.5991737</v>
      </c>
      <c r="G644" s="418">
        <v>0</v>
      </c>
      <c r="H644" s="72" t="s">
        <v>73</v>
      </c>
      <c r="I644" s="69" t="s">
        <v>65</v>
      </c>
      <c r="J644" s="70" t="s">
        <v>5630</v>
      </c>
      <c r="K644" s="70">
        <v>6300000</v>
      </c>
      <c r="L644" s="67" t="s">
        <v>68</v>
      </c>
      <c r="M644" s="70" t="s">
        <v>5629</v>
      </c>
      <c r="N644" s="70">
        <v>1221975183</v>
      </c>
      <c r="O644" s="154">
        <v>14</v>
      </c>
      <c r="P644" s="291">
        <v>45302</v>
      </c>
      <c r="Q644" s="70">
        <v>2126349000</v>
      </c>
      <c r="R644" s="291">
        <v>45369</v>
      </c>
      <c r="S644" s="70">
        <v>6300000</v>
      </c>
      <c r="T644" s="72" t="s">
        <v>66</v>
      </c>
      <c r="U644" s="70">
        <v>12560219</v>
      </c>
      <c r="V644" s="70" t="s">
        <v>4855</v>
      </c>
      <c r="W644" s="291">
        <v>45369</v>
      </c>
      <c r="X644" s="291">
        <v>45369</v>
      </c>
      <c r="Y644" s="81" t="s">
        <v>75</v>
      </c>
      <c r="Z644" s="291">
        <v>45457</v>
      </c>
      <c r="AA644" s="136">
        <f t="shared" si="45"/>
        <v>88</v>
      </c>
      <c r="AB644" s="136">
        <v>0</v>
      </c>
      <c r="AC644" s="506">
        <v>0</v>
      </c>
      <c r="AD644" s="136">
        <v>0</v>
      </c>
      <c r="AE644" s="294" t="s">
        <v>75</v>
      </c>
      <c r="AF644" s="136">
        <f t="shared" si="46"/>
        <v>0</v>
      </c>
      <c r="AG644" s="70">
        <v>0</v>
      </c>
      <c r="AH644" s="70">
        <v>0</v>
      </c>
      <c r="AI644" s="294" t="s">
        <v>75</v>
      </c>
      <c r="AJ644" s="72">
        <v>0</v>
      </c>
      <c r="AK644" s="79" t="s">
        <v>75</v>
      </c>
      <c r="AL644" s="79" t="s">
        <v>75</v>
      </c>
      <c r="AM644" s="136">
        <f t="shared" si="47"/>
        <v>0</v>
      </c>
      <c r="AN644" s="136">
        <f>+K644+AC644-AH644</f>
        <v>6300000</v>
      </c>
      <c r="AO644" s="72" t="s">
        <v>67</v>
      </c>
      <c r="AP644" s="70">
        <v>6300000</v>
      </c>
      <c r="AQ644" s="72" t="s">
        <v>85</v>
      </c>
      <c r="AR644" s="70">
        <v>0</v>
      </c>
      <c r="AS644" s="86" t="s">
        <v>75</v>
      </c>
      <c r="AT644" s="508">
        <v>5180000</v>
      </c>
      <c r="AU644" s="436">
        <f t="shared" si="48"/>
        <v>1120000</v>
      </c>
      <c r="AV644" s="140">
        <f t="shared" si="49"/>
        <v>0.82222222222222219</v>
      </c>
      <c r="AW644" s="294" t="s">
        <v>75</v>
      </c>
      <c r="AX644" s="72" t="s">
        <v>86</v>
      </c>
      <c r="AY644" s="70" t="s">
        <v>5628</v>
      </c>
      <c r="AZ644" s="67" t="s">
        <v>67</v>
      </c>
      <c r="BA644" s="67" t="s">
        <v>67</v>
      </c>
    </row>
    <row r="645" spans="2:53" x14ac:dyDescent="0.25">
      <c r="B645" s="67">
        <v>2024</v>
      </c>
      <c r="C645" s="67">
        <v>891780111</v>
      </c>
      <c r="D645" s="69" t="s">
        <v>64</v>
      </c>
      <c r="E645" s="72" t="s">
        <v>5627</v>
      </c>
      <c r="F645" s="136" t="str">
        <f>VLOOKUP(E645,[6]Hoja1!$C:$D,2,FALSE)</f>
        <v>CO1.REQ.5992404</v>
      </c>
      <c r="G645" s="418">
        <v>0</v>
      </c>
      <c r="H645" s="72" t="s">
        <v>73</v>
      </c>
      <c r="I645" s="69" t="s">
        <v>65</v>
      </c>
      <c r="J645" s="70" t="s">
        <v>5626</v>
      </c>
      <c r="K645" s="70">
        <v>19240000</v>
      </c>
      <c r="L645" s="67" t="s">
        <v>68</v>
      </c>
      <c r="M645" s="70" t="s">
        <v>5625</v>
      </c>
      <c r="N645" s="70">
        <v>1082942381</v>
      </c>
      <c r="O645" s="154">
        <v>13</v>
      </c>
      <c r="P645" s="294">
        <v>45302</v>
      </c>
      <c r="Q645" s="70">
        <v>4518689382</v>
      </c>
      <c r="R645" s="291">
        <v>45370</v>
      </c>
      <c r="S645" s="70">
        <v>19240000</v>
      </c>
      <c r="T645" s="72" t="s">
        <v>66</v>
      </c>
      <c r="U645" s="70">
        <v>72175281</v>
      </c>
      <c r="V645" s="70" t="s">
        <v>4494</v>
      </c>
      <c r="W645" s="291">
        <v>45370</v>
      </c>
      <c r="X645" s="291">
        <v>45370</v>
      </c>
      <c r="Y645" s="81" t="s">
        <v>75</v>
      </c>
      <c r="Z645" s="291">
        <v>45382</v>
      </c>
      <c r="AA645" s="136">
        <f t="shared" si="45"/>
        <v>12</v>
      </c>
      <c r="AB645" s="136">
        <v>0</v>
      </c>
      <c r="AC645" s="506">
        <v>0</v>
      </c>
      <c r="AD645" s="136">
        <v>0</v>
      </c>
      <c r="AE645" s="294" t="s">
        <v>75</v>
      </c>
      <c r="AF645" s="136">
        <f t="shared" si="46"/>
        <v>0</v>
      </c>
      <c r="AG645" s="70">
        <v>0</v>
      </c>
      <c r="AH645" s="70">
        <v>0</v>
      </c>
      <c r="AI645" s="294" t="s">
        <v>75</v>
      </c>
      <c r="AJ645" s="72">
        <v>0</v>
      </c>
      <c r="AK645" s="79" t="s">
        <v>75</v>
      </c>
      <c r="AL645" s="79" t="s">
        <v>75</v>
      </c>
      <c r="AM645" s="136">
        <f t="shared" si="47"/>
        <v>0</v>
      </c>
      <c r="AN645" s="136">
        <f>+K645+AC645-AH645</f>
        <v>19240000</v>
      </c>
      <c r="AO645" s="72" t="s">
        <v>67</v>
      </c>
      <c r="AP645" s="70">
        <v>19240000</v>
      </c>
      <c r="AQ645" s="72" t="s">
        <v>85</v>
      </c>
      <c r="AR645" s="70">
        <v>0</v>
      </c>
      <c r="AS645" s="86" t="s">
        <v>75</v>
      </c>
      <c r="AT645" s="508">
        <v>0</v>
      </c>
      <c r="AU645" s="436">
        <f t="shared" si="48"/>
        <v>19240000</v>
      </c>
      <c r="AV645" s="140">
        <f t="shared" si="49"/>
        <v>0</v>
      </c>
      <c r="AW645" s="294" t="s">
        <v>75</v>
      </c>
      <c r="AX645" s="72" t="s">
        <v>86</v>
      </c>
      <c r="AY645" s="70" t="s">
        <v>5624</v>
      </c>
      <c r="AZ645" s="67" t="s">
        <v>67</v>
      </c>
      <c r="BA645" s="67" t="s">
        <v>67</v>
      </c>
    </row>
    <row r="646" spans="2:53" x14ac:dyDescent="0.25">
      <c r="B646" s="67">
        <v>2024</v>
      </c>
      <c r="C646" s="67">
        <v>891780111</v>
      </c>
      <c r="D646" s="69" t="s">
        <v>64</v>
      </c>
      <c r="E646" s="72" t="s">
        <v>5623</v>
      </c>
      <c r="F646" s="136" t="str">
        <f>VLOOKUP(E646,[6]Hoja1!$C:$D,2,FALSE)</f>
        <v>CO1.REQ.5993104</v>
      </c>
      <c r="G646" s="418">
        <v>0</v>
      </c>
      <c r="H646" s="72" t="s">
        <v>73</v>
      </c>
      <c r="I646" s="69" t="s">
        <v>65</v>
      </c>
      <c r="J646" s="70" t="s">
        <v>5622</v>
      </c>
      <c r="K646" s="70">
        <v>3400000</v>
      </c>
      <c r="L646" s="67" t="s">
        <v>68</v>
      </c>
      <c r="M646" s="70" t="s">
        <v>5479</v>
      </c>
      <c r="N646" s="70">
        <v>1045729776</v>
      </c>
      <c r="O646" s="154">
        <v>709</v>
      </c>
      <c r="P646" s="294">
        <v>45369</v>
      </c>
      <c r="Q646" s="70">
        <v>16800000</v>
      </c>
      <c r="R646" s="291">
        <v>45371</v>
      </c>
      <c r="S646" s="70">
        <v>3400000</v>
      </c>
      <c r="T646" s="72" t="s">
        <v>66</v>
      </c>
      <c r="U646" s="70">
        <v>36559959</v>
      </c>
      <c r="V646" s="70" t="s">
        <v>3499</v>
      </c>
      <c r="W646" s="291">
        <v>45371</v>
      </c>
      <c r="X646" s="291">
        <v>45371</v>
      </c>
      <c r="Y646" s="81" t="s">
        <v>75</v>
      </c>
      <c r="Z646" s="291">
        <v>45382</v>
      </c>
      <c r="AA646" s="136">
        <f t="shared" si="45"/>
        <v>11</v>
      </c>
      <c r="AB646" s="136">
        <v>0</v>
      </c>
      <c r="AC646" s="506">
        <v>0</v>
      </c>
      <c r="AD646" s="136">
        <v>0</v>
      </c>
      <c r="AE646" s="294" t="s">
        <v>75</v>
      </c>
      <c r="AF646" s="136">
        <f t="shared" si="46"/>
        <v>0</v>
      </c>
      <c r="AG646" s="70">
        <v>0</v>
      </c>
      <c r="AH646" s="70">
        <v>0</v>
      </c>
      <c r="AI646" s="294" t="s">
        <v>75</v>
      </c>
      <c r="AJ646" s="72">
        <v>0</v>
      </c>
      <c r="AK646" s="79" t="s">
        <v>75</v>
      </c>
      <c r="AL646" s="79" t="s">
        <v>75</v>
      </c>
      <c r="AM646" s="136">
        <f t="shared" si="47"/>
        <v>0</v>
      </c>
      <c r="AN646" s="136">
        <f>+K646+AC646-AH646</f>
        <v>3400000</v>
      </c>
      <c r="AO646" s="72" t="s">
        <v>67</v>
      </c>
      <c r="AP646" s="70">
        <v>3400000</v>
      </c>
      <c r="AQ646" s="72" t="s">
        <v>85</v>
      </c>
      <c r="AR646" s="70">
        <v>0</v>
      </c>
      <c r="AS646" s="86" t="s">
        <v>75</v>
      </c>
      <c r="AT646" s="508">
        <v>0</v>
      </c>
      <c r="AU646" s="436">
        <f t="shared" si="48"/>
        <v>3400000</v>
      </c>
      <c r="AV646" s="140">
        <f t="shared" si="49"/>
        <v>0</v>
      </c>
      <c r="AW646" s="294" t="s">
        <v>75</v>
      </c>
      <c r="AX646" s="72" t="s">
        <v>86</v>
      </c>
      <c r="AY646" s="70" t="s">
        <v>5621</v>
      </c>
      <c r="AZ646" s="67" t="s">
        <v>67</v>
      </c>
      <c r="BA646" s="67" t="s">
        <v>67</v>
      </c>
    </row>
    <row r="647" spans="2:53" x14ac:dyDescent="0.25">
      <c r="B647" s="67">
        <v>2024</v>
      </c>
      <c r="C647" s="67">
        <v>891780111</v>
      </c>
      <c r="D647" s="69" t="s">
        <v>64</v>
      </c>
      <c r="E647" s="72" t="s">
        <v>5620</v>
      </c>
      <c r="F647" s="136" t="str">
        <f>VLOOKUP(E647,[6]Hoja1!$C:$D,2,FALSE)</f>
        <v>CO1.REQ.6000028</v>
      </c>
      <c r="G647" s="418">
        <v>0</v>
      </c>
      <c r="H647" s="72" t="s">
        <v>73</v>
      </c>
      <c r="I647" s="69" t="s">
        <v>65</v>
      </c>
      <c r="J647" s="70" t="s">
        <v>5619</v>
      </c>
      <c r="K647" s="70">
        <v>17250000</v>
      </c>
      <c r="L647" s="67" t="s">
        <v>68</v>
      </c>
      <c r="M647" s="70" t="s">
        <v>5618</v>
      </c>
      <c r="N647" s="70">
        <v>1083014411</v>
      </c>
      <c r="O647" s="70">
        <v>50</v>
      </c>
      <c r="P647" s="291">
        <v>45306</v>
      </c>
      <c r="Q647" s="70">
        <v>318249309.38</v>
      </c>
      <c r="R647" s="291">
        <v>45372</v>
      </c>
      <c r="S647" s="70">
        <v>17250000</v>
      </c>
      <c r="T647" s="72" t="s">
        <v>66</v>
      </c>
      <c r="U647" s="70">
        <v>1082870070</v>
      </c>
      <c r="V647" s="70" t="s">
        <v>5613</v>
      </c>
      <c r="W647" s="291">
        <v>45372</v>
      </c>
      <c r="X647" s="291">
        <v>45372</v>
      </c>
      <c r="Y647" s="81" t="s">
        <v>75</v>
      </c>
      <c r="Z647" s="291">
        <v>45535</v>
      </c>
      <c r="AA647" s="136">
        <f t="shared" si="45"/>
        <v>163</v>
      </c>
      <c r="AB647" s="136">
        <v>0</v>
      </c>
      <c r="AC647" s="506">
        <v>0</v>
      </c>
      <c r="AD647" s="136">
        <v>0</v>
      </c>
      <c r="AE647" s="294" t="s">
        <v>75</v>
      </c>
      <c r="AF647" s="136">
        <f t="shared" si="46"/>
        <v>0</v>
      </c>
      <c r="AG647" s="70">
        <v>0</v>
      </c>
      <c r="AH647" s="70">
        <v>0</v>
      </c>
      <c r="AI647" s="294" t="s">
        <v>75</v>
      </c>
      <c r="AJ647" s="72">
        <v>0</v>
      </c>
      <c r="AK647" s="79" t="s">
        <v>75</v>
      </c>
      <c r="AL647" s="79" t="s">
        <v>75</v>
      </c>
      <c r="AM647" s="136">
        <f t="shared" si="47"/>
        <v>0</v>
      </c>
      <c r="AN647" s="136">
        <f>+K647+AC647-AH647</f>
        <v>17250000</v>
      </c>
      <c r="AO647" s="72" t="s">
        <v>67</v>
      </c>
      <c r="AP647" s="70">
        <v>17250000</v>
      </c>
      <c r="AQ647" s="72" t="s">
        <v>85</v>
      </c>
      <c r="AR647" s="70">
        <v>0</v>
      </c>
      <c r="AS647" s="86" t="s">
        <v>75</v>
      </c>
      <c r="AT647" s="508">
        <v>8625000</v>
      </c>
      <c r="AU647" s="436">
        <f t="shared" si="48"/>
        <v>8625000</v>
      </c>
      <c r="AV647" s="140">
        <f t="shared" si="49"/>
        <v>0.5</v>
      </c>
      <c r="AW647" s="294" t="s">
        <v>75</v>
      </c>
      <c r="AX647" s="72" t="s">
        <v>86</v>
      </c>
      <c r="AY647" s="70" t="s">
        <v>5617</v>
      </c>
      <c r="AZ647" s="67" t="s">
        <v>67</v>
      </c>
      <c r="BA647" s="67" t="s">
        <v>67</v>
      </c>
    </row>
    <row r="648" spans="2:53" x14ac:dyDescent="0.25">
      <c r="B648" s="67">
        <v>2024</v>
      </c>
      <c r="C648" s="67">
        <v>891780111</v>
      </c>
      <c r="D648" s="69" t="s">
        <v>64</v>
      </c>
      <c r="E648" s="72" t="s">
        <v>5616</v>
      </c>
      <c r="F648" s="136" t="str">
        <f>VLOOKUP(E648,[6]Hoja1!$C:$D,2,FALSE)</f>
        <v>CO1.REQ.6009493</v>
      </c>
      <c r="G648" s="418">
        <v>0</v>
      </c>
      <c r="H648" s="72" t="s">
        <v>73</v>
      </c>
      <c r="I648" s="69" t="s">
        <v>65</v>
      </c>
      <c r="J648" s="70" t="s">
        <v>5615</v>
      </c>
      <c r="K648" s="70">
        <v>20400000</v>
      </c>
      <c r="L648" s="67" t="s">
        <v>68</v>
      </c>
      <c r="M648" s="70" t="s">
        <v>5614</v>
      </c>
      <c r="N648" s="70">
        <v>1082909211</v>
      </c>
      <c r="O648" s="70">
        <v>50</v>
      </c>
      <c r="P648" s="291">
        <v>45306</v>
      </c>
      <c r="Q648" s="70">
        <v>318249309.38</v>
      </c>
      <c r="R648" s="291">
        <v>45373</v>
      </c>
      <c r="S648" s="70">
        <v>20400000</v>
      </c>
      <c r="T648" s="72" t="s">
        <v>66</v>
      </c>
      <c r="U648" s="70">
        <v>1082870070</v>
      </c>
      <c r="V648" s="70" t="s">
        <v>5613</v>
      </c>
      <c r="W648" s="291">
        <v>45373</v>
      </c>
      <c r="X648" s="291">
        <v>45373</v>
      </c>
      <c r="Y648" s="81" t="s">
        <v>75</v>
      </c>
      <c r="Z648" s="291">
        <v>45535</v>
      </c>
      <c r="AA648" s="136">
        <f t="shared" ref="AA648:AA711" si="50">+IF(Y648="1800-01-01",Z648-X648,Z648-Y648)</f>
        <v>162</v>
      </c>
      <c r="AB648" s="136">
        <v>0</v>
      </c>
      <c r="AC648" s="506">
        <v>0</v>
      </c>
      <c r="AD648" s="136">
        <v>0</v>
      </c>
      <c r="AE648" s="294" t="s">
        <v>75</v>
      </c>
      <c r="AF648" s="136">
        <f t="shared" ref="AF648:AF711" si="51">+IF(AE648="1800-01-01",0,AE648-Z648)</f>
        <v>0</v>
      </c>
      <c r="AG648" s="70">
        <v>0</v>
      </c>
      <c r="AH648" s="70">
        <v>0</v>
      </c>
      <c r="AI648" s="294" t="s">
        <v>75</v>
      </c>
      <c r="AJ648" s="72">
        <v>0</v>
      </c>
      <c r="AK648" s="79" t="s">
        <v>75</v>
      </c>
      <c r="AL648" s="79" t="s">
        <v>75</v>
      </c>
      <c r="AM648" s="136">
        <f t="shared" ref="AM648:AM711" si="52">+IF(AK648="1800-01-01",0,AL648-AK648)</f>
        <v>0</v>
      </c>
      <c r="AN648" s="136">
        <f>+K648+AC648-AH648</f>
        <v>20400000</v>
      </c>
      <c r="AO648" s="72" t="s">
        <v>67</v>
      </c>
      <c r="AP648" s="70">
        <v>20400000</v>
      </c>
      <c r="AQ648" s="72" t="s">
        <v>85</v>
      </c>
      <c r="AR648" s="70">
        <v>0</v>
      </c>
      <c r="AS648" s="86" t="s">
        <v>75</v>
      </c>
      <c r="AT648" s="508">
        <v>10200000</v>
      </c>
      <c r="AU648" s="436">
        <f t="shared" ref="AU648:AU711" si="53">AN648-AT648</f>
        <v>10200000</v>
      </c>
      <c r="AV648" s="140">
        <f t="shared" ref="AV648:AV711" si="54">+IFERROR(AT648/AN648,"_")</f>
        <v>0.5</v>
      </c>
      <c r="AW648" s="294" t="s">
        <v>75</v>
      </c>
      <c r="AX648" s="72" t="s">
        <v>86</v>
      </c>
      <c r="AY648" s="70" t="s">
        <v>5612</v>
      </c>
      <c r="AZ648" s="67" t="s">
        <v>67</v>
      </c>
      <c r="BA648" s="67" t="s">
        <v>67</v>
      </c>
    </row>
    <row r="649" spans="2:53" x14ac:dyDescent="0.25">
      <c r="B649" s="67">
        <v>2024</v>
      </c>
      <c r="C649" s="67">
        <v>891780111</v>
      </c>
      <c r="D649" s="69" t="s">
        <v>64</v>
      </c>
      <c r="E649" s="72" t="s">
        <v>5611</v>
      </c>
      <c r="F649" s="136" t="s">
        <v>5610</v>
      </c>
      <c r="G649" s="418">
        <v>0</v>
      </c>
      <c r="H649" s="72" t="s">
        <v>73</v>
      </c>
      <c r="I649" s="69" t="s">
        <v>65</v>
      </c>
      <c r="J649" s="70" t="s">
        <v>5609</v>
      </c>
      <c r="K649" s="70">
        <v>29700000</v>
      </c>
      <c r="L649" s="67" t="s">
        <v>68</v>
      </c>
      <c r="M649" s="70" t="s">
        <v>5608</v>
      </c>
      <c r="N649" s="70">
        <v>1082945995</v>
      </c>
      <c r="O649" s="70">
        <v>13</v>
      </c>
      <c r="P649" s="294">
        <v>45302</v>
      </c>
      <c r="Q649" s="70">
        <v>4518689382</v>
      </c>
      <c r="R649" s="291">
        <v>45385</v>
      </c>
      <c r="S649" s="70">
        <v>29700000</v>
      </c>
      <c r="T649" s="72" t="s">
        <v>66</v>
      </c>
      <c r="U649" s="70">
        <v>12560219</v>
      </c>
      <c r="V649" s="70" t="s">
        <v>4855</v>
      </c>
      <c r="W649" s="291">
        <v>45385</v>
      </c>
      <c r="X649" s="291">
        <v>45385</v>
      </c>
      <c r="Y649" s="81" t="s">
        <v>75</v>
      </c>
      <c r="Z649" s="291">
        <v>45656</v>
      </c>
      <c r="AA649" s="136">
        <f t="shared" si="50"/>
        <v>271</v>
      </c>
      <c r="AB649" s="136">
        <v>0</v>
      </c>
      <c r="AC649" s="506">
        <v>0</v>
      </c>
      <c r="AD649" s="136">
        <v>0</v>
      </c>
      <c r="AE649" s="294" t="s">
        <v>75</v>
      </c>
      <c r="AF649" s="136">
        <f t="shared" si="51"/>
        <v>0</v>
      </c>
      <c r="AG649" s="70">
        <v>0</v>
      </c>
      <c r="AH649" s="70">
        <v>0</v>
      </c>
      <c r="AI649" s="294" t="s">
        <v>75</v>
      </c>
      <c r="AJ649" s="72">
        <v>0</v>
      </c>
      <c r="AK649" s="79" t="s">
        <v>75</v>
      </c>
      <c r="AL649" s="79" t="s">
        <v>75</v>
      </c>
      <c r="AM649" s="136">
        <f t="shared" si="52"/>
        <v>0</v>
      </c>
      <c r="AN649" s="136">
        <f>+K649+AC649-AH649</f>
        <v>29700000</v>
      </c>
      <c r="AO649" s="72" t="s">
        <v>67</v>
      </c>
      <c r="AP649" s="70">
        <v>29700000</v>
      </c>
      <c r="AQ649" s="72" t="s">
        <v>85</v>
      </c>
      <c r="AR649" s="70">
        <v>0</v>
      </c>
      <c r="AS649" s="86" t="s">
        <v>75</v>
      </c>
      <c r="AT649" s="508">
        <v>9900000</v>
      </c>
      <c r="AU649" s="436">
        <f t="shared" si="53"/>
        <v>19800000</v>
      </c>
      <c r="AV649" s="140">
        <f t="shared" si="54"/>
        <v>0.33333333333333331</v>
      </c>
      <c r="AW649" s="294" t="s">
        <v>75</v>
      </c>
      <c r="AX649" s="72" t="s">
        <v>86</v>
      </c>
      <c r="AY649" s="510" t="s">
        <v>5607</v>
      </c>
      <c r="AZ649" s="67" t="s">
        <v>67</v>
      </c>
      <c r="BA649" s="67" t="s">
        <v>67</v>
      </c>
    </row>
    <row r="650" spans="2:53" x14ac:dyDescent="0.25">
      <c r="B650" s="67">
        <v>2024</v>
      </c>
      <c r="C650" s="67">
        <v>891780111</v>
      </c>
      <c r="D650" s="69" t="s">
        <v>64</v>
      </c>
      <c r="E650" s="72" t="s">
        <v>5606</v>
      </c>
      <c r="F650" s="136" t="s">
        <v>5605</v>
      </c>
      <c r="G650" s="418">
        <v>2023000100072</v>
      </c>
      <c r="H650" s="72" t="s">
        <v>73</v>
      </c>
      <c r="I650" s="69" t="s">
        <v>1745</v>
      </c>
      <c r="J650" s="70" t="s">
        <v>5604</v>
      </c>
      <c r="K650" s="70">
        <v>16500000</v>
      </c>
      <c r="L650" s="67" t="s">
        <v>68</v>
      </c>
      <c r="M650" s="70" t="s">
        <v>5603</v>
      </c>
      <c r="N650" s="70">
        <v>1010105584</v>
      </c>
      <c r="O650" s="70">
        <v>53</v>
      </c>
      <c r="P650" s="291">
        <v>45306</v>
      </c>
      <c r="Q650" s="70">
        <v>81800000</v>
      </c>
      <c r="R650" s="291">
        <v>45385</v>
      </c>
      <c r="S650" s="70">
        <v>16500000</v>
      </c>
      <c r="T650" s="72" t="s">
        <v>66</v>
      </c>
      <c r="U650" s="70">
        <v>39141438</v>
      </c>
      <c r="V650" s="70" t="s">
        <v>5396</v>
      </c>
      <c r="W650" s="291">
        <v>45385</v>
      </c>
      <c r="X650" s="291">
        <v>45385</v>
      </c>
      <c r="Y650" s="81" t="s">
        <v>75</v>
      </c>
      <c r="Z650" s="291">
        <v>45535</v>
      </c>
      <c r="AA650" s="136">
        <f t="shared" si="50"/>
        <v>150</v>
      </c>
      <c r="AB650" s="136">
        <v>0</v>
      </c>
      <c r="AC650" s="506">
        <v>0</v>
      </c>
      <c r="AD650" s="136">
        <v>0</v>
      </c>
      <c r="AE650" s="294" t="s">
        <v>75</v>
      </c>
      <c r="AF650" s="136">
        <f t="shared" si="51"/>
        <v>0</v>
      </c>
      <c r="AG650" s="70">
        <v>0</v>
      </c>
      <c r="AH650" s="70">
        <v>0</v>
      </c>
      <c r="AI650" s="294" t="s">
        <v>75</v>
      </c>
      <c r="AJ650" s="72">
        <v>0</v>
      </c>
      <c r="AK650" s="79" t="s">
        <v>75</v>
      </c>
      <c r="AL650" s="79" t="s">
        <v>75</v>
      </c>
      <c r="AM650" s="136">
        <f t="shared" si="52"/>
        <v>0</v>
      </c>
      <c r="AN650" s="136">
        <f>+K650+AC650-AH650</f>
        <v>16500000</v>
      </c>
      <c r="AO650" s="72" t="s">
        <v>67</v>
      </c>
      <c r="AP650" s="70">
        <v>16500000</v>
      </c>
      <c r="AQ650" s="72" t="s">
        <v>85</v>
      </c>
      <c r="AR650" s="70">
        <v>0</v>
      </c>
      <c r="AS650" s="86" t="s">
        <v>75</v>
      </c>
      <c r="AT650" s="508">
        <v>9900000</v>
      </c>
      <c r="AU650" s="436">
        <f t="shared" si="53"/>
        <v>6600000</v>
      </c>
      <c r="AV650" s="140">
        <f t="shared" si="54"/>
        <v>0.6</v>
      </c>
      <c r="AW650" s="294" t="s">
        <v>75</v>
      </c>
      <c r="AX650" s="72" t="s">
        <v>86</v>
      </c>
      <c r="AY650" s="136" t="s">
        <v>5602</v>
      </c>
      <c r="AZ650" s="67" t="s">
        <v>67</v>
      </c>
      <c r="BA650" s="67" t="s">
        <v>67</v>
      </c>
    </row>
    <row r="651" spans="2:53" x14ac:dyDescent="0.25">
      <c r="B651" s="67">
        <v>2024</v>
      </c>
      <c r="C651" s="67">
        <v>891780111</v>
      </c>
      <c r="D651" s="69" t="s">
        <v>64</v>
      </c>
      <c r="E651" s="72" t="s">
        <v>5601</v>
      </c>
      <c r="F651" s="136" t="s">
        <v>5600</v>
      </c>
      <c r="G651" s="418">
        <v>0</v>
      </c>
      <c r="H651" s="72" t="s">
        <v>73</v>
      </c>
      <c r="I651" s="69" t="s">
        <v>65</v>
      </c>
      <c r="J651" s="70" t="s">
        <v>5599</v>
      </c>
      <c r="K651" s="70">
        <v>6300000</v>
      </c>
      <c r="L651" s="67" t="s">
        <v>68</v>
      </c>
      <c r="M651" s="70" t="s">
        <v>5598</v>
      </c>
      <c r="N651" s="70">
        <v>85153423</v>
      </c>
      <c r="O651" s="70">
        <v>14</v>
      </c>
      <c r="P651" s="291">
        <v>45302</v>
      </c>
      <c r="Q651" s="70">
        <v>2126349000</v>
      </c>
      <c r="R651" s="291">
        <v>45386</v>
      </c>
      <c r="S651" s="70">
        <v>6300000</v>
      </c>
      <c r="T651" s="72" t="s">
        <v>66</v>
      </c>
      <c r="U651" s="70">
        <v>85459497</v>
      </c>
      <c r="V651" s="70" t="s">
        <v>3149</v>
      </c>
      <c r="W651" s="291">
        <v>45386</v>
      </c>
      <c r="X651" s="291">
        <v>45386</v>
      </c>
      <c r="Y651" s="81" t="s">
        <v>75</v>
      </c>
      <c r="Z651" s="291">
        <v>45457</v>
      </c>
      <c r="AA651" s="136">
        <f t="shared" si="50"/>
        <v>71</v>
      </c>
      <c r="AB651" s="136">
        <v>0</v>
      </c>
      <c r="AC651" s="506">
        <v>0</v>
      </c>
      <c r="AD651" s="136">
        <v>0</v>
      </c>
      <c r="AE651" s="294" t="s">
        <v>75</v>
      </c>
      <c r="AF651" s="136">
        <f t="shared" si="51"/>
        <v>0</v>
      </c>
      <c r="AG651" s="70">
        <v>0</v>
      </c>
      <c r="AH651" s="70">
        <v>0</v>
      </c>
      <c r="AI651" s="294" t="s">
        <v>75</v>
      </c>
      <c r="AJ651" s="72">
        <v>0</v>
      </c>
      <c r="AK651" s="79" t="s">
        <v>75</v>
      </c>
      <c r="AL651" s="79" t="s">
        <v>75</v>
      </c>
      <c r="AM651" s="136">
        <f t="shared" si="52"/>
        <v>0</v>
      </c>
      <c r="AN651" s="136">
        <f>+K651+AC651-AH651</f>
        <v>6300000</v>
      </c>
      <c r="AO651" s="72" t="s">
        <v>67</v>
      </c>
      <c r="AP651" s="70">
        <v>6300000</v>
      </c>
      <c r="AQ651" s="72" t="s">
        <v>85</v>
      </c>
      <c r="AR651" s="70">
        <v>0</v>
      </c>
      <c r="AS651" s="86" t="s">
        <v>75</v>
      </c>
      <c r="AT651" s="508">
        <v>6300000</v>
      </c>
      <c r="AU651" s="436">
        <f t="shared" si="53"/>
        <v>0</v>
      </c>
      <c r="AV651" s="140">
        <f t="shared" si="54"/>
        <v>1</v>
      </c>
      <c r="AW651" s="294" t="s">
        <v>75</v>
      </c>
      <c r="AX651" s="72" t="s">
        <v>131</v>
      </c>
      <c r="AY651" s="136" t="s">
        <v>5597</v>
      </c>
      <c r="AZ651" s="67" t="s">
        <v>67</v>
      </c>
      <c r="BA651" s="67" t="s">
        <v>67</v>
      </c>
    </row>
    <row r="652" spans="2:53" x14ac:dyDescent="0.25">
      <c r="B652" s="67">
        <v>2024</v>
      </c>
      <c r="C652" s="67">
        <v>891780111</v>
      </c>
      <c r="D652" s="69" t="s">
        <v>64</v>
      </c>
      <c r="E652" s="72" t="s">
        <v>5596</v>
      </c>
      <c r="F652" s="136" t="s">
        <v>5595</v>
      </c>
      <c r="G652" s="418">
        <v>0</v>
      </c>
      <c r="H652" s="72" t="s">
        <v>73</v>
      </c>
      <c r="I652" s="69" t="s">
        <v>65</v>
      </c>
      <c r="J652" s="70" t="s">
        <v>5585</v>
      </c>
      <c r="K652" s="70">
        <v>2100000</v>
      </c>
      <c r="L652" s="67" t="s">
        <v>68</v>
      </c>
      <c r="M652" s="70" t="s">
        <v>5594</v>
      </c>
      <c r="N652" s="70">
        <v>57466627</v>
      </c>
      <c r="O652" s="70">
        <v>14</v>
      </c>
      <c r="P652" s="291">
        <v>45302</v>
      </c>
      <c r="Q652" s="70">
        <v>2126349000</v>
      </c>
      <c r="R652" s="291">
        <v>45386</v>
      </c>
      <c r="S652" s="70">
        <v>2100000</v>
      </c>
      <c r="T652" s="72" t="s">
        <v>66</v>
      </c>
      <c r="U652" s="70">
        <v>57426272</v>
      </c>
      <c r="V652" s="70" t="s">
        <v>5583</v>
      </c>
      <c r="W652" s="291">
        <v>45386</v>
      </c>
      <c r="X652" s="291">
        <v>45386</v>
      </c>
      <c r="Y652" s="81" t="s">
        <v>75</v>
      </c>
      <c r="Z652" s="291">
        <v>45412</v>
      </c>
      <c r="AA652" s="136">
        <f t="shared" si="50"/>
        <v>26</v>
      </c>
      <c r="AB652" s="136">
        <v>0</v>
      </c>
      <c r="AC652" s="506">
        <v>0</v>
      </c>
      <c r="AD652" s="136">
        <v>0</v>
      </c>
      <c r="AE652" s="294" t="s">
        <v>75</v>
      </c>
      <c r="AF652" s="136">
        <f t="shared" si="51"/>
        <v>0</v>
      </c>
      <c r="AG652" s="70">
        <v>0</v>
      </c>
      <c r="AH652" s="70">
        <v>0</v>
      </c>
      <c r="AI652" s="294" t="s">
        <v>75</v>
      </c>
      <c r="AJ652" s="72">
        <v>0</v>
      </c>
      <c r="AK652" s="79" t="s">
        <v>75</v>
      </c>
      <c r="AL652" s="79" t="s">
        <v>75</v>
      </c>
      <c r="AM652" s="136">
        <f t="shared" si="52"/>
        <v>0</v>
      </c>
      <c r="AN652" s="136">
        <f>+K652+AC652-AH652</f>
        <v>2100000</v>
      </c>
      <c r="AO652" s="72" t="s">
        <v>67</v>
      </c>
      <c r="AP652" s="70">
        <v>2100000</v>
      </c>
      <c r="AQ652" s="72" t="s">
        <v>85</v>
      </c>
      <c r="AR652" s="70">
        <v>0</v>
      </c>
      <c r="AS652" s="86" t="s">
        <v>75</v>
      </c>
      <c r="AT652" s="508">
        <v>2100000</v>
      </c>
      <c r="AU652" s="436">
        <f t="shared" si="53"/>
        <v>0</v>
      </c>
      <c r="AV652" s="140">
        <f t="shared" si="54"/>
        <v>1</v>
      </c>
      <c r="AW652" s="294" t="s">
        <v>75</v>
      </c>
      <c r="AX652" s="72" t="s">
        <v>131</v>
      </c>
      <c r="AY652" s="136" t="s">
        <v>5593</v>
      </c>
      <c r="AZ652" s="67" t="s">
        <v>67</v>
      </c>
      <c r="BA652" s="67" t="s">
        <v>67</v>
      </c>
    </row>
    <row r="653" spans="2:53" x14ac:dyDescent="0.25">
      <c r="B653" s="67">
        <v>2024</v>
      </c>
      <c r="C653" s="67">
        <v>891780111</v>
      </c>
      <c r="D653" s="69" t="s">
        <v>64</v>
      </c>
      <c r="E653" s="72" t="s">
        <v>5592</v>
      </c>
      <c r="F653" s="136" t="s">
        <v>5591</v>
      </c>
      <c r="G653" s="418">
        <v>0</v>
      </c>
      <c r="H653" s="72" t="s">
        <v>73</v>
      </c>
      <c r="I653" s="69" t="s">
        <v>65</v>
      </c>
      <c r="J653" s="70" t="s">
        <v>5590</v>
      </c>
      <c r="K653" s="70">
        <v>5250000</v>
      </c>
      <c r="L653" s="67" t="s">
        <v>68</v>
      </c>
      <c r="M653" s="70" t="s">
        <v>5589</v>
      </c>
      <c r="N653" s="70">
        <v>36668600</v>
      </c>
      <c r="O653" s="70">
        <v>14</v>
      </c>
      <c r="P653" s="291">
        <v>45302</v>
      </c>
      <c r="Q653" s="70">
        <v>2126349000</v>
      </c>
      <c r="R653" s="291">
        <v>45386</v>
      </c>
      <c r="S653" s="70">
        <v>5250000</v>
      </c>
      <c r="T653" s="72" t="s">
        <v>66</v>
      </c>
      <c r="U653" s="70">
        <v>7633817</v>
      </c>
      <c r="V653" s="70" t="s">
        <v>4306</v>
      </c>
      <c r="W653" s="291">
        <v>45386</v>
      </c>
      <c r="X653" s="291">
        <v>45386</v>
      </c>
      <c r="Y653" s="81" t="s">
        <v>75</v>
      </c>
      <c r="Z653" s="291">
        <v>45457</v>
      </c>
      <c r="AA653" s="136">
        <f t="shared" si="50"/>
        <v>71</v>
      </c>
      <c r="AB653" s="136">
        <v>2</v>
      </c>
      <c r="AC653" s="506">
        <v>1050000</v>
      </c>
      <c r="AD653" s="136">
        <v>1</v>
      </c>
      <c r="AE653" s="507">
        <v>45473</v>
      </c>
      <c r="AF653" s="136">
        <f t="shared" si="51"/>
        <v>16</v>
      </c>
      <c r="AG653" s="70">
        <v>0</v>
      </c>
      <c r="AH653" s="70">
        <v>0</v>
      </c>
      <c r="AI653" s="294" t="s">
        <v>75</v>
      </c>
      <c r="AJ653" s="72">
        <v>0</v>
      </c>
      <c r="AK653" s="79" t="s">
        <v>75</v>
      </c>
      <c r="AL653" s="79" t="s">
        <v>75</v>
      </c>
      <c r="AM653" s="136">
        <f t="shared" si="52"/>
        <v>0</v>
      </c>
      <c r="AN653" s="136">
        <f>+K653+AC653-AH653</f>
        <v>6300000</v>
      </c>
      <c r="AO653" s="72" t="s">
        <v>67</v>
      </c>
      <c r="AP653" s="70">
        <v>5250000</v>
      </c>
      <c r="AQ653" s="72" t="s">
        <v>85</v>
      </c>
      <c r="AR653" s="70">
        <v>0</v>
      </c>
      <c r="AS653" s="86" t="s">
        <v>75</v>
      </c>
      <c r="AT653" s="508">
        <v>6300000</v>
      </c>
      <c r="AU653" s="436">
        <f t="shared" si="53"/>
        <v>0</v>
      </c>
      <c r="AV653" s="140">
        <f t="shared" si="54"/>
        <v>1</v>
      </c>
      <c r="AW653" s="294" t="s">
        <v>75</v>
      </c>
      <c r="AX653" s="72" t="s">
        <v>131</v>
      </c>
      <c r="AY653" s="136" t="s">
        <v>5588</v>
      </c>
      <c r="AZ653" s="67" t="s">
        <v>67</v>
      </c>
      <c r="BA653" s="67" t="s">
        <v>67</v>
      </c>
    </row>
    <row r="654" spans="2:53" x14ac:dyDescent="0.25">
      <c r="B654" s="67">
        <v>2024</v>
      </c>
      <c r="C654" s="67">
        <v>891780111</v>
      </c>
      <c r="D654" s="69" t="s">
        <v>64</v>
      </c>
      <c r="E654" s="72" t="s">
        <v>5587</v>
      </c>
      <c r="F654" s="136" t="s">
        <v>5586</v>
      </c>
      <c r="G654" s="418">
        <v>0</v>
      </c>
      <c r="H654" s="72" t="s">
        <v>73</v>
      </c>
      <c r="I654" s="69" t="s">
        <v>65</v>
      </c>
      <c r="J654" s="70" t="s">
        <v>5585</v>
      </c>
      <c r="K654" s="70">
        <v>2100000</v>
      </c>
      <c r="L654" s="67" t="s">
        <v>68</v>
      </c>
      <c r="M654" s="70" t="s">
        <v>5584</v>
      </c>
      <c r="N654" s="70">
        <v>1004364260</v>
      </c>
      <c r="O654" s="70">
        <v>14</v>
      </c>
      <c r="P654" s="291">
        <v>45302</v>
      </c>
      <c r="Q654" s="70">
        <v>2126349000</v>
      </c>
      <c r="R654" s="291">
        <v>45387</v>
      </c>
      <c r="S654" s="70">
        <v>2100000</v>
      </c>
      <c r="T654" s="72" t="s">
        <v>66</v>
      </c>
      <c r="U654" s="70">
        <v>57426272</v>
      </c>
      <c r="V654" s="70" t="s">
        <v>5583</v>
      </c>
      <c r="W654" s="291">
        <v>45387</v>
      </c>
      <c r="X654" s="291">
        <v>45387</v>
      </c>
      <c r="Y654" s="81" t="s">
        <v>75</v>
      </c>
      <c r="Z654" s="291">
        <v>45412</v>
      </c>
      <c r="AA654" s="136">
        <f t="shared" si="50"/>
        <v>25</v>
      </c>
      <c r="AB654" s="136">
        <v>0</v>
      </c>
      <c r="AC654" s="506">
        <v>0</v>
      </c>
      <c r="AD654" s="136">
        <v>0</v>
      </c>
      <c r="AE654" s="294" t="s">
        <v>75</v>
      </c>
      <c r="AF654" s="136">
        <f t="shared" si="51"/>
        <v>0</v>
      </c>
      <c r="AG654" s="70">
        <v>0</v>
      </c>
      <c r="AH654" s="70">
        <v>0</v>
      </c>
      <c r="AI654" s="294" t="s">
        <v>75</v>
      </c>
      <c r="AJ654" s="72">
        <v>0</v>
      </c>
      <c r="AK654" s="79" t="s">
        <v>75</v>
      </c>
      <c r="AL654" s="79" t="s">
        <v>75</v>
      </c>
      <c r="AM654" s="136">
        <f t="shared" si="52"/>
        <v>0</v>
      </c>
      <c r="AN654" s="136">
        <f>+K654+AC654-AH654</f>
        <v>2100000</v>
      </c>
      <c r="AO654" s="72" t="s">
        <v>67</v>
      </c>
      <c r="AP654" s="70">
        <v>2100000</v>
      </c>
      <c r="AQ654" s="72" t="s">
        <v>85</v>
      </c>
      <c r="AR654" s="70">
        <v>0</v>
      </c>
      <c r="AS654" s="86" t="s">
        <v>75</v>
      </c>
      <c r="AT654" s="508">
        <v>2100000</v>
      </c>
      <c r="AU654" s="436">
        <f t="shared" si="53"/>
        <v>0</v>
      </c>
      <c r="AV654" s="140">
        <f t="shared" si="54"/>
        <v>1</v>
      </c>
      <c r="AW654" s="294" t="s">
        <v>75</v>
      </c>
      <c r="AX654" s="72" t="s">
        <v>131</v>
      </c>
      <c r="AY654" s="136" t="s">
        <v>5582</v>
      </c>
      <c r="AZ654" s="67" t="s">
        <v>67</v>
      </c>
      <c r="BA654" s="67" t="s">
        <v>67</v>
      </c>
    </row>
    <row r="655" spans="2:53" x14ac:dyDescent="0.25">
      <c r="B655" s="67">
        <v>2024</v>
      </c>
      <c r="C655" s="67">
        <v>891780111</v>
      </c>
      <c r="D655" s="69" t="s">
        <v>64</v>
      </c>
      <c r="E655" s="72" t="s">
        <v>5581</v>
      </c>
      <c r="F655" s="136" t="s">
        <v>5580</v>
      </c>
      <c r="G655" s="418">
        <v>0</v>
      </c>
      <c r="H655" s="72" t="s">
        <v>73</v>
      </c>
      <c r="I655" s="69" t="s">
        <v>65</v>
      </c>
      <c r="J655" s="70" t="s">
        <v>5579</v>
      </c>
      <c r="K655" s="70">
        <v>6250000</v>
      </c>
      <c r="L655" s="67" t="s">
        <v>68</v>
      </c>
      <c r="M655" s="70" t="s">
        <v>5578</v>
      </c>
      <c r="N655" s="70">
        <v>4978989</v>
      </c>
      <c r="O655" s="70">
        <v>14</v>
      </c>
      <c r="P655" s="291">
        <v>45302</v>
      </c>
      <c r="Q655" s="70">
        <v>2126349000</v>
      </c>
      <c r="R655" s="291">
        <v>45390</v>
      </c>
      <c r="S655" s="70">
        <v>6250000</v>
      </c>
      <c r="T655" s="72" t="s">
        <v>66</v>
      </c>
      <c r="U655" s="70">
        <v>85152695</v>
      </c>
      <c r="V655" s="70" t="s">
        <v>5517</v>
      </c>
      <c r="W655" s="291">
        <v>45390</v>
      </c>
      <c r="X655" s="291">
        <v>45390</v>
      </c>
      <c r="Y655" s="81" t="s">
        <v>75</v>
      </c>
      <c r="Z655" s="291">
        <v>45457</v>
      </c>
      <c r="AA655" s="136">
        <f t="shared" si="50"/>
        <v>67</v>
      </c>
      <c r="AB655" s="136">
        <v>0</v>
      </c>
      <c r="AC655" s="506">
        <v>0</v>
      </c>
      <c r="AD655" s="136">
        <v>0</v>
      </c>
      <c r="AE655" s="294" t="s">
        <v>75</v>
      </c>
      <c r="AF655" s="136">
        <f t="shared" si="51"/>
        <v>0</v>
      </c>
      <c r="AG655" s="70">
        <v>0</v>
      </c>
      <c r="AH655" s="70">
        <v>0</v>
      </c>
      <c r="AI655" s="294" t="s">
        <v>75</v>
      </c>
      <c r="AJ655" s="72">
        <v>0</v>
      </c>
      <c r="AK655" s="79" t="s">
        <v>75</v>
      </c>
      <c r="AL655" s="79" t="s">
        <v>75</v>
      </c>
      <c r="AM655" s="136">
        <f t="shared" si="52"/>
        <v>0</v>
      </c>
      <c r="AN655" s="136">
        <f>+K655+AC655-AH655</f>
        <v>6250000</v>
      </c>
      <c r="AO655" s="72" t="s">
        <v>67</v>
      </c>
      <c r="AP655" s="70">
        <v>6250000</v>
      </c>
      <c r="AQ655" s="72" t="s">
        <v>85</v>
      </c>
      <c r="AR655" s="70">
        <v>0</v>
      </c>
      <c r="AS655" s="86" t="s">
        <v>75</v>
      </c>
      <c r="AT655" s="508">
        <v>6250000</v>
      </c>
      <c r="AU655" s="436">
        <f t="shared" si="53"/>
        <v>0</v>
      </c>
      <c r="AV655" s="140">
        <f t="shared" si="54"/>
        <v>1</v>
      </c>
      <c r="AW655" s="294" t="s">
        <v>75</v>
      </c>
      <c r="AX655" s="72" t="s">
        <v>131</v>
      </c>
      <c r="AY655" s="136" t="s">
        <v>5577</v>
      </c>
      <c r="AZ655" s="67" t="s">
        <v>67</v>
      </c>
      <c r="BA655" s="67" t="s">
        <v>67</v>
      </c>
    </row>
    <row r="656" spans="2:53" x14ac:dyDescent="0.25">
      <c r="B656" s="67">
        <v>2024</v>
      </c>
      <c r="C656" s="67">
        <v>891780111</v>
      </c>
      <c r="D656" s="69" t="s">
        <v>64</v>
      </c>
      <c r="E656" s="72" t="s">
        <v>5576</v>
      </c>
      <c r="F656" s="136" t="s">
        <v>5575</v>
      </c>
      <c r="G656" s="418">
        <v>0</v>
      </c>
      <c r="H656" s="72" t="s">
        <v>73</v>
      </c>
      <c r="I656" s="69" t="s">
        <v>65</v>
      </c>
      <c r="J656" s="70" t="s">
        <v>5574</v>
      </c>
      <c r="K656" s="70">
        <v>5250000</v>
      </c>
      <c r="L656" s="67" t="s">
        <v>68</v>
      </c>
      <c r="M656" s="70" t="s">
        <v>5573</v>
      </c>
      <c r="N656" s="70">
        <v>1082887356</v>
      </c>
      <c r="O656" s="70">
        <v>14</v>
      </c>
      <c r="P656" s="291">
        <v>45302</v>
      </c>
      <c r="Q656" s="70">
        <v>2126349000</v>
      </c>
      <c r="R656" s="291">
        <v>45390</v>
      </c>
      <c r="S656" s="70">
        <v>5250000</v>
      </c>
      <c r="T656" s="72" t="s">
        <v>66</v>
      </c>
      <c r="U656" s="70">
        <v>36694483</v>
      </c>
      <c r="V656" s="70" t="s">
        <v>5572</v>
      </c>
      <c r="W656" s="291">
        <v>45390</v>
      </c>
      <c r="X656" s="291">
        <v>45390</v>
      </c>
      <c r="Y656" s="81" t="s">
        <v>75</v>
      </c>
      <c r="Z656" s="291">
        <v>45457</v>
      </c>
      <c r="AA656" s="136">
        <f t="shared" si="50"/>
        <v>67</v>
      </c>
      <c r="AB656" s="136">
        <v>2</v>
      </c>
      <c r="AC656" s="506">
        <v>1050000</v>
      </c>
      <c r="AD656" s="136">
        <v>1</v>
      </c>
      <c r="AE656" s="507">
        <v>45473</v>
      </c>
      <c r="AF656" s="136">
        <f t="shared" si="51"/>
        <v>16</v>
      </c>
      <c r="AG656" s="70">
        <v>0</v>
      </c>
      <c r="AH656" s="70">
        <v>0</v>
      </c>
      <c r="AI656" s="294" t="s">
        <v>75</v>
      </c>
      <c r="AJ656" s="72">
        <v>0</v>
      </c>
      <c r="AK656" s="79" t="s">
        <v>75</v>
      </c>
      <c r="AL656" s="79" t="s">
        <v>75</v>
      </c>
      <c r="AM656" s="136">
        <f t="shared" si="52"/>
        <v>0</v>
      </c>
      <c r="AN656" s="136">
        <f>+K656+AC656-AH656</f>
        <v>6300000</v>
      </c>
      <c r="AO656" s="72" t="s">
        <v>67</v>
      </c>
      <c r="AP656" s="70">
        <v>5250000</v>
      </c>
      <c r="AQ656" s="72" t="s">
        <v>85</v>
      </c>
      <c r="AR656" s="70">
        <v>0</v>
      </c>
      <c r="AS656" s="86" t="s">
        <v>75</v>
      </c>
      <c r="AT656" s="508">
        <v>4200000</v>
      </c>
      <c r="AU656" s="436">
        <f t="shared" si="53"/>
        <v>2100000</v>
      </c>
      <c r="AV656" s="140">
        <f t="shared" si="54"/>
        <v>0.66666666666666663</v>
      </c>
      <c r="AW656" s="294" t="s">
        <v>75</v>
      </c>
      <c r="AX656" s="72" t="s">
        <v>86</v>
      </c>
      <c r="AY656" s="136" t="s">
        <v>5571</v>
      </c>
      <c r="AZ656" s="67" t="s">
        <v>67</v>
      </c>
      <c r="BA656" s="67" t="s">
        <v>67</v>
      </c>
    </row>
    <row r="657" spans="2:53" x14ac:dyDescent="0.25">
      <c r="B657" s="67">
        <v>2024</v>
      </c>
      <c r="C657" s="67">
        <v>891780111</v>
      </c>
      <c r="D657" s="69" t="s">
        <v>64</v>
      </c>
      <c r="E657" s="72" t="s">
        <v>5570</v>
      </c>
      <c r="F657" s="136" t="s">
        <v>5569</v>
      </c>
      <c r="G657" s="418">
        <v>0</v>
      </c>
      <c r="H657" s="72" t="s">
        <v>73</v>
      </c>
      <c r="I657" s="69" t="s">
        <v>65</v>
      </c>
      <c r="J657" s="70" t="s">
        <v>5568</v>
      </c>
      <c r="K657" s="70">
        <v>9000000</v>
      </c>
      <c r="L657" s="67" t="s">
        <v>68</v>
      </c>
      <c r="M657" s="70" t="s">
        <v>5567</v>
      </c>
      <c r="N657" s="70">
        <v>7602961</v>
      </c>
      <c r="O657" s="70">
        <v>13</v>
      </c>
      <c r="P657" s="294">
        <v>45302</v>
      </c>
      <c r="Q657" s="70">
        <v>4518689382</v>
      </c>
      <c r="R657" s="291">
        <v>45392</v>
      </c>
      <c r="S657" s="70">
        <v>9000000</v>
      </c>
      <c r="T657" s="72" t="s">
        <v>66</v>
      </c>
      <c r="U657" s="70">
        <v>7631392</v>
      </c>
      <c r="V657" s="70" t="s">
        <v>5562</v>
      </c>
      <c r="W657" s="291">
        <v>45392</v>
      </c>
      <c r="X657" s="291">
        <v>45392</v>
      </c>
      <c r="Y657" s="81" t="s">
        <v>75</v>
      </c>
      <c r="Z657" s="291">
        <v>45457</v>
      </c>
      <c r="AA657" s="136">
        <f t="shared" si="50"/>
        <v>65</v>
      </c>
      <c r="AB657" s="136">
        <v>2</v>
      </c>
      <c r="AC657" s="506">
        <v>1800000</v>
      </c>
      <c r="AD657" s="136">
        <v>1</v>
      </c>
      <c r="AE657" s="507">
        <v>45473</v>
      </c>
      <c r="AF657" s="136">
        <f t="shared" si="51"/>
        <v>16</v>
      </c>
      <c r="AG657" s="70">
        <v>0</v>
      </c>
      <c r="AH657" s="70">
        <v>0</v>
      </c>
      <c r="AI657" s="294" t="s">
        <v>75</v>
      </c>
      <c r="AJ657" s="72">
        <v>0</v>
      </c>
      <c r="AK657" s="79" t="s">
        <v>75</v>
      </c>
      <c r="AL657" s="79" t="s">
        <v>75</v>
      </c>
      <c r="AM657" s="136">
        <f t="shared" si="52"/>
        <v>0</v>
      </c>
      <c r="AN657" s="136">
        <f>+K657+AC657-AH657</f>
        <v>10800000</v>
      </c>
      <c r="AO657" s="72" t="s">
        <v>67</v>
      </c>
      <c r="AP657" s="70">
        <v>9000000</v>
      </c>
      <c r="AQ657" s="72" t="s">
        <v>85</v>
      </c>
      <c r="AR657" s="70">
        <v>0</v>
      </c>
      <c r="AS657" s="86" t="s">
        <v>75</v>
      </c>
      <c r="AT657" s="508">
        <v>10800000</v>
      </c>
      <c r="AU657" s="436">
        <f t="shared" si="53"/>
        <v>0</v>
      </c>
      <c r="AV657" s="140">
        <f t="shared" si="54"/>
        <v>1</v>
      </c>
      <c r="AW657" s="294" t="s">
        <v>75</v>
      </c>
      <c r="AX657" s="72" t="s">
        <v>131</v>
      </c>
      <c r="AY657" s="136" t="s">
        <v>5566</v>
      </c>
      <c r="AZ657" s="67" t="s">
        <v>67</v>
      </c>
      <c r="BA657" s="67" t="s">
        <v>67</v>
      </c>
    </row>
    <row r="658" spans="2:53" x14ac:dyDescent="0.25">
      <c r="B658" s="67">
        <v>2024</v>
      </c>
      <c r="C658" s="67">
        <v>891780111</v>
      </c>
      <c r="D658" s="69" t="s">
        <v>64</v>
      </c>
      <c r="E658" s="72" t="s">
        <v>5565</v>
      </c>
      <c r="F658" s="136" t="s">
        <v>5564</v>
      </c>
      <c r="G658" s="418">
        <v>0</v>
      </c>
      <c r="H658" s="72" t="s">
        <v>73</v>
      </c>
      <c r="I658" s="69" t="s">
        <v>65</v>
      </c>
      <c r="J658" s="70" t="s">
        <v>5563</v>
      </c>
      <c r="K658" s="70">
        <v>6750000</v>
      </c>
      <c r="L658" s="67" t="s">
        <v>68</v>
      </c>
      <c r="M658" s="70" t="s">
        <v>3229</v>
      </c>
      <c r="N658" s="70">
        <v>1083022769</v>
      </c>
      <c r="O658" s="70">
        <v>13</v>
      </c>
      <c r="P658" s="294">
        <v>45302</v>
      </c>
      <c r="Q658" s="70">
        <v>4518689382</v>
      </c>
      <c r="R658" s="291">
        <v>45392</v>
      </c>
      <c r="S658" s="70">
        <v>6750000</v>
      </c>
      <c r="T658" s="72" t="s">
        <v>66</v>
      </c>
      <c r="U658" s="70">
        <v>7631392</v>
      </c>
      <c r="V658" s="70" t="s">
        <v>5562</v>
      </c>
      <c r="W658" s="291">
        <v>45392</v>
      </c>
      <c r="X658" s="291">
        <v>45392</v>
      </c>
      <c r="Y658" s="81" t="s">
        <v>75</v>
      </c>
      <c r="Z658" s="291">
        <v>45457</v>
      </c>
      <c r="AA658" s="136">
        <f t="shared" si="50"/>
        <v>65</v>
      </c>
      <c r="AB658" s="136">
        <v>0</v>
      </c>
      <c r="AC658" s="506">
        <v>0</v>
      </c>
      <c r="AD658" s="136">
        <v>0</v>
      </c>
      <c r="AE658" s="294" t="s">
        <v>75</v>
      </c>
      <c r="AF658" s="136">
        <f t="shared" si="51"/>
        <v>0</v>
      </c>
      <c r="AG658" s="70">
        <v>1</v>
      </c>
      <c r="AH658" s="70">
        <v>4050000</v>
      </c>
      <c r="AI658" s="294">
        <v>45415</v>
      </c>
      <c r="AJ658" s="72">
        <v>0</v>
      </c>
      <c r="AK658" s="79" t="s">
        <v>75</v>
      </c>
      <c r="AL658" s="79" t="s">
        <v>75</v>
      </c>
      <c r="AM658" s="136">
        <f t="shared" si="52"/>
        <v>0</v>
      </c>
      <c r="AN658" s="136">
        <f>+K658+AC658-AH658</f>
        <v>2700000</v>
      </c>
      <c r="AO658" s="72" t="s">
        <v>67</v>
      </c>
      <c r="AP658" s="70">
        <v>6750000</v>
      </c>
      <c r="AQ658" s="72" t="s">
        <v>85</v>
      </c>
      <c r="AR658" s="70">
        <v>0</v>
      </c>
      <c r="AS658" s="86" t="s">
        <v>75</v>
      </c>
      <c r="AT658" s="508">
        <v>2700000</v>
      </c>
      <c r="AU658" s="436">
        <f t="shared" si="53"/>
        <v>0</v>
      </c>
      <c r="AV658" s="140">
        <f t="shared" si="54"/>
        <v>1</v>
      </c>
      <c r="AW658" s="294" t="s">
        <v>75</v>
      </c>
      <c r="AX658" s="72" t="s">
        <v>3276</v>
      </c>
      <c r="AY658" s="136" t="s">
        <v>5561</v>
      </c>
      <c r="AZ658" s="67" t="s">
        <v>67</v>
      </c>
      <c r="BA658" s="67" t="s">
        <v>67</v>
      </c>
    </row>
    <row r="659" spans="2:53" x14ac:dyDescent="0.25">
      <c r="B659" s="67">
        <v>2024</v>
      </c>
      <c r="C659" s="67">
        <v>891780111</v>
      </c>
      <c r="D659" s="69" t="s">
        <v>64</v>
      </c>
      <c r="E659" s="72" t="s">
        <v>5560</v>
      </c>
      <c r="F659" s="136" t="s">
        <v>5559</v>
      </c>
      <c r="G659" s="418">
        <v>0</v>
      </c>
      <c r="H659" s="72" t="s">
        <v>73</v>
      </c>
      <c r="I659" s="69" t="s">
        <v>138</v>
      </c>
      <c r="J659" s="70" t="s">
        <v>5558</v>
      </c>
      <c r="K659" s="70">
        <v>3300000</v>
      </c>
      <c r="L659" s="67" t="s">
        <v>68</v>
      </c>
      <c r="M659" s="70" t="s">
        <v>5557</v>
      </c>
      <c r="N659" s="70">
        <v>1090437788</v>
      </c>
      <c r="O659" s="70">
        <v>386</v>
      </c>
      <c r="P659" s="291">
        <v>45338</v>
      </c>
      <c r="Q659" s="70">
        <v>52520000</v>
      </c>
      <c r="R659" s="291">
        <v>45397</v>
      </c>
      <c r="S659" s="70">
        <v>3300000</v>
      </c>
      <c r="T659" s="72" t="s">
        <v>66</v>
      </c>
      <c r="U659" s="70">
        <v>36726018</v>
      </c>
      <c r="V659" s="70" t="s">
        <v>5332</v>
      </c>
      <c r="W659" s="291">
        <v>45393</v>
      </c>
      <c r="X659" s="291">
        <v>45397</v>
      </c>
      <c r="Y659" s="81" t="s">
        <v>75</v>
      </c>
      <c r="Z659" s="291">
        <v>45442</v>
      </c>
      <c r="AA659" s="136">
        <f t="shared" si="50"/>
        <v>45</v>
      </c>
      <c r="AB659" s="136">
        <v>2</v>
      </c>
      <c r="AC659" s="506">
        <v>1100000</v>
      </c>
      <c r="AD659" s="136">
        <v>1</v>
      </c>
      <c r="AE659" s="294">
        <v>45457</v>
      </c>
      <c r="AF659" s="136">
        <f t="shared" si="51"/>
        <v>15</v>
      </c>
      <c r="AG659" s="70">
        <v>0</v>
      </c>
      <c r="AH659" s="70">
        <v>0</v>
      </c>
      <c r="AI659" s="294" t="s">
        <v>75</v>
      </c>
      <c r="AJ659" s="72">
        <v>0</v>
      </c>
      <c r="AK659" s="79" t="s">
        <v>75</v>
      </c>
      <c r="AL659" s="79" t="s">
        <v>75</v>
      </c>
      <c r="AM659" s="136">
        <f t="shared" si="52"/>
        <v>0</v>
      </c>
      <c r="AN659" s="136">
        <f>+K659+AC659-AH659</f>
        <v>4400000</v>
      </c>
      <c r="AO659" s="72" t="s">
        <v>67</v>
      </c>
      <c r="AP659" s="70">
        <v>3300000</v>
      </c>
      <c r="AQ659" s="72" t="s">
        <v>85</v>
      </c>
      <c r="AR659" s="70">
        <v>0</v>
      </c>
      <c r="AS659" s="86" t="s">
        <v>75</v>
      </c>
      <c r="AT659" s="508">
        <v>4400000</v>
      </c>
      <c r="AU659" s="436">
        <f t="shared" si="53"/>
        <v>0</v>
      </c>
      <c r="AV659" s="140">
        <f t="shared" si="54"/>
        <v>1</v>
      </c>
      <c r="AW659" s="294" t="s">
        <v>75</v>
      </c>
      <c r="AX659" s="72" t="s">
        <v>131</v>
      </c>
      <c r="AY659" s="136" t="s">
        <v>5556</v>
      </c>
      <c r="AZ659" s="67" t="s">
        <v>67</v>
      </c>
      <c r="BA659" s="67" t="s">
        <v>67</v>
      </c>
    </row>
    <row r="660" spans="2:53" x14ac:dyDescent="0.25">
      <c r="B660" s="67">
        <v>2024</v>
      </c>
      <c r="C660" s="67">
        <v>891780111</v>
      </c>
      <c r="D660" s="69" t="s">
        <v>64</v>
      </c>
      <c r="E660" s="72" t="s">
        <v>5555</v>
      </c>
      <c r="F660" s="136" t="s">
        <v>5554</v>
      </c>
      <c r="G660" s="418">
        <v>0</v>
      </c>
      <c r="H660" s="72" t="s">
        <v>73</v>
      </c>
      <c r="I660" s="69" t="s">
        <v>1745</v>
      </c>
      <c r="J660" s="70" t="s">
        <v>5553</v>
      </c>
      <c r="K660" s="70">
        <v>9000000</v>
      </c>
      <c r="L660" s="67" t="s">
        <v>68</v>
      </c>
      <c r="M660" s="70" t="s">
        <v>5552</v>
      </c>
      <c r="N660" s="70">
        <v>1082932668</v>
      </c>
      <c r="O660" s="70">
        <v>855</v>
      </c>
      <c r="P660" s="291">
        <v>45390</v>
      </c>
      <c r="Q660" s="70">
        <v>400000000</v>
      </c>
      <c r="R660" s="291">
        <v>45393</v>
      </c>
      <c r="S660" s="70">
        <v>9000000</v>
      </c>
      <c r="T660" s="72" t="s">
        <v>66</v>
      </c>
      <c r="U660" s="70">
        <v>1192791759</v>
      </c>
      <c r="V660" s="70" t="s">
        <v>2466</v>
      </c>
      <c r="W660" s="291">
        <v>45393</v>
      </c>
      <c r="X660" s="291">
        <v>45393</v>
      </c>
      <c r="Y660" s="81" t="s">
        <v>75</v>
      </c>
      <c r="Z660" s="291">
        <v>45473</v>
      </c>
      <c r="AA660" s="136">
        <f t="shared" si="50"/>
        <v>80</v>
      </c>
      <c r="AB660" s="136">
        <v>0</v>
      </c>
      <c r="AC660" s="506">
        <v>0</v>
      </c>
      <c r="AD660" s="136">
        <v>0</v>
      </c>
      <c r="AE660" s="294" t="s">
        <v>75</v>
      </c>
      <c r="AF660" s="136">
        <f t="shared" si="51"/>
        <v>0</v>
      </c>
      <c r="AG660" s="70">
        <v>0</v>
      </c>
      <c r="AH660" s="70">
        <v>0</v>
      </c>
      <c r="AI660" s="294" t="s">
        <v>75</v>
      </c>
      <c r="AJ660" s="72">
        <v>0</v>
      </c>
      <c r="AK660" s="79" t="s">
        <v>75</v>
      </c>
      <c r="AL660" s="79" t="s">
        <v>75</v>
      </c>
      <c r="AM660" s="136">
        <f t="shared" si="52"/>
        <v>0</v>
      </c>
      <c r="AN660" s="136">
        <f>+K660+AC660-AH660</f>
        <v>9000000</v>
      </c>
      <c r="AO660" s="72" t="s">
        <v>67</v>
      </c>
      <c r="AP660" s="70">
        <v>9000000</v>
      </c>
      <c r="AQ660" s="72" t="s">
        <v>85</v>
      </c>
      <c r="AR660" s="70">
        <v>0</v>
      </c>
      <c r="AS660" s="86" t="s">
        <v>75</v>
      </c>
      <c r="AT660" s="508">
        <v>9000000</v>
      </c>
      <c r="AU660" s="436">
        <f t="shared" si="53"/>
        <v>0</v>
      </c>
      <c r="AV660" s="140">
        <f t="shared" si="54"/>
        <v>1</v>
      </c>
      <c r="AW660" s="294" t="s">
        <v>75</v>
      </c>
      <c r="AX660" s="72" t="s">
        <v>131</v>
      </c>
      <c r="AY660" s="136" t="s">
        <v>5547</v>
      </c>
      <c r="AZ660" s="67" t="s">
        <v>67</v>
      </c>
      <c r="BA660" s="67" t="s">
        <v>67</v>
      </c>
    </row>
    <row r="661" spans="2:53" x14ac:dyDescent="0.25">
      <c r="B661" s="67">
        <v>2024</v>
      </c>
      <c r="C661" s="67">
        <v>891780111</v>
      </c>
      <c r="D661" s="69" t="s">
        <v>64</v>
      </c>
      <c r="E661" s="72" t="s">
        <v>5551</v>
      </c>
      <c r="F661" s="136" t="s">
        <v>5550</v>
      </c>
      <c r="G661" s="418">
        <v>0</v>
      </c>
      <c r="H661" s="72" t="s">
        <v>73</v>
      </c>
      <c r="I661" s="69" t="s">
        <v>1745</v>
      </c>
      <c r="J661" s="70" t="s">
        <v>5549</v>
      </c>
      <c r="K661" s="70">
        <v>10800000</v>
      </c>
      <c r="L661" s="67" t="s">
        <v>68</v>
      </c>
      <c r="M661" s="70" t="s">
        <v>5548</v>
      </c>
      <c r="N661" s="70">
        <v>1045684931</v>
      </c>
      <c r="O661" s="70">
        <v>855</v>
      </c>
      <c r="P661" s="291">
        <v>45390</v>
      </c>
      <c r="Q661" s="70">
        <v>400000000</v>
      </c>
      <c r="R661" s="291">
        <v>45393</v>
      </c>
      <c r="S661" s="70">
        <v>10800000</v>
      </c>
      <c r="T661" s="72" t="s">
        <v>66</v>
      </c>
      <c r="U661" s="70">
        <v>1192791759</v>
      </c>
      <c r="V661" s="70" t="s">
        <v>2466</v>
      </c>
      <c r="W661" s="291">
        <v>45393</v>
      </c>
      <c r="X661" s="291">
        <v>45393</v>
      </c>
      <c r="Y661" s="81" t="s">
        <v>75</v>
      </c>
      <c r="Z661" s="291">
        <v>45473</v>
      </c>
      <c r="AA661" s="136">
        <f t="shared" si="50"/>
        <v>80</v>
      </c>
      <c r="AB661" s="136">
        <v>0</v>
      </c>
      <c r="AC661" s="506">
        <v>0</v>
      </c>
      <c r="AD661" s="136">
        <v>0</v>
      </c>
      <c r="AE661" s="294" t="s">
        <v>75</v>
      </c>
      <c r="AF661" s="136">
        <f t="shared" si="51"/>
        <v>0</v>
      </c>
      <c r="AG661" s="70">
        <v>0</v>
      </c>
      <c r="AH661" s="70">
        <v>0</v>
      </c>
      <c r="AI661" s="294" t="s">
        <v>75</v>
      </c>
      <c r="AJ661" s="72">
        <v>0</v>
      </c>
      <c r="AK661" s="79" t="s">
        <v>75</v>
      </c>
      <c r="AL661" s="79" t="s">
        <v>75</v>
      </c>
      <c r="AM661" s="136">
        <f t="shared" si="52"/>
        <v>0</v>
      </c>
      <c r="AN661" s="136">
        <f>+K661+AC661-AH661</f>
        <v>10800000</v>
      </c>
      <c r="AO661" s="72" t="s">
        <v>67</v>
      </c>
      <c r="AP661" s="70">
        <v>10800000</v>
      </c>
      <c r="AQ661" s="72" t="s">
        <v>85</v>
      </c>
      <c r="AR661" s="70">
        <v>0</v>
      </c>
      <c r="AS661" s="86" t="s">
        <v>75</v>
      </c>
      <c r="AT661" s="508">
        <v>10800000</v>
      </c>
      <c r="AU661" s="436">
        <f t="shared" si="53"/>
        <v>0</v>
      </c>
      <c r="AV661" s="140">
        <f t="shared" si="54"/>
        <v>1</v>
      </c>
      <c r="AW661" s="294" t="s">
        <v>75</v>
      </c>
      <c r="AX661" s="72" t="s">
        <v>131</v>
      </c>
      <c r="AY661" s="136" t="s">
        <v>5547</v>
      </c>
      <c r="AZ661" s="67" t="s">
        <v>67</v>
      </c>
      <c r="BA661" s="67" t="s">
        <v>67</v>
      </c>
    </row>
    <row r="662" spans="2:53" x14ac:dyDescent="0.25">
      <c r="B662" s="67">
        <v>2024</v>
      </c>
      <c r="C662" s="67">
        <v>891780111</v>
      </c>
      <c r="D662" s="69" t="s">
        <v>64</v>
      </c>
      <c r="E662" s="72" t="s">
        <v>5546</v>
      </c>
      <c r="F662" s="136" t="s">
        <v>5545</v>
      </c>
      <c r="G662" s="418">
        <v>0</v>
      </c>
      <c r="H662" s="72" t="s">
        <v>73</v>
      </c>
      <c r="I662" s="69" t="s">
        <v>1745</v>
      </c>
      <c r="J662" s="70" t="s">
        <v>5544</v>
      </c>
      <c r="K662" s="70">
        <v>13500000</v>
      </c>
      <c r="L662" s="67" t="s">
        <v>68</v>
      </c>
      <c r="M662" s="70" t="s">
        <v>5543</v>
      </c>
      <c r="N662" s="70">
        <v>1082982258</v>
      </c>
      <c r="O662" s="70">
        <v>855</v>
      </c>
      <c r="P662" s="291">
        <v>45390</v>
      </c>
      <c r="Q662" s="70">
        <v>400000000</v>
      </c>
      <c r="R662" s="291">
        <v>45393</v>
      </c>
      <c r="S662" s="70">
        <v>13500000</v>
      </c>
      <c r="T662" s="72" t="s">
        <v>66</v>
      </c>
      <c r="U662" s="70">
        <v>1192791759</v>
      </c>
      <c r="V662" s="70" t="s">
        <v>2466</v>
      </c>
      <c r="W662" s="291">
        <v>45393</v>
      </c>
      <c r="X662" s="291">
        <v>45393</v>
      </c>
      <c r="Y662" s="81" t="s">
        <v>75</v>
      </c>
      <c r="Z662" s="291">
        <v>45473</v>
      </c>
      <c r="AA662" s="136">
        <f t="shared" si="50"/>
        <v>80</v>
      </c>
      <c r="AB662" s="136">
        <v>0</v>
      </c>
      <c r="AC662" s="506">
        <v>0</v>
      </c>
      <c r="AD662" s="136">
        <v>0</v>
      </c>
      <c r="AE662" s="294" t="s">
        <v>75</v>
      </c>
      <c r="AF662" s="136">
        <f t="shared" si="51"/>
        <v>0</v>
      </c>
      <c r="AG662" s="70">
        <v>0</v>
      </c>
      <c r="AH662" s="70">
        <v>0</v>
      </c>
      <c r="AI662" s="294" t="s">
        <v>75</v>
      </c>
      <c r="AJ662" s="72">
        <v>0</v>
      </c>
      <c r="AK662" s="79" t="s">
        <v>75</v>
      </c>
      <c r="AL662" s="79" t="s">
        <v>75</v>
      </c>
      <c r="AM662" s="136">
        <f t="shared" si="52"/>
        <v>0</v>
      </c>
      <c r="AN662" s="136">
        <f>+K662+AC662-AH662</f>
        <v>13500000</v>
      </c>
      <c r="AO662" s="72" t="s">
        <v>67</v>
      </c>
      <c r="AP662" s="70">
        <v>13500000</v>
      </c>
      <c r="AQ662" s="72" t="s">
        <v>85</v>
      </c>
      <c r="AR662" s="70">
        <v>0</v>
      </c>
      <c r="AS662" s="86" t="s">
        <v>75</v>
      </c>
      <c r="AT662" s="508">
        <v>13500000</v>
      </c>
      <c r="AU662" s="436">
        <f t="shared" si="53"/>
        <v>0</v>
      </c>
      <c r="AV662" s="140">
        <f t="shared" si="54"/>
        <v>1</v>
      </c>
      <c r="AW662" s="294" t="s">
        <v>75</v>
      </c>
      <c r="AX662" s="72" t="s">
        <v>131</v>
      </c>
      <c r="AY662" s="136" t="s">
        <v>5542</v>
      </c>
      <c r="AZ662" s="67" t="s">
        <v>67</v>
      </c>
      <c r="BA662" s="67" t="s">
        <v>67</v>
      </c>
    </row>
    <row r="663" spans="2:53" x14ac:dyDescent="0.25">
      <c r="B663" s="67">
        <v>2024</v>
      </c>
      <c r="C663" s="67">
        <v>891780111</v>
      </c>
      <c r="D663" s="69" t="s">
        <v>64</v>
      </c>
      <c r="E663" s="72" t="s">
        <v>5541</v>
      </c>
      <c r="F663" s="136" t="s">
        <v>5540</v>
      </c>
      <c r="G663" s="418">
        <v>0</v>
      </c>
      <c r="H663" s="72" t="s">
        <v>73</v>
      </c>
      <c r="I663" s="69" t="s">
        <v>65</v>
      </c>
      <c r="J663" s="70" t="s">
        <v>5539</v>
      </c>
      <c r="K663" s="70">
        <v>5500000</v>
      </c>
      <c r="L663" s="67" t="s">
        <v>68</v>
      </c>
      <c r="M663" s="70" t="s">
        <v>5538</v>
      </c>
      <c r="N663" s="70">
        <v>1082975397</v>
      </c>
      <c r="O663" s="70">
        <v>13</v>
      </c>
      <c r="P663" s="294">
        <v>45302</v>
      </c>
      <c r="Q663" s="70">
        <v>4518689382</v>
      </c>
      <c r="R663" s="291">
        <v>45394</v>
      </c>
      <c r="S663" s="70">
        <v>5500000</v>
      </c>
      <c r="T663" s="72" t="s">
        <v>66</v>
      </c>
      <c r="U663" s="70">
        <v>36726018</v>
      </c>
      <c r="V663" s="70" t="s">
        <v>5332</v>
      </c>
      <c r="W663" s="291">
        <v>45394</v>
      </c>
      <c r="X663" s="291">
        <v>45394</v>
      </c>
      <c r="Y663" s="81" t="s">
        <v>75</v>
      </c>
      <c r="Z663" s="291">
        <v>45457</v>
      </c>
      <c r="AA663" s="136">
        <f t="shared" si="50"/>
        <v>63</v>
      </c>
      <c r="AB663" s="136">
        <v>0</v>
      </c>
      <c r="AC663" s="506">
        <v>0</v>
      </c>
      <c r="AD663" s="136">
        <v>0</v>
      </c>
      <c r="AE663" s="294" t="s">
        <v>75</v>
      </c>
      <c r="AF663" s="136">
        <f t="shared" si="51"/>
        <v>0</v>
      </c>
      <c r="AG663" s="70">
        <v>0</v>
      </c>
      <c r="AH663" s="70">
        <v>0</v>
      </c>
      <c r="AI663" s="294" t="s">
        <v>75</v>
      </c>
      <c r="AJ663" s="72">
        <v>0</v>
      </c>
      <c r="AK663" s="79" t="s">
        <v>75</v>
      </c>
      <c r="AL663" s="79" t="s">
        <v>75</v>
      </c>
      <c r="AM663" s="136">
        <f t="shared" si="52"/>
        <v>0</v>
      </c>
      <c r="AN663" s="136">
        <f>+K663+AC663-AH663</f>
        <v>5500000</v>
      </c>
      <c r="AO663" s="72" t="s">
        <v>67</v>
      </c>
      <c r="AP663" s="70">
        <v>5500000</v>
      </c>
      <c r="AQ663" s="72" t="s">
        <v>85</v>
      </c>
      <c r="AR663" s="70">
        <v>0</v>
      </c>
      <c r="AS663" s="86" t="s">
        <v>75</v>
      </c>
      <c r="AT663" s="508">
        <v>5500000</v>
      </c>
      <c r="AU663" s="436">
        <f t="shared" si="53"/>
        <v>0</v>
      </c>
      <c r="AV663" s="140">
        <f t="shared" si="54"/>
        <v>1</v>
      </c>
      <c r="AW663" s="294" t="s">
        <v>75</v>
      </c>
      <c r="AX663" s="72" t="s">
        <v>131</v>
      </c>
      <c r="AY663" s="136" t="s">
        <v>5537</v>
      </c>
      <c r="AZ663" s="67" t="s">
        <v>67</v>
      </c>
      <c r="BA663" s="67" t="s">
        <v>67</v>
      </c>
    </row>
    <row r="664" spans="2:53" x14ac:dyDescent="0.25">
      <c r="B664" s="67">
        <v>2024</v>
      </c>
      <c r="C664" s="67">
        <v>891780111</v>
      </c>
      <c r="D664" s="69" t="s">
        <v>64</v>
      </c>
      <c r="E664" s="72" t="s">
        <v>5536</v>
      </c>
      <c r="F664" s="136" t="s">
        <v>5535</v>
      </c>
      <c r="G664" s="418">
        <v>0</v>
      </c>
      <c r="H664" s="72" t="s">
        <v>73</v>
      </c>
      <c r="I664" s="69" t="s">
        <v>1745</v>
      </c>
      <c r="J664" s="70" t="s">
        <v>5530</v>
      </c>
      <c r="K664" s="70">
        <v>10800000</v>
      </c>
      <c r="L664" s="67" t="s">
        <v>68</v>
      </c>
      <c r="M664" s="70" t="s">
        <v>5534</v>
      </c>
      <c r="N664" s="70">
        <v>1081823159</v>
      </c>
      <c r="O664" s="70">
        <v>855</v>
      </c>
      <c r="P664" s="291">
        <v>45390</v>
      </c>
      <c r="Q664" s="70">
        <v>400000000</v>
      </c>
      <c r="R664" s="291">
        <v>45394</v>
      </c>
      <c r="S664" s="70">
        <v>10800000</v>
      </c>
      <c r="T664" s="72" t="s">
        <v>66</v>
      </c>
      <c r="U664" s="70">
        <v>1192791759</v>
      </c>
      <c r="V664" s="70" t="s">
        <v>2466</v>
      </c>
      <c r="W664" s="291">
        <v>45394</v>
      </c>
      <c r="X664" s="291">
        <v>45394</v>
      </c>
      <c r="Y664" s="81" t="s">
        <v>75</v>
      </c>
      <c r="Z664" s="291">
        <v>45473</v>
      </c>
      <c r="AA664" s="136">
        <f t="shared" si="50"/>
        <v>79</v>
      </c>
      <c r="AB664" s="136">
        <v>0</v>
      </c>
      <c r="AC664" s="506">
        <v>0</v>
      </c>
      <c r="AD664" s="136">
        <v>0</v>
      </c>
      <c r="AE664" s="294" t="s">
        <v>75</v>
      </c>
      <c r="AF664" s="136">
        <f t="shared" si="51"/>
        <v>0</v>
      </c>
      <c r="AG664" s="70">
        <v>0</v>
      </c>
      <c r="AH664" s="70">
        <v>0</v>
      </c>
      <c r="AI664" s="294" t="s">
        <v>75</v>
      </c>
      <c r="AJ664" s="72">
        <v>0</v>
      </c>
      <c r="AK664" s="79" t="s">
        <v>75</v>
      </c>
      <c r="AL664" s="79" t="s">
        <v>75</v>
      </c>
      <c r="AM664" s="136">
        <f t="shared" si="52"/>
        <v>0</v>
      </c>
      <c r="AN664" s="136">
        <f>+K664+AC664-AH664</f>
        <v>10800000</v>
      </c>
      <c r="AO664" s="72" t="s">
        <v>67</v>
      </c>
      <c r="AP664" s="70">
        <v>10800000</v>
      </c>
      <c r="AQ664" s="72" t="s">
        <v>85</v>
      </c>
      <c r="AR664" s="70">
        <v>0</v>
      </c>
      <c r="AS664" s="86" t="s">
        <v>75</v>
      </c>
      <c r="AT664" s="508">
        <v>10800000</v>
      </c>
      <c r="AU664" s="436">
        <f t="shared" si="53"/>
        <v>0</v>
      </c>
      <c r="AV664" s="140">
        <f t="shared" si="54"/>
        <v>1</v>
      </c>
      <c r="AW664" s="294" t="s">
        <v>75</v>
      </c>
      <c r="AX664" s="72" t="s">
        <v>131</v>
      </c>
      <c r="AY664" s="136" t="s">
        <v>5533</v>
      </c>
      <c r="AZ664" s="67" t="s">
        <v>67</v>
      </c>
      <c r="BA664" s="67" t="s">
        <v>67</v>
      </c>
    </row>
    <row r="665" spans="2:53" x14ac:dyDescent="0.25">
      <c r="B665" s="67">
        <v>2024</v>
      </c>
      <c r="C665" s="67">
        <v>891780111</v>
      </c>
      <c r="D665" s="69" t="s">
        <v>64</v>
      </c>
      <c r="E665" s="72" t="s">
        <v>5532</v>
      </c>
      <c r="F665" s="136" t="s">
        <v>5531</v>
      </c>
      <c r="G665" s="418">
        <v>0</v>
      </c>
      <c r="H665" s="72" t="s">
        <v>73</v>
      </c>
      <c r="I665" s="69" t="s">
        <v>1745</v>
      </c>
      <c r="J665" s="70" t="s">
        <v>5530</v>
      </c>
      <c r="K665" s="70">
        <v>10800000</v>
      </c>
      <c r="L665" s="67" t="s">
        <v>68</v>
      </c>
      <c r="M665" s="70" t="s">
        <v>5529</v>
      </c>
      <c r="N665" s="70">
        <v>1082983016</v>
      </c>
      <c r="O665" s="70">
        <v>855</v>
      </c>
      <c r="P665" s="291">
        <v>45390</v>
      </c>
      <c r="Q665" s="70">
        <v>400000000</v>
      </c>
      <c r="R665" s="291">
        <v>45394</v>
      </c>
      <c r="S665" s="70">
        <v>10800000</v>
      </c>
      <c r="T665" s="72" t="s">
        <v>66</v>
      </c>
      <c r="U665" s="70">
        <v>1192791759</v>
      </c>
      <c r="V665" s="70" t="s">
        <v>2466</v>
      </c>
      <c r="W665" s="291">
        <v>45394</v>
      </c>
      <c r="X665" s="291">
        <v>45394</v>
      </c>
      <c r="Y665" s="81" t="s">
        <v>75</v>
      </c>
      <c r="Z665" s="291">
        <v>45473</v>
      </c>
      <c r="AA665" s="136">
        <f t="shared" si="50"/>
        <v>79</v>
      </c>
      <c r="AB665" s="136">
        <v>0</v>
      </c>
      <c r="AC665" s="506">
        <v>0</v>
      </c>
      <c r="AD665" s="136">
        <v>0</v>
      </c>
      <c r="AE665" s="294" t="s">
        <v>75</v>
      </c>
      <c r="AF665" s="136">
        <f t="shared" si="51"/>
        <v>0</v>
      </c>
      <c r="AG665" s="70">
        <v>0</v>
      </c>
      <c r="AH665" s="70">
        <v>0</v>
      </c>
      <c r="AI665" s="294" t="s">
        <v>75</v>
      </c>
      <c r="AJ665" s="72">
        <v>0</v>
      </c>
      <c r="AK665" s="79" t="s">
        <v>75</v>
      </c>
      <c r="AL665" s="79" t="s">
        <v>75</v>
      </c>
      <c r="AM665" s="136">
        <f t="shared" si="52"/>
        <v>0</v>
      </c>
      <c r="AN665" s="136">
        <f>+K665+AC665-AH665</f>
        <v>10800000</v>
      </c>
      <c r="AO665" s="72" t="s">
        <v>67</v>
      </c>
      <c r="AP665" s="70">
        <v>10800000</v>
      </c>
      <c r="AQ665" s="72" t="s">
        <v>85</v>
      </c>
      <c r="AR665" s="70">
        <v>0</v>
      </c>
      <c r="AS665" s="86" t="s">
        <v>75</v>
      </c>
      <c r="AT665" s="508">
        <v>10800000</v>
      </c>
      <c r="AU665" s="436">
        <f t="shared" si="53"/>
        <v>0</v>
      </c>
      <c r="AV665" s="140">
        <f t="shared" si="54"/>
        <v>1</v>
      </c>
      <c r="AW665" s="294" t="s">
        <v>75</v>
      </c>
      <c r="AX665" s="72" t="s">
        <v>131</v>
      </c>
      <c r="AY665" s="136" t="s">
        <v>5528</v>
      </c>
      <c r="AZ665" s="67" t="s">
        <v>67</v>
      </c>
      <c r="BA665" s="67" t="s">
        <v>67</v>
      </c>
    </row>
    <row r="666" spans="2:53" x14ac:dyDescent="0.25">
      <c r="B666" s="67">
        <v>2024</v>
      </c>
      <c r="C666" s="67">
        <v>891780111</v>
      </c>
      <c r="D666" s="69" t="s">
        <v>64</v>
      </c>
      <c r="E666" s="72" t="s">
        <v>5527</v>
      </c>
      <c r="F666" s="136" t="s">
        <v>5526</v>
      </c>
      <c r="G666" s="418">
        <v>0</v>
      </c>
      <c r="H666" s="72" t="s">
        <v>73</v>
      </c>
      <c r="I666" s="69" t="s">
        <v>65</v>
      </c>
      <c r="J666" s="70" t="s">
        <v>5525</v>
      </c>
      <c r="K666" s="70">
        <v>5250000</v>
      </c>
      <c r="L666" s="67" t="s">
        <v>68</v>
      </c>
      <c r="M666" s="70" t="s">
        <v>5524</v>
      </c>
      <c r="N666" s="70">
        <v>1082860214</v>
      </c>
      <c r="O666" s="70">
        <v>14</v>
      </c>
      <c r="P666" s="291">
        <v>45302</v>
      </c>
      <c r="Q666" s="70">
        <v>2126349000</v>
      </c>
      <c r="R666" s="291">
        <v>45397</v>
      </c>
      <c r="S666" s="70">
        <v>5250000</v>
      </c>
      <c r="T666" s="72" t="s">
        <v>66</v>
      </c>
      <c r="U666" s="70">
        <v>85467461</v>
      </c>
      <c r="V666" s="70" t="s">
        <v>5523</v>
      </c>
      <c r="W666" s="291">
        <v>45397</v>
      </c>
      <c r="X666" s="291">
        <v>45397</v>
      </c>
      <c r="Y666" s="81" t="s">
        <v>75</v>
      </c>
      <c r="Z666" s="291">
        <v>45457</v>
      </c>
      <c r="AA666" s="136">
        <f t="shared" si="50"/>
        <v>60</v>
      </c>
      <c r="AB666" s="136">
        <v>2</v>
      </c>
      <c r="AC666" s="506">
        <v>1050000</v>
      </c>
      <c r="AD666" s="136">
        <v>1</v>
      </c>
      <c r="AE666" s="507">
        <v>45473</v>
      </c>
      <c r="AF666" s="136">
        <f t="shared" si="51"/>
        <v>16</v>
      </c>
      <c r="AG666" s="70">
        <v>0</v>
      </c>
      <c r="AH666" s="70">
        <v>0</v>
      </c>
      <c r="AI666" s="294" t="s">
        <v>75</v>
      </c>
      <c r="AJ666" s="72">
        <v>0</v>
      </c>
      <c r="AK666" s="79" t="s">
        <v>75</v>
      </c>
      <c r="AL666" s="79" t="s">
        <v>75</v>
      </c>
      <c r="AM666" s="136">
        <f t="shared" si="52"/>
        <v>0</v>
      </c>
      <c r="AN666" s="136">
        <f>+K666+AC666-AH666</f>
        <v>6300000</v>
      </c>
      <c r="AO666" s="72" t="s">
        <v>67</v>
      </c>
      <c r="AP666" s="70">
        <v>5250000</v>
      </c>
      <c r="AQ666" s="72" t="s">
        <v>85</v>
      </c>
      <c r="AR666" s="70">
        <v>0</v>
      </c>
      <c r="AS666" s="86" t="s">
        <v>75</v>
      </c>
      <c r="AT666" s="508">
        <v>4200000</v>
      </c>
      <c r="AU666" s="436">
        <f t="shared" si="53"/>
        <v>2100000</v>
      </c>
      <c r="AV666" s="140">
        <f t="shared" si="54"/>
        <v>0.66666666666666663</v>
      </c>
      <c r="AW666" s="294" t="s">
        <v>75</v>
      </c>
      <c r="AX666" s="72" t="s">
        <v>86</v>
      </c>
      <c r="AY666" s="136" t="s">
        <v>5522</v>
      </c>
      <c r="AZ666" s="67" t="s">
        <v>67</v>
      </c>
      <c r="BA666" s="67" t="s">
        <v>67</v>
      </c>
    </row>
    <row r="667" spans="2:53" x14ac:dyDescent="0.25">
      <c r="B667" s="67">
        <v>2024</v>
      </c>
      <c r="C667" s="67">
        <v>891780111</v>
      </c>
      <c r="D667" s="69" t="s">
        <v>64</v>
      </c>
      <c r="E667" s="72" t="s">
        <v>5521</v>
      </c>
      <c r="F667" s="136" t="s">
        <v>5520</v>
      </c>
      <c r="G667" s="418">
        <v>0</v>
      </c>
      <c r="H667" s="72" t="s">
        <v>73</v>
      </c>
      <c r="I667" s="69" t="s">
        <v>65</v>
      </c>
      <c r="J667" s="70" t="s">
        <v>5519</v>
      </c>
      <c r="K667" s="70">
        <v>6750000</v>
      </c>
      <c r="L667" s="67" t="s">
        <v>68</v>
      </c>
      <c r="M667" s="70" t="s">
        <v>5518</v>
      </c>
      <c r="N667" s="70">
        <v>1082944852</v>
      </c>
      <c r="O667" s="70">
        <v>13</v>
      </c>
      <c r="P667" s="294">
        <v>45302</v>
      </c>
      <c r="Q667" s="70">
        <v>4518689382</v>
      </c>
      <c r="R667" s="291">
        <v>45397</v>
      </c>
      <c r="S667" s="70">
        <v>6750000</v>
      </c>
      <c r="T667" s="72" t="s">
        <v>66</v>
      </c>
      <c r="U667" s="70">
        <v>85152695</v>
      </c>
      <c r="V667" s="70" t="s">
        <v>5517</v>
      </c>
      <c r="W667" s="291">
        <v>45397</v>
      </c>
      <c r="X667" s="291">
        <v>45397</v>
      </c>
      <c r="Y667" s="81" t="s">
        <v>75</v>
      </c>
      <c r="Z667" s="291">
        <v>45457</v>
      </c>
      <c r="AA667" s="136">
        <f t="shared" si="50"/>
        <v>60</v>
      </c>
      <c r="AB667" s="136">
        <v>2</v>
      </c>
      <c r="AC667" s="506">
        <v>1350000</v>
      </c>
      <c r="AD667" s="136">
        <v>1</v>
      </c>
      <c r="AE667" s="507">
        <v>45473</v>
      </c>
      <c r="AF667" s="136">
        <f t="shared" si="51"/>
        <v>16</v>
      </c>
      <c r="AG667" s="70">
        <v>0</v>
      </c>
      <c r="AH667" s="70">
        <v>0</v>
      </c>
      <c r="AI667" s="294" t="s">
        <v>75</v>
      </c>
      <c r="AJ667" s="72">
        <v>0</v>
      </c>
      <c r="AK667" s="79" t="s">
        <v>75</v>
      </c>
      <c r="AL667" s="79" t="s">
        <v>75</v>
      </c>
      <c r="AM667" s="136">
        <f t="shared" si="52"/>
        <v>0</v>
      </c>
      <c r="AN667" s="136">
        <f>+K667+AC667-AH667</f>
        <v>8100000</v>
      </c>
      <c r="AO667" s="72" t="s">
        <v>67</v>
      </c>
      <c r="AP667" s="70">
        <v>6750000</v>
      </c>
      <c r="AQ667" s="72" t="s">
        <v>85</v>
      </c>
      <c r="AR667" s="70">
        <v>0</v>
      </c>
      <c r="AS667" s="86" t="s">
        <v>75</v>
      </c>
      <c r="AT667" s="508">
        <v>5400000</v>
      </c>
      <c r="AU667" s="436">
        <f t="shared" si="53"/>
        <v>2700000</v>
      </c>
      <c r="AV667" s="140">
        <f t="shared" si="54"/>
        <v>0.66666666666666663</v>
      </c>
      <c r="AW667" s="294" t="s">
        <v>75</v>
      </c>
      <c r="AX667" s="72" t="s">
        <v>86</v>
      </c>
      <c r="AY667" s="136" t="s">
        <v>5516</v>
      </c>
      <c r="AZ667" s="67" t="s">
        <v>67</v>
      </c>
      <c r="BA667" s="67" t="s">
        <v>67</v>
      </c>
    </row>
    <row r="668" spans="2:53" x14ac:dyDescent="0.25">
      <c r="B668" s="67">
        <v>2024</v>
      </c>
      <c r="C668" s="67">
        <v>891780111</v>
      </c>
      <c r="D668" s="69" t="s">
        <v>64</v>
      </c>
      <c r="E668" s="72" t="s">
        <v>5515</v>
      </c>
      <c r="F668" s="136" t="s">
        <v>5514</v>
      </c>
      <c r="G668" s="418">
        <v>0</v>
      </c>
      <c r="H668" s="72" t="s">
        <v>73</v>
      </c>
      <c r="I668" s="69" t="s">
        <v>65</v>
      </c>
      <c r="J668" s="70" t="s">
        <v>5513</v>
      </c>
      <c r="K668" s="70">
        <v>5400000</v>
      </c>
      <c r="L668" s="67" t="s">
        <v>68</v>
      </c>
      <c r="M668" s="70" t="s">
        <v>5512</v>
      </c>
      <c r="N668" s="70">
        <v>57291636</v>
      </c>
      <c r="O668" s="70">
        <v>13</v>
      </c>
      <c r="P668" s="294">
        <v>45302</v>
      </c>
      <c r="Q668" s="70">
        <v>4518689382</v>
      </c>
      <c r="R668" s="291">
        <v>45398</v>
      </c>
      <c r="S668" s="70">
        <v>5400000</v>
      </c>
      <c r="T668" s="72" t="s">
        <v>66</v>
      </c>
      <c r="U668" s="70">
        <v>85154788</v>
      </c>
      <c r="V668" s="70" t="s">
        <v>5511</v>
      </c>
      <c r="W668" s="291">
        <v>45398</v>
      </c>
      <c r="X668" s="291">
        <v>45398</v>
      </c>
      <c r="Y668" s="81" t="s">
        <v>75</v>
      </c>
      <c r="Z668" s="291">
        <v>45457</v>
      </c>
      <c r="AA668" s="136">
        <f t="shared" si="50"/>
        <v>59</v>
      </c>
      <c r="AB668" s="136">
        <v>2</v>
      </c>
      <c r="AC668" s="506">
        <v>1350000</v>
      </c>
      <c r="AD668" s="136">
        <v>1</v>
      </c>
      <c r="AE668" s="507">
        <v>45473</v>
      </c>
      <c r="AF668" s="136">
        <f t="shared" si="51"/>
        <v>16</v>
      </c>
      <c r="AG668" s="70">
        <v>0</v>
      </c>
      <c r="AH668" s="70">
        <v>0</v>
      </c>
      <c r="AI668" s="294" t="s">
        <v>75</v>
      </c>
      <c r="AJ668" s="72">
        <v>0</v>
      </c>
      <c r="AK668" s="79" t="s">
        <v>75</v>
      </c>
      <c r="AL668" s="79" t="s">
        <v>75</v>
      </c>
      <c r="AM668" s="136">
        <f t="shared" si="52"/>
        <v>0</v>
      </c>
      <c r="AN668" s="136">
        <f>+K668+AC668-AH668</f>
        <v>6750000</v>
      </c>
      <c r="AO668" s="72" t="s">
        <v>67</v>
      </c>
      <c r="AP668" s="70">
        <v>5400000</v>
      </c>
      <c r="AQ668" s="72" t="s">
        <v>85</v>
      </c>
      <c r="AR668" s="70">
        <v>0</v>
      </c>
      <c r="AS668" s="86" t="s">
        <v>75</v>
      </c>
      <c r="AT668" s="508">
        <v>6750000</v>
      </c>
      <c r="AU668" s="436">
        <f t="shared" si="53"/>
        <v>0</v>
      </c>
      <c r="AV668" s="140">
        <f t="shared" si="54"/>
        <v>1</v>
      </c>
      <c r="AW668" s="294" t="s">
        <v>75</v>
      </c>
      <c r="AX668" s="72" t="s">
        <v>131</v>
      </c>
      <c r="AY668" s="136" t="s">
        <v>5510</v>
      </c>
      <c r="AZ668" s="67" t="s">
        <v>67</v>
      </c>
      <c r="BA668" s="67" t="s">
        <v>67</v>
      </c>
    </row>
    <row r="669" spans="2:53" x14ac:dyDescent="0.25">
      <c r="B669" s="67">
        <v>2024</v>
      </c>
      <c r="C669" s="67">
        <v>891780111</v>
      </c>
      <c r="D669" s="69" t="s">
        <v>64</v>
      </c>
      <c r="E669" s="72" t="s">
        <v>5509</v>
      </c>
      <c r="F669" s="136" t="s">
        <v>5508</v>
      </c>
      <c r="G669" s="418">
        <v>0</v>
      </c>
      <c r="H669" s="72" t="s">
        <v>73</v>
      </c>
      <c r="I669" s="69" t="s">
        <v>1745</v>
      </c>
      <c r="J669" s="70" t="s">
        <v>5507</v>
      </c>
      <c r="K669" s="70">
        <v>2700000</v>
      </c>
      <c r="L669" s="67" t="s">
        <v>68</v>
      </c>
      <c r="M669" s="70" t="s">
        <v>503</v>
      </c>
      <c r="N669" s="70">
        <v>1083007524</v>
      </c>
      <c r="O669" s="70">
        <v>928</v>
      </c>
      <c r="P669" s="291">
        <v>45394</v>
      </c>
      <c r="Q669" s="70">
        <v>60300000</v>
      </c>
      <c r="R669" s="291">
        <v>45399</v>
      </c>
      <c r="S669" s="70">
        <v>2700000</v>
      </c>
      <c r="T669" s="72" t="s">
        <v>66</v>
      </c>
      <c r="U669" s="70">
        <v>36559959</v>
      </c>
      <c r="V669" s="70" t="s">
        <v>3499</v>
      </c>
      <c r="W669" s="291">
        <v>45399</v>
      </c>
      <c r="X669" s="291">
        <v>45399</v>
      </c>
      <c r="Y669" s="81" t="s">
        <v>75</v>
      </c>
      <c r="Z669" s="291">
        <v>45443</v>
      </c>
      <c r="AA669" s="136">
        <f t="shared" si="50"/>
        <v>44</v>
      </c>
      <c r="AB669" s="136">
        <v>0</v>
      </c>
      <c r="AC669" s="506">
        <v>0</v>
      </c>
      <c r="AD669" s="136">
        <v>0</v>
      </c>
      <c r="AE669" s="294" t="s">
        <v>75</v>
      </c>
      <c r="AF669" s="136">
        <f t="shared" si="51"/>
        <v>0</v>
      </c>
      <c r="AG669" s="70">
        <v>0</v>
      </c>
      <c r="AH669" s="70">
        <v>0</v>
      </c>
      <c r="AI669" s="294" t="s">
        <v>75</v>
      </c>
      <c r="AJ669" s="72">
        <v>0</v>
      </c>
      <c r="AK669" s="79" t="s">
        <v>75</v>
      </c>
      <c r="AL669" s="79" t="s">
        <v>75</v>
      </c>
      <c r="AM669" s="136">
        <f t="shared" si="52"/>
        <v>0</v>
      </c>
      <c r="AN669" s="136">
        <f>+K669+AC669-AH669</f>
        <v>2700000</v>
      </c>
      <c r="AO669" s="72" t="s">
        <v>85</v>
      </c>
      <c r="AP669" s="70">
        <v>0</v>
      </c>
      <c r="AQ669" s="72" t="s">
        <v>85</v>
      </c>
      <c r="AR669" s="70">
        <v>0</v>
      </c>
      <c r="AS669" s="86" t="s">
        <v>75</v>
      </c>
      <c r="AT669" s="508">
        <v>0</v>
      </c>
      <c r="AU669" s="436">
        <f t="shared" si="53"/>
        <v>2700000</v>
      </c>
      <c r="AV669" s="140">
        <f t="shared" si="54"/>
        <v>0</v>
      </c>
      <c r="AW669" s="294" t="s">
        <v>75</v>
      </c>
      <c r="AX669" s="72" t="s">
        <v>86</v>
      </c>
      <c r="AY669" s="136" t="s">
        <v>5506</v>
      </c>
      <c r="AZ669" s="67" t="s">
        <v>67</v>
      </c>
      <c r="BA669" s="67" t="s">
        <v>67</v>
      </c>
    </row>
    <row r="670" spans="2:53" x14ac:dyDescent="0.25">
      <c r="B670" s="67">
        <v>2024</v>
      </c>
      <c r="C670" s="67">
        <v>891780111</v>
      </c>
      <c r="D670" s="69" t="s">
        <v>64</v>
      </c>
      <c r="E670" s="72" t="s">
        <v>5505</v>
      </c>
      <c r="F670" s="136" t="s">
        <v>5504</v>
      </c>
      <c r="G670" s="418">
        <v>0</v>
      </c>
      <c r="H670" s="72" t="s">
        <v>73</v>
      </c>
      <c r="I670" s="69" t="s">
        <v>1745</v>
      </c>
      <c r="J670" s="70" t="s">
        <v>5503</v>
      </c>
      <c r="K670" s="70">
        <v>3400000</v>
      </c>
      <c r="L670" s="67" t="s">
        <v>68</v>
      </c>
      <c r="M670" s="70" t="s">
        <v>404</v>
      </c>
      <c r="N670" s="70">
        <v>1083029427</v>
      </c>
      <c r="O670" s="70">
        <v>928</v>
      </c>
      <c r="P670" s="291">
        <v>45394</v>
      </c>
      <c r="Q670" s="70">
        <v>60300000</v>
      </c>
      <c r="R670" s="291">
        <v>45399</v>
      </c>
      <c r="S670" s="70">
        <v>3400000</v>
      </c>
      <c r="T670" s="72" t="s">
        <v>66</v>
      </c>
      <c r="U670" s="70">
        <v>36559959</v>
      </c>
      <c r="V670" s="70" t="s">
        <v>3499</v>
      </c>
      <c r="W670" s="291">
        <v>45399</v>
      </c>
      <c r="X670" s="291">
        <v>45399</v>
      </c>
      <c r="Y670" s="81" t="s">
        <v>75</v>
      </c>
      <c r="Z670" s="291">
        <v>45443</v>
      </c>
      <c r="AA670" s="136">
        <f t="shared" si="50"/>
        <v>44</v>
      </c>
      <c r="AB670" s="136">
        <v>0</v>
      </c>
      <c r="AC670" s="506">
        <v>0</v>
      </c>
      <c r="AD670" s="136">
        <v>0</v>
      </c>
      <c r="AE670" s="294" t="s">
        <v>75</v>
      </c>
      <c r="AF670" s="136">
        <f t="shared" si="51"/>
        <v>0</v>
      </c>
      <c r="AG670" s="70">
        <v>0</v>
      </c>
      <c r="AH670" s="70">
        <v>0</v>
      </c>
      <c r="AI670" s="294" t="s">
        <v>75</v>
      </c>
      <c r="AJ670" s="72">
        <v>0</v>
      </c>
      <c r="AK670" s="79" t="s">
        <v>75</v>
      </c>
      <c r="AL670" s="79" t="s">
        <v>75</v>
      </c>
      <c r="AM670" s="136">
        <f t="shared" si="52"/>
        <v>0</v>
      </c>
      <c r="AN670" s="136">
        <f>+K670+AC670-AH670</f>
        <v>3400000</v>
      </c>
      <c r="AO670" s="72" t="s">
        <v>85</v>
      </c>
      <c r="AP670" s="70">
        <v>0</v>
      </c>
      <c r="AQ670" s="72" t="s">
        <v>85</v>
      </c>
      <c r="AR670" s="70">
        <v>0</v>
      </c>
      <c r="AS670" s="86" t="s">
        <v>75</v>
      </c>
      <c r="AT670" s="508">
        <v>0</v>
      </c>
      <c r="AU670" s="436">
        <f t="shared" si="53"/>
        <v>3400000</v>
      </c>
      <c r="AV670" s="140">
        <f t="shared" si="54"/>
        <v>0</v>
      </c>
      <c r="AW670" s="294" t="s">
        <v>75</v>
      </c>
      <c r="AX670" s="72" t="s">
        <v>86</v>
      </c>
      <c r="AY670" s="136" t="s">
        <v>5502</v>
      </c>
      <c r="AZ670" s="67" t="s">
        <v>67</v>
      </c>
      <c r="BA670" s="67" t="s">
        <v>67</v>
      </c>
    </row>
    <row r="671" spans="2:53" x14ac:dyDescent="0.25">
      <c r="B671" s="67">
        <v>2024</v>
      </c>
      <c r="C671" s="67">
        <v>891780111</v>
      </c>
      <c r="D671" s="69" t="s">
        <v>64</v>
      </c>
      <c r="E671" s="72" t="s">
        <v>5501</v>
      </c>
      <c r="F671" s="136" t="s">
        <v>5500</v>
      </c>
      <c r="G671" s="418">
        <v>0</v>
      </c>
      <c r="H671" s="72" t="s">
        <v>73</v>
      </c>
      <c r="I671" s="69" t="s">
        <v>1745</v>
      </c>
      <c r="J671" s="70" t="s">
        <v>5499</v>
      </c>
      <c r="K671" s="70">
        <v>3400000</v>
      </c>
      <c r="L671" s="67" t="s">
        <v>68</v>
      </c>
      <c r="M671" s="70" t="s">
        <v>5498</v>
      </c>
      <c r="N671" s="70">
        <v>1221970531</v>
      </c>
      <c r="O671" s="70">
        <v>928</v>
      </c>
      <c r="P671" s="291">
        <v>45394</v>
      </c>
      <c r="Q671" s="70">
        <v>60300000</v>
      </c>
      <c r="R671" s="291">
        <v>45399</v>
      </c>
      <c r="S671" s="70">
        <v>3400000</v>
      </c>
      <c r="T671" s="72" t="s">
        <v>66</v>
      </c>
      <c r="U671" s="70">
        <v>36559959</v>
      </c>
      <c r="V671" s="70" t="s">
        <v>3499</v>
      </c>
      <c r="W671" s="291">
        <v>45399</v>
      </c>
      <c r="X671" s="291">
        <v>45399</v>
      </c>
      <c r="Y671" s="81" t="s">
        <v>75</v>
      </c>
      <c r="Z671" s="291">
        <v>45443</v>
      </c>
      <c r="AA671" s="136">
        <f t="shared" si="50"/>
        <v>44</v>
      </c>
      <c r="AB671" s="136">
        <v>0</v>
      </c>
      <c r="AC671" s="506">
        <v>0</v>
      </c>
      <c r="AD671" s="136">
        <v>0</v>
      </c>
      <c r="AE671" s="294" t="s">
        <v>75</v>
      </c>
      <c r="AF671" s="136">
        <f t="shared" si="51"/>
        <v>0</v>
      </c>
      <c r="AG671" s="70">
        <v>0</v>
      </c>
      <c r="AH671" s="70">
        <v>0</v>
      </c>
      <c r="AI671" s="294" t="s">
        <v>75</v>
      </c>
      <c r="AJ671" s="72">
        <v>0</v>
      </c>
      <c r="AK671" s="79" t="s">
        <v>75</v>
      </c>
      <c r="AL671" s="79" t="s">
        <v>75</v>
      </c>
      <c r="AM671" s="136">
        <f t="shared" si="52"/>
        <v>0</v>
      </c>
      <c r="AN671" s="136">
        <f>+K671+AC671-AH671</f>
        <v>3400000</v>
      </c>
      <c r="AO671" s="72" t="s">
        <v>85</v>
      </c>
      <c r="AP671" s="70">
        <v>0</v>
      </c>
      <c r="AQ671" s="72" t="s">
        <v>85</v>
      </c>
      <c r="AR671" s="70">
        <v>0</v>
      </c>
      <c r="AS671" s="86" t="s">
        <v>75</v>
      </c>
      <c r="AT671" s="508">
        <v>0</v>
      </c>
      <c r="AU671" s="436">
        <f t="shared" si="53"/>
        <v>3400000</v>
      </c>
      <c r="AV671" s="140">
        <f t="shared" si="54"/>
        <v>0</v>
      </c>
      <c r="AW671" s="294" t="s">
        <v>75</v>
      </c>
      <c r="AX671" s="72" t="s">
        <v>86</v>
      </c>
      <c r="AY671" s="136" t="s">
        <v>5497</v>
      </c>
      <c r="AZ671" s="67" t="s">
        <v>67</v>
      </c>
      <c r="BA671" s="67" t="s">
        <v>67</v>
      </c>
    </row>
    <row r="672" spans="2:53" x14ac:dyDescent="0.25">
      <c r="B672" s="67">
        <v>2024</v>
      </c>
      <c r="C672" s="67">
        <v>891780111</v>
      </c>
      <c r="D672" s="69" t="s">
        <v>64</v>
      </c>
      <c r="E672" s="72" t="s">
        <v>5496</v>
      </c>
      <c r="F672" s="136" t="s">
        <v>5495</v>
      </c>
      <c r="G672" s="418">
        <v>0</v>
      </c>
      <c r="H672" s="72" t="s">
        <v>73</v>
      </c>
      <c r="I672" s="69" t="s">
        <v>1745</v>
      </c>
      <c r="J672" s="70" t="s">
        <v>5494</v>
      </c>
      <c r="K672" s="70">
        <v>3400000</v>
      </c>
      <c r="L672" s="67" t="s">
        <v>68</v>
      </c>
      <c r="M672" s="70" t="s">
        <v>399</v>
      </c>
      <c r="N672" s="70">
        <v>1042457246</v>
      </c>
      <c r="O672" s="70">
        <v>928</v>
      </c>
      <c r="P672" s="291">
        <v>45394</v>
      </c>
      <c r="Q672" s="70">
        <v>60300000</v>
      </c>
      <c r="R672" s="291">
        <v>45399</v>
      </c>
      <c r="S672" s="70">
        <v>3400000</v>
      </c>
      <c r="T672" s="72" t="s">
        <v>66</v>
      </c>
      <c r="U672" s="70">
        <v>36559959</v>
      </c>
      <c r="V672" s="70" t="s">
        <v>3499</v>
      </c>
      <c r="W672" s="291">
        <v>45399</v>
      </c>
      <c r="X672" s="291">
        <v>45399</v>
      </c>
      <c r="Y672" s="81" t="s">
        <v>75</v>
      </c>
      <c r="Z672" s="291">
        <v>45443</v>
      </c>
      <c r="AA672" s="136">
        <f t="shared" si="50"/>
        <v>44</v>
      </c>
      <c r="AB672" s="136">
        <v>0</v>
      </c>
      <c r="AC672" s="506">
        <v>0</v>
      </c>
      <c r="AD672" s="136">
        <v>0</v>
      </c>
      <c r="AE672" s="294" t="s">
        <v>75</v>
      </c>
      <c r="AF672" s="136">
        <f t="shared" si="51"/>
        <v>0</v>
      </c>
      <c r="AG672" s="70">
        <v>0</v>
      </c>
      <c r="AH672" s="70">
        <v>0</v>
      </c>
      <c r="AI672" s="294" t="s">
        <v>75</v>
      </c>
      <c r="AJ672" s="72">
        <v>0</v>
      </c>
      <c r="AK672" s="79" t="s">
        <v>75</v>
      </c>
      <c r="AL672" s="79" t="s">
        <v>75</v>
      </c>
      <c r="AM672" s="136">
        <f t="shared" si="52"/>
        <v>0</v>
      </c>
      <c r="AN672" s="136">
        <f>+K672+AC672-AH672</f>
        <v>3400000</v>
      </c>
      <c r="AO672" s="72" t="s">
        <v>85</v>
      </c>
      <c r="AP672" s="70">
        <v>0</v>
      </c>
      <c r="AQ672" s="72" t="s">
        <v>85</v>
      </c>
      <c r="AR672" s="70">
        <v>0</v>
      </c>
      <c r="AS672" s="86" t="s">
        <v>75</v>
      </c>
      <c r="AT672" s="508">
        <v>0</v>
      </c>
      <c r="AU672" s="436">
        <f t="shared" si="53"/>
        <v>3400000</v>
      </c>
      <c r="AV672" s="140">
        <f t="shared" si="54"/>
        <v>0</v>
      </c>
      <c r="AW672" s="294" t="s">
        <v>75</v>
      </c>
      <c r="AX672" s="72" t="s">
        <v>86</v>
      </c>
      <c r="AY672" s="136" t="s">
        <v>5493</v>
      </c>
      <c r="AZ672" s="67" t="s">
        <v>67</v>
      </c>
      <c r="BA672" s="67" t="s">
        <v>67</v>
      </c>
    </row>
    <row r="673" spans="2:53" x14ac:dyDescent="0.25">
      <c r="B673" s="67">
        <v>2024</v>
      </c>
      <c r="C673" s="67">
        <v>891780111</v>
      </c>
      <c r="D673" s="69" t="s">
        <v>64</v>
      </c>
      <c r="E673" s="72" t="s">
        <v>5492</v>
      </c>
      <c r="F673" s="136" t="s">
        <v>5491</v>
      </c>
      <c r="G673" s="418">
        <v>0</v>
      </c>
      <c r="H673" s="72" t="s">
        <v>73</v>
      </c>
      <c r="I673" s="69" t="s">
        <v>1745</v>
      </c>
      <c r="J673" s="70" t="s">
        <v>5490</v>
      </c>
      <c r="K673" s="70">
        <v>3400000</v>
      </c>
      <c r="L673" s="67" t="s">
        <v>68</v>
      </c>
      <c r="M673" s="70" t="s">
        <v>5489</v>
      </c>
      <c r="N673" s="70">
        <v>1083048377</v>
      </c>
      <c r="O673" s="70">
        <v>928</v>
      </c>
      <c r="P673" s="291">
        <v>45394</v>
      </c>
      <c r="Q673" s="70">
        <v>60300000</v>
      </c>
      <c r="R673" s="291">
        <v>45399</v>
      </c>
      <c r="S673" s="70">
        <v>3400000</v>
      </c>
      <c r="T673" s="72" t="s">
        <v>66</v>
      </c>
      <c r="U673" s="70">
        <v>36559959</v>
      </c>
      <c r="V673" s="70" t="s">
        <v>3499</v>
      </c>
      <c r="W673" s="291">
        <v>45399</v>
      </c>
      <c r="X673" s="291">
        <v>45399</v>
      </c>
      <c r="Y673" s="81" t="s">
        <v>75</v>
      </c>
      <c r="Z673" s="291">
        <v>45443</v>
      </c>
      <c r="AA673" s="136">
        <f t="shared" si="50"/>
        <v>44</v>
      </c>
      <c r="AB673" s="136">
        <v>0</v>
      </c>
      <c r="AC673" s="506">
        <v>0</v>
      </c>
      <c r="AD673" s="136">
        <v>0</v>
      </c>
      <c r="AE673" s="294" t="s">
        <v>75</v>
      </c>
      <c r="AF673" s="136">
        <f t="shared" si="51"/>
        <v>0</v>
      </c>
      <c r="AG673" s="70">
        <v>0</v>
      </c>
      <c r="AH673" s="70">
        <v>0</v>
      </c>
      <c r="AI673" s="294" t="s">
        <v>75</v>
      </c>
      <c r="AJ673" s="72">
        <v>0</v>
      </c>
      <c r="AK673" s="79" t="s">
        <v>75</v>
      </c>
      <c r="AL673" s="79" t="s">
        <v>75</v>
      </c>
      <c r="AM673" s="136">
        <f t="shared" si="52"/>
        <v>0</v>
      </c>
      <c r="AN673" s="136">
        <f>+K673+AC673-AH673</f>
        <v>3400000</v>
      </c>
      <c r="AO673" s="72" t="s">
        <v>85</v>
      </c>
      <c r="AP673" s="70">
        <v>0</v>
      </c>
      <c r="AQ673" s="72" t="s">
        <v>85</v>
      </c>
      <c r="AR673" s="70">
        <v>0</v>
      </c>
      <c r="AS673" s="86" t="s">
        <v>75</v>
      </c>
      <c r="AT673" s="508">
        <v>0</v>
      </c>
      <c r="AU673" s="436">
        <f t="shared" si="53"/>
        <v>3400000</v>
      </c>
      <c r="AV673" s="140">
        <f t="shared" si="54"/>
        <v>0</v>
      </c>
      <c r="AW673" s="294" t="s">
        <v>75</v>
      </c>
      <c r="AX673" s="72" t="s">
        <v>86</v>
      </c>
      <c r="AY673" s="136" t="s">
        <v>5488</v>
      </c>
      <c r="AZ673" s="67" t="s">
        <v>67</v>
      </c>
      <c r="BA673" s="67" t="s">
        <v>67</v>
      </c>
    </row>
    <row r="674" spans="2:53" x14ac:dyDescent="0.25">
      <c r="B674" s="67">
        <v>2024</v>
      </c>
      <c r="C674" s="67">
        <v>891780111</v>
      </c>
      <c r="D674" s="69" t="s">
        <v>64</v>
      </c>
      <c r="E674" s="72" t="s">
        <v>5487</v>
      </c>
      <c r="F674" s="136" t="s">
        <v>5486</v>
      </c>
      <c r="G674" s="418">
        <v>0</v>
      </c>
      <c r="H674" s="72" t="s">
        <v>73</v>
      </c>
      <c r="I674" s="69" t="s">
        <v>1745</v>
      </c>
      <c r="J674" s="70" t="s">
        <v>5485</v>
      </c>
      <c r="K674" s="70">
        <v>3400000</v>
      </c>
      <c r="L674" s="67" t="s">
        <v>68</v>
      </c>
      <c r="M674" s="70" t="s">
        <v>5484</v>
      </c>
      <c r="N674" s="70">
        <v>1004346609</v>
      </c>
      <c r="O674" s="70">
        <v>928</v>
      </c>
      <c r="P674" s="291">
        <v>45394</v>
      </c>
      <c r="Q674" s="70">
        <v>60300000</v>
      </c>
      <c r="R674" s="291">
        <v>45399</v>
      </c>
      <c r="S674" s="70">
        <v>3400000</v>
      </c>
      <c r="T674" s="72" t="s">
        <v>66</v>
      </c>
      <c r="U674" s="70">
        <v>36559959</v>
      </c>
      <c r="V674" s="70" t="s">
        <v>3499</v>
      </c>
      <c r="W674" s="291">
        <v>45399</v>
      </c>
      <c r="X674" s="291">
        <v>45399</v>
      </c>
      <c r="Y674" s="81" t="s">
        <v>75</v>
      </c>
      <c r="Z674" s="291">
        <v>45443</v>
      </c>
      <c r="AA674" s="136">
        <f t="shared" si="50"/>
        <v>44</v>
      </c>
      <c r="AB674" s="136">
        <v>0</v>
      </c>
      <c r="AC674" s="506">
        <v>0</v>
      </c>
      <c r="AD674" s="136">
        <v>0</v>
      </c>
      <c r="AE674" s="294" t="s">
        <v>75</v>
      </c>
      <c r="AF674" s="136">
        <f t="shared" si="51"/>
        <v>0</v>
      </c>
      <c r="AG674" s="70">
        <v>0</v>
      </c>
      <c r="AH674" s="70">
        <v>0</v>
      </c>
      <c r="AI674" s="294" t="s">
        <v>75</v>
      </c>
      <c r="AJ674" s="72">
        <v>0</v>
      </c>
      <c r="AK674" s="79" t="s">
        <v>75</v>
      </c>
      <c r="AL674" s="79" t="s">
        <v>75</v>
      </c>
      <c r="AM674" s="136">
        <f t="shared" si="52"/>
        <v>0</v>
      </c>
      <c r="AN674" s="136">
        <f>+K674+AC674-AH674</f>
        <v>3400000</v>
      </c>
      <c r="AO674" s="72" t="s">
        <v>85</v>
      </c>
      <c r="AP674" s="70">
        <v>0</v>
      </c>
      <c r="AQ674" s="72" t="s">
        <v>85</v>
      </c>
      <c r="AR674" s="70">
        <v>0</v>
      </c>
      <c r="AS674" s="86" t="s">
        <v>75</v>
      </c>
      <c r="AT674" s="508">
        <v>0</v>
      </c>
      <c r="AU674" s="436">
        <f t="shared" si="53"/>
        <v>3400000</v>
      </c>
      <c r="AV674" s="140">
        <f t="shared" si="54"/>
        <v>0</v>
      </c>
      <c r="AW674" s="294" t="s">
        <v>75</v>
      </c>
      <c r="AX674" s="72" t="s">
        <v>86</v>
      </c>
      <c r="AY674" s="136" t="s">
        <v>5483</v>
      </c>
      <c r="AZ674" s="67" t="s">
        <v>67</v>
      </c>
      <c r="BA674" s="67" t="s">
        <v>67</v>
      </c>
    </row>
    <row r="675" spans="2:53" x14ac:dyDescent="0.25">
      <c r="B675" s="67">
        <v>2024</v>
      </c>
      <c r="C675" s="67">
        <v>891780111</v>
      </c>
      <c r="D675" s="69" t="s">
        <v>64</v>
      </c>
      <c r="E675" s="72" t="s">
        <v>5482</v>
      </c>
      <c r="F675" s="136" t="s">
        <v>5481</v>
      </c>
      <c r="G675" s="418">
        <v>0</v>
      </c>
      <c r="H675" s="72" t="s">
        <v>73</v>
      </c>
      <c r="I675" s="69" t="s">
        <v>1745</v>
      </c>
      <c r="J675" s="70" t="s">
        <v>5480</v>
      </c>
      <c r="K675" s="70">
        <v>3400000</v>
      </c>
      <c r="L675" s="67" t="s">
        <v>68</v>
      </c>
      <c r="M675" s="70" t="s">
        <v>5479</v>
      </c>
      <c r="N675" s="70">
        <v>1045729776</v>
      </c>
      <c r="O675" s="70">
        <v>928</v>
      </c>
      <c r="P675" s="291">
        <v>45394</v>
      </c>
      <c r="Q675" s="70">
        <v>60300000</v>
      </c>
      <c r="R675" s="291">
        <v>45399</v>
      </c>
      <c r="S675" s="70">
        <v>3400000</v>
      </c>
      <c r="T675" s="72" t="s">
        <v>66</v>
      </c>
      <c r="U675" s="70">
        <v>36559959</v>
      </c>
      <c r="V675" s="70" t="s">
        <v>3499</v>
      </c>
      <c r="W675" s="291">
        <v>45399</v>
      </c>
      <c r="X675" s="291">
        <v>45399</v>
      </c>
      <c r="Y675" s="81" t="s">
        <v>75</v>
      </c>
      <c r="Z675" s="291">
        <v>45443</v>
      </c>
      <c r="AA675" s="136">
        <f t="shared" si="50"/>
        <v>44</v>
      </c>
      <c r="AB675" s="136">
        <v>0</v>
      </c>
      <c r="AC675" s="506">
        <v>0</v>
      </c>
      <c r="AD675" s="136">
        <v>0</v>
      </c>
      <c r="AE675" s="294" t="s">
        <v>75</v>
      </c>
      <c r="AF675" s="136">
        <f t="shared" si="51"/>
        <v>0</v>
      </c>
      <c r="AG675" s="70">
        <v>0</v>
      </c>
      <c r="AH675" s="70">
        <v>0</v>
      </c>
      <c r="AI675" s="294" t="s">
        <v>75</v>
      </c>
      <c r="AJ675" s="72">
        <v>0</v>
      </c>
      <c r="AK675" s="79" t="s">
        <v>75</v>
      </c>
      <c r="AL675" s="79" t="s">
        <v>75</v>
      </c>
      <c r="AM675" s="136">
        <f t="shared" si="52"/>
        <v>0</v>
      </c>
      <c r="AN675" s="136">
        <f>+K675+AC675-AH675</f>
        <v>3400000</v>
      </c>
      <c r="AO675" s="72" t="s">
        <v>85</v>
      </c>
      <c r="AP675" s="70">
        <v>0</v>
      </c>
      <c r="AQ675" s="72" t="s">
        <v>85</v>
      </c>
      <c r="AR675" s="70">
        <v>0</v>
      </c>
      <c r="AS675" s="86" t="s">
        <v>75</v>
      </c>
      <c r="AT675" s="508">
        <v>0</v>
      </c>
      <c r="AU675" s="436">
        <f t="shared" si="53"/>
        <v>3400000</v>
      </c>
      <c r="AV675" s="140">
        <f t="shared" si="54"/>
        <v>0</v>
      </c>
      <c r="AW675" s="294" t="s">
        <v>75</v>
      </c>
      <c r="AX675" s="72" t="s">
        <v>86</v>
      </c>
      <c r="AY675" s="136" t="s">
        <v>5478</v>
      </c>
      <c r="AZ675" s="67" t="s">
        <v>67</v>
      </c>
      <c r="BA675" s="67" t="s">
        <v>67</v>
      </c>
    </row>
    <row r="676" spans="2:53" x14ac:dyDescent="0.25">
      <c r="B676" s="67">
        <v>2024</v>
      </c>
      <c r="C676" s="67">
        <v>891780111</v>
      </c>
      <c r="D676" s="69" t="s">
        <v>64</v>
      </c>
      <c r="E676" s="72" t="s">
        <v>5477</v>
      </c>
      <c r="F676" s="136" t="s">
        <v>5476</v>
      </c>
      <c r="G676" s="418">
        <v>0</v>
      </c>
      <c r="H676" s="72" t="s">
        <v>73</v>
      </c>
      <c r="I676" s="69" t="s">
        <v>1745</v>
      </c>
      <c r="J676" s="70" t="s">
        <v>5475</v>
      </c>
      <c r="K676" s="70">
        <v>3400000</v>
      </c>
      <c r="L676" s="67" t="s">
        <v>68</v>
      </c>
      <c r="M676" s="70" t="s">
        <v>5303</v>
      </c>
      <c r="N676" s="70">
        <v>1004369351</v>
      </c>
      <c r="O676" s="70">
        <v>928</v>
      </c>
      <c r="P676" s="291">
        <v>45394</v>
      </c>
      <c r="Q676" s="70">
        <v>60300000</v>
      </c>
      <c r="R676" s="291">
        <v>45399</v>
      </c>
      <c r="S676" s="70">
        <v>3400000</v>
      </c>
      <c r="T676" s="72" t="s">
        <v>66</v>
      </c>
      <c r="U676" s="70">
        <v>36559959</v>
      </c>
      <c r="V676" s="70" t="s">
        <v>3499</v>
      </c>
      <c r="W676" s="291">
        <v>45399</v>
      </c>
      <c r="X676" s="291">
        <v>45399</v>
      </c>
      <c r="Y676" s="81" t="s">
        <v>75</v>
      </c>
      <c r="Z676" s="291">
        <v>45443</v>
      </c>
      <c r="AA676" s="136">
        <f t="shared" si="50"/>
        <v>44</v>
      </c>
      <c r="AB676" s="136">
        <v>0</v>
      </c>
      <c r="AC676" s="506">
        <v>0</v>
      </c>
      <c r="AD676" s="136">
        <v>0</v>
      </c>
      <c r="AE676" s="294" t="s">
        <v>75</v>
      </c>
      <c r="AF676" s="136">
        <f t="shared" si="51"/>
        <v>0</v>
      </c>
      <c r="AG676" s="70">
        <v>0</v>
      </c>
      <c r="AH676" s="70">
        <v>0</v>
      </c>
      <c r="AI676" s="294" t="s">
        <v>75</v>
      </c>
      <c r="AJ676" s="72">
        <v>0</v>
      </c>
      <c r="AK676" s="79" t="s">
        <v>75</v>
      </c>
      <c r="AL676" s="79" t="s">
        <v>75</v>
      </c>
      <c r="AM676" s="136">
        <f t="shared" si="52"/>
        <v>0</v>
      </c>
      <c r="AN676" s="136">
        <f>+K676+AC676-AH676</f>
        <v>3400000</v>
      </c>
      <c r="AO676" s="72" t="s">
        <v>85</v>
      </c>
      <c r="AP676" s="70">
        <v>0</v>
      </c>
      <c r="AQ676" s="72" t="s">
        <v>85</v>
      </c>
      <c r="AR676" s="70">
        <v>0</v>
      </c>
      <c r="AS676" s="86" t="s">
        <v>75</v>
      </c>
      <c r="AT676" s="508">
        <v>0</v>
      </c>
      <c r="AU676" s="436">
        <f t="shared" si="53"/>
        <v>3400000</v>
      </c>
      <c r="AV676" s="140">
        <f t="shared" si="54"/>
        <v>0</v>
      </c>
      <c r="AW676" s="294" t="s">
        <v>75</v>
      </c>
      <c r="AX676" s="72" t="s">
        <v>86</v>
      </c>
      <c r="AY676" s="136" t="s">
        <v>5474</v>
      </c>
      <c r="AZ676" s="67" t="s">
        <v>67</v>
      </c>
      <c r="BA676" s="67" t="s">
        <v>67</v>
      </c>
    </row>
    <row r="677" spans="2:53" x14ac:dyDescent="0.25">
      <c r="B677" s="67">
        <v>2024</v>
      </c>
      <c r="C677" s="67">
        <v>891780111</v>
      </c>
      <c r="D677" s="69" t="s">
        <v>64</v>
      </c>
      <c r="E677" s="72" t="s">
        <v>5473</v>
      </c>
      <c r="F677" s="136" t="s">
        <v>5472</v>
      </c>
      <c r="G677" s="418">
        <v>0</v>
      </c>
      <c r="H677" s="72" t="s">
        <v>73</v>
      </c>
      <c r="I677" s="69" t="s">
        <v>1745</v>
      </c>
      <c r="J677" s="70" t="s">
        <v>5454</v>
      </c>
      <c r="K677" s="70">
        <v>3400000</v>
      </c>
      <c r="L677" s="67" t="s">
        <v>68</v>
      </c>
      <c r="M677" s="70" t="s">
        <v>5471</v>
      </c>
      <c r="N677" s="70">
        <v>1084789372</v>
      </c>
      <c r="O677" s="70">
        <v>928</v>
      </c>
      <c r="P677" s="291">
        <v>45394</v>
      </c>
      <c r="Q677" s="70">
        <v>60300000</v>
      </c>
      <c r="R677" s="291">
        <v>45399</v>
      </c>
      <c r="S677" s="70">
        <v>3400000</v>
      </c>
      <c r="T677" s="72" t="s">
        <v>66</v>
      </c>
      <c r="U677" s="70">
        <v>36559959</v>
      </c>
      <c r="V677" s="70" t="s">
        <v>3499</v>
      </c>
      <c r="W677" s="291">
        <v>45399</v>
      </c>
      <c r="X677" s="291">
        <v>45399</v>
      </c>
      <c r="Y677" s="81" t="s">
        <v>75</v>
      </c>
      <c r="Z677" s="291">
        <v>45443</v>
      </c>
      <c r="AA677" s="136">
        <f t="shared" si="50"/>
        <v>44</v>
      </c>
      <c r="AB677" s="136">
        <v>0</v>
      </c>
      <c r="AC677" s="506">
        <v>0</v>
      </c>
      <c r="AD677" s="136">
        <v>0</v>
      </c>
      <c r="AE677" s="294" t="s">
        <v>75</v>
      </c>
      <c r="AF677" s="136">
        <f t="shared" si="51"/>
        <v>0</v>
      </c>
      <c r="AG677" s="70">
        <v>0</v>
      </c>
      <c r="AH677" s="70">
        <v>0</v>
      </c>
      <c r="AI677" s="294" t="s">
        <v>75</v>
      </c>
      <c r="AJ677" s="72">
        <v>0</v>
      </c>
      <c r="AK677" s="79" t="s">
        <v>75</v>
      </c>
      <c r="AL677" s="79" t="s">
        <v>75</v>
      </c>
      <c r="AM677" s="136">
        <f t="shared" si="52"/>
        <v>0</v>
      </c>
      <c r="AN677" s="136">
        <f>+K677+AC677-AH677</f>
        <v>3400000</v>
      </c>
      <c r="AO677" s="72" t="s">
        <v>85</v>
      </c>
      <c r="AP677" s="70">
        <v>0</v>
      </c>
      <c r="AQ677" s="72" t="s">
        <v>85</v>
      </c>
      <c r="AR677" s="70">
        <v>0</v>
      </c>
      <c r="AS677" s="86" t="s">
        <v>75</v>
      </c>
      <c r="AT677" s="508">
        <v>0</v>
      </c>
      <c r="AU677" s="436">
        <f t="shared" si="53"/>
        <v>3400000</v>
      </c>
      <c r="AV677" s="140">
        <f t="shared" si="54"/>
        <v>0</v>
      </c>
      <c r="AW677" s="294" t="s">
        <v>75</v>
      </c>
      <c r="AX677" s="72" t="s">
        <v>86</v>
      </c>
      <c r="AY677" s="136" t="s">
        <v>5470</v>
      </c>
      <c r="AZ677" s="67" t="s">
        <v>67</v>
      </c>
      <c r="BA677" s="67" t="s">
        <v>67</v>
      </c>
    </row>
    <row r="678" spans="2:53" x14ac:dyDescent="0.25">
      <c r="B678" s="67">
        <v>2024</v>
      </c>
      <c r="C678" s="67">
        <v>891780111</v>
      </c>
      <c r="D678" s="69" t="s">
        <v>64</v>
      </c>
      <c r="E678" s="72" t="s">
        <v>5469</v>
      </c>
      <c r="F678" s="136" t="s">
        <v>5468</v>
      </c>
      <c r="G678" s="418">
        <v>0</v>
      </c>
      <c r="H678" s="72" t="s">
        <v>73</v>
      </c>
      <c r="I678" s="69" t="s">
        <v>1745</v>
      </c>
      <c r="J678" s="70" t="s">
        <v>5467</v>
      </c>
      <c r="K678" s="70">
        <v>3400000</v>
      </c>
      <c r="L678" s="67" t="s">
        <v>68</v>
      </c>
      <c r="M678" s="70" t="s">
        <v>5466</v>
      </c>
      <c r="N678" s="70">
        <v>1083003056</v>
      </c>
      <c r="O678" s="70">
        <v>928</v>
      </c>
      <c r="P678" s="291">
        <v>45394</v>
      </c>
      <c r="Q678" s="70">
        <v>60300000</v>
      </c>
      <c r="R678" s="291">
        <v>45399</v>
      </c>
      <c r="S678" s="70">
        <v>3400000</v>
      </c>
      <c r="T678" s="72" t="s">
        <v>66</v>
      </c>
      <c r="U678" s="70">
        <v>36559959</v>
      </c>
      <c r="V678" s="70" t="s">
        <v>3499</v>
      </c>
      <c r="W678" s="291">
        <v>45399</v>
      </c>
      <c r="X678" s="291">
        <v>45399</v>
      </c>
      <c r="Y678" s="81" t="s">
        <v>75</v>
      </c>
      <c r="Z678" s="291">
        <v>45443</v>
      </c>
      <c r="AA678" s="136">
        <f t="shared" si="50"/>
        <v>44</v>
      </c>
      <c r="AB678" s="136">
        <v>0</v>
      </c>
      <c r="AC678" s="506">
        <v>0</v>
      </c>
      <c r="AD678" s="136">
        <v>0</v>
      </c>
      <c r="AE678" s="294" t="s">
        <v>75</v>
      </c>
      <c r="AF678" s="136">
        <f t="shared" si="51"/>
        <v>0</v>
      </c>
      <c r="AG678" s="70">
        <v>0</v>
      </c>
      <c r="AH678" s="70">
        <v>0</v>
      </c>
      <c r="AI678" s="294" t="s">
        <v>75</v>
      </c>
      <c r="AJ678" s="72">
        <v>0</v>
      </c>
      <c r="AK678" s="79" t="s">
        <v>75</v>
      </c>
      <c r="AL678" s="79" t="s">
        <v>75</v>
      </c>
      <c r="AM678" s="136">
        <f t="shared" si="52"/>
        <v>0</v>
      </c>
      <c r="AN678" s="136">
        <f>+K678+AC678-AH678</f>
        <v>3400000</v>
      </c>
      <c r="AO678" s="72" t="s">
        <v>85</v>
      </c>
      <c r="AP678" s="70">
        <v>0</v>
      </c>
      <c r="AQ678" s="72" t="s">
        <v>85</v>
      </c>
      <c r="AR678" s="70">
        <v>0</v>
      </c>
      <c r="AS678" s="86" t="s">
        <v>75</v>
      </c>
      <c r="AT678" s="508">
        <v>0</v>
      </c>
      <c r="AU678" s="436">
        <f t="shared" si="53"/>
        <v>3400000</v>
      </c>
      <c r="AV678" s="140">
        <f t="shared" si="54"/>
        <v>0</v>
      </c>
      <c r="AW678" s="294" t="s">
        <v>75</v>
      </c>
      <c r="AX678" s="72" t="s">
        <v>86</v>
      </c>
      <c r="AY678" s="136" t="s">
        <v>5465</v>
      </c>
      <c r="AZ678" s="67" t="s">
        <v>67</v>
      </c>
      <c r="BA678" s="67" t="s">
        <v>67</v>
      </c>
    </row>
    <row r="679" spans="2:53" x14ac:dyDescent="0.25">
      <c r="B679" s="67">
        <v>2024</v>
      </c>
      <c r="C679" s="67">
        <v>891780111</v>
      </c>
      <c r="D679" s="69" t="s">
        <v>64</v>
      </c>
      <c r="E679" s="72" t="s">
        <v>5464</v>
      </c>
      <c r="F679" s="136" t="s">
        <v>5463</v>
      </c>
      <c r="G679" s="418">
        <v>0</v>
      </c>
      <c r="H679" s="72" t="s">
        <v>73</v>
      </c>
      <c r="I679" s="69" t="s">
        <v>1745</v>
      </c>
      <c r="J679" s="70" t="s">
        <v>5462</v>
      </c>
      <c r="K679" s="70">
        <v>6000000</v>
      </c>
      <c r="L679" s="67" t="s">
        <v>68</v>
      </c>
      <c r="M679" s="70" t="s">
        <v>5298</v>
      </c>
      <c r="N679" s="70">
        <v>1091662627</v>
      </c>
      <c r="O679" s="70">
        <v>928</v>
      </c>
      <c r="P679" s="291">
        <v>45394</v>
      </c>
      <c r="Q679" s="70">
        <v>60300000</v>
      </c>
      <c r="R679" s="291">
        <v>45399</v>
      </c>
      <c r="S679" s="70">
        <v>6000000</v>
      </c>
      <c r="T679" s="72" t="s">
        <v>66</v>
      </c>
      <c r="U679" s="70">
        <v>36559959</v>
      </c>
      <c r="V679" s="70" t="s">
        <v>3499</v>
      </c>
      <c r="W679" s="291">
        <v>45399</v>
      </c>
      <c r="X679" s="291">
        <v>45399</v>
      </c>
      <c r="Y679" s="81" t="s">
        <v>75</v>
      </c>
      <c r="Z679" s="291">
        <v>45443</v>
      </c>
      <c r="AA679" s="136">
        <f t="shared" si="50"/>
        <v>44</v>
      </c>
      <c r="AB679" s="136">
        <v>0</v>
      </c>
      <c r="AC679" s="506">
        <v>0</v>
      </c>
      <c r="AD679" s="136">
        <v>0</v>
      </c>
      <c r="AE679" s="294" t="s">
        <v>75</v>
      </c>
      <c r="AF679" s="136">
        <f t="shared" si="51"/>
        <v>0</v>
      </c>
      <c r="AG679" s="70">
        <v>0</v>
      </c>
      <c r="AH679" s="70">
        <v>0</v>
      </c>
      <c r="AI679" s="294" t="s">
        <v>75</v>
      </c>
      <c r="AJ679" s="72">
        <v>0</v>
      </c>
      <c r="AK679" s="79" t="s">
        <v>75</v>
      </c>
      <c r="AL679" s="79" t="s">
        <v>75</v>
      </c>
      <c r="AM679" s="136">
        <f t="shared" si="52"/>
        <v>0</v>
      </c>
      <c r="AN679" s="136">
        <f>+K679+AC679-AH679</f>
        <v>6000000</v>
      </c>
      <c r="AO679" s="72" t="s">
        <v>85</v>
      </c>
      <c r="AP679" s="70">
        <v>0</v>
      </c>
      <c r="AQ679" s="72" t="s">
        <v>85</v>
      </c>
      <c r="AR679" s="70">
        <v>0</v>
      </c>
      <c r="AS679" s="86" t="s">
        <v>75</v>
      </c>
      <c r="AT679" s="508">
        <v>0</v>
      </c>
      <c r="AU679" s="436">
        <f t="shared" si="53"/>
        <v>6000000</v>
      </c>
      <c r="AV679" s="140">
        <f t="shared" si="54"/>
        <v>0</v>
      </c>
      <c r="AW679" s="294" t="s">
        <v>75</v>
      </c>
      <c r="AX679" s="72" t="s">
        <v>86</v>
      </c>
      <c r="AY679" s="136" t="s">
        <v>5461</v>
      </c>
      <c r="AZ679" s="67" t="s">
        <v>67</v>
      </c>
      <c r="BA679" s="67" t="s">
        <v>67</v>
      </c>
    </row>
    <row r="680" spans="2:53" x14ac:dyDescent="0.25">
      <c r="B680" s="67">
        <v>2024</v>
      </c>
      <c r="C680" s="67">
        <v>891780111</v>
      </c>
      <c r="D680" s="69" t="s">
        <v>64</v>
      </c>
      <c r="E680" s="72" t="s">
        <v>5460</v>
      </c>
      <c r="F680" s="136" t="s">
        <v>5459</v>
      </c>
      <c r="G680" s="418">
        <v>0</v>
      </c>
      <c r="H680" s="72" t="s">
        <v>73</v>
      </c>
      <c r="I680" s="69" t="s">
        <v>1745</v>
      </c>
      <c r="J680" s="70" t="s">
        <v>5458</v>
      </c>
      <c r="K680" s="70">
        <v>3400000</v>
      </c>
      <c r="L680" s="67" t="s">
        <v>68</v>
      </c>
      <c r="M680" s="70" t="s">
        <v>5293</v>
      </c>
      <c r="N680" s="70">
        <v>1083021767</v>
      </c>
      <c r="O680" s="70">
        <v>928</v>
      </c>
      <c r="P680" s="291">
        <v>45394</v>
      </c>
      <c r="Q680" s="70">
        <v>60300000</v>
      </c>
      <c r="R680" s="291">
        <v>45399</v>
      </c>
      <c r="S680" s="70">
        <v>3400000</v>
      </c>
      <c r="T680" s="72" t="s">
        <v>66</v>
      </c>
      <c r="U680" s="70">
        <v>36559959</v>
      </c>
      <c r="V680" s="70" t="s">
        <v>3499</v>
      </c>
      <c r="W680" s="291">
        <v>45399</v>
      </c>
      <c r="X680" s="291">
        <v>45399</v>
      </c>
      <c r="Y680" s="81" t="s">
        <v>75</v>
      </c>
      <c r="Z680" s="291">
        <v>45443</v>
      </c>
      <c r="AA680" s="136">
        <f t="shared" si="50"/>
        <v>44</v>
      </c>
      <c r="AB680" s="136">
        <v>0</v>
      </c>
      <c r="AC680" s="506">
        <v>0</v>
      </c>
      <c r="AD680" s="136">
        <v>0</v>
      </c>
      <c r="AE680" s="294" t="s">
        <v>75</v>
      </c>
      <c r="AF680" s="136">
        <f t="shared" si="51"/>
        <v>0</v>
      </c>
      <c r="AG680" s="70">
        <v>0</v>
      </c>
      <c r="AH680" s="70">
        <v>0</v>
      </c>
      <c r="AI680" s="294" t="s">
        <v>75</v>
      </c>
      <c r="AJ680" s="72">
        <v>0</v>
      </c>
      <c r="AK680" s="79" t="s">
        <v>75</v>
      </c>
      <c r="AL680" s="79" t="s">
        <v>75</v>
      </c>
      <c r="AM680" s="136">
        <f t="shared" si="52"/>
        <v>0</v>
      </c>
      <c r="AN680" s="136">
        <f>+K680+AC680-AH680</f>
        <v>3400000</v>
      </c>
      <c r="AO680" s="72" t="s">
        <v>85</v>
      </c>
      <c r="AP680" s="70">
        <v>0</v>
      </c>
      <c r="AQ680" s="72" t="s">
        <v>85</v>
      </c>
      <c r="AR680" s="70">
        <v>0</v>
      </c>
      <c r="AS680" s="86" t="s">
        <v>75</v>
      </c>
      <c r="AT680" s="508">
        <v>0</v>
      </c>
      <c r="AU680" s="436">
        <f t="shared" si="53"/>
        <v>3400000</v>
      </c>
      <c r="AV680" s="140">
        <f t="shared" si="54"/>
        <v>0</v>
      </c>
      <c r="AW680" s="294" t="s">
        <v>75</v>
      </c>
      <c r="AX680" s="72" t="s">
        <v>86</v>
      </c>
      <c r="AY680" s="136" t="s">
        <v>5457</v>
      </c>
      <c r="AZ680" s="67" t="s">
        <v>67</v>
      </c>
      <c r="BA680" s="67" t="s">
        <v>67</v>
      </c>
    </row>
    <row r="681" spans="2:53" x14ac:dyDescent="0.25">
      <c r="B681" s="67">
        <v>2024</v>
      </c>
      <c r="C681" s="67">
        <v>891780111</v>
      </c>
      <c r="D681" s="69" t="s">
        <v>64</v>
      </c>
      <c r="E681" s="72" t="s">
        <v>5456</v>
      </c>
      <c r="F681" s="136" t="s">
        <v>5455</v>
      </c>
      <c r="G681" s="418">
        <v>0</v>
      </c>
      <c r="H681" s="72" t="s">
        <v>73</v>
      </c>
      <c r="I681" s="69" t="s">
        <v>1745</v>
      </c>
      <c r="J681" s="70" t="s">
        <v>5454</v>
      </c>
      <c r="K681" s="70">
        <v>3400000</v>
      </c>
      <c r="L681" s="67" t="s">
        <v>68</v>
      </c>
      <c r="M681" s="70" t="s">
        <v>5453</v>
      </c>
      <c r="N681" s="70">
        <v>7602635</v>
      </c>
      <c r="O681" s="70">
        <v>928</v>
      </c>
      <c r="P681" s="291">
        <v>45394</v>
      </c>
      <c r="Q681" s="70">
        <v>60300000</v>
      </c>
      <c r="R681" s="291">
        <v>45399</v>
      </c>
      <c r="S681" s="70">
        <v>3400000</v>
      </c>
      <c r="T681" s="72" t="s">
        <v>66</v>
      </c>
      <c r="U681" s="70">
        <v>36559959</v>
      </c>
      <c r="V681" s="70" t="s">
        <v>3499</v>
      </c>
      <c r="W681" s="291">
        <v>45399</v>
      </c>
      <c r="X681" s="291">
        <v>45399</v>
      </c>
      <c r="Y681" s="81" t="s">
        <v>75</v>
      </c>
      <c r="Z681" s="291">
        <v>45443</v>
      </c>
      <c r="AA681" s="136">
        <f t="shared" si="50"/>
        <v>44</v>
      </c>
      <c r="AB681" s="136">
        <v>0</v>
      </c>
      <c r="AC681" s="506">
        <v>0</v>
      </c>
      <c r="AD681" s="136">
        <v>0</v>
      </c>
      <c r="AE681" s="294" t="s">
        <v>75</v>
      </c>
      <c r="AF681" s="136">
        <f t="shared" si="51"/>
        <v>0</v>
      </c>
      <c r="AG681" s="70">
        <v>0</v>
      </c>
      <c r="AH681" s="70">
        <v>0</v>
      </c>
      <c r="AI681" s="294" t="s">
        <v>75</v>
      </c>
      <c r="AJ681" s="72">
        <v>0</v>
      </c>
      <c r="AK681" s="79" t="s">
        <v>75</v>
      </c>
      <c r="AL681" s="79" t="s">
        <v>75</v>
      </c>
      <c r="AM681" s="136">
        <f t="shared" si="52"/>
        <v>0</v>
      </c>
      <c r="AN681" s="136">
        <f>+K681+AC681-AH681</f>
        <v>3400000</v>
      </c>
      <c r="AO681" s="72" t="s">
        <v>85</v>
      </c>
      <c r="AP681" s="70">
        <v>0</v>
      </c>
      <c r="AQ681" s="72" t="s">
        <v>85</v>
      </c>
      <c r="AR681" s="70">
        <v>0</v>
      </c>
      <c r="AS681" s="86" t="s">
        <v>75</v>
      </c>
      <c r="AT681" s="508">
        <v>0</v>
      </c>
      <c r="AU681" s="436">
        <f t="shared" si="53"/>
        <v>3400000</v>
      </c>
      <c r="AV681" s="140">
        <f t="shared" si="54"/>
        <v>0</v>
      </c>
      <c r="AW681" s="294" t="s">
        <v>75</v>
      </c>
      <c r="AX681" s="72" t="s">
        <v>86</v>
      </c>
      <c r="AY681" s="136" t="s">
        <v>5452</v>
      </c>
      <c r="AZ681" s="67" t="s">
        <v>67</v>
      </c>
      <c r="BA681" s="67" t="s">
        <v>67</v>
      </c>
    </row>
    <row r="682" spans="2:53" x14ac:dyDescent="0.25">
      <c r="B682" s="67">
        <v>2024</v>
      </c>
      <c r="C682" s="67">
        <v>891780111</v>
      </c>
      <c r="D682" s="69" t="s">
        <v>64</v>
      </c>
      <c r="E682" s="72" t="s">
        <v>5451</v>
      </c>
      <c r="F682" s="136" t="s">
        <v>5450</v>
      </c>
      <c r="G682" s="418">
        <v>0</v>
      </c>
      <c r="H682" s="72" t="s">
        <v>73</v>
      </c>
      <c r="I682" s="69" t="s">
        <v>1745</v>
      </c>
      <c r="J682" s="70" t="s">
        <v>5449</v>
      </c>
      <c r="K682" s="70">
        <v>4000000</v>
      </c>
      <c r="L682" s="67" t="s">
        <v>68</v>
      </c>
      <c r="M682" s="70" t="s">
        <v>5308</v>
      </c>
      <c r="N682" s="70">
        <v>1049615490</v>
      </c>
      <c r="O682" s="70">
        <v>928</v>
      </c>
      <c r="P682" s="291">
        <v>45394</v>
      </c>
      <c r="Q682" s="70">
        <v>60300000</v>
      </c>
      <c r="R682" s="291">
        <v>45404</v>
      </c>
      <c r="S682" s="70">
        <v>4000000</v>
      </c>
      <c r="T682" s="72" t="s">
        <v>66</v>
      </c>
      <c r="U682" s="70">
        <v>36559959</v>
      </c>
      <c r="V682" s="70" t="s">
        <v>3499</v>
      </c>
      <c r="W682" s="291">
        <v>45404</v>
      </c>
      <c r="X682" s="291">
        <v>45404</v>
      </c>
      <c r="Y682" s="81" t="s">
        <v>75</v>
      </c>
      <c r="Z682" s="291">
        <v>45443</v>
      </c>
      <c r="AA682" s="136">
        <f t="shared" si="50"/>
        <v>39</v>
      </c>
      <c r="AB682" s="136">
        <v>0</v>
      </c>
      <c r="AC682" s="506">
        <v>0</v>
      </c>
      <c r="AD682" s="136">
        <v>0</v>
      </c>
      <c r="AE682" s="294" t="s">
        <v>75</v>
      </c>
      <c r="AF682" s="136">
        <f t="shared" si="51"/>
        <v>0</v>
      </c>
      <c r="AG682" s="70">
        <v>0</v>
      </c>
      <c r="AH682" s="70">
        <v>0</v>
      </c>
      <c r="AI682" s="294" t="s">
        <v>75</v>
      </c>
      <c r="AJ682" s="72">
        <v>0</v>
      </c>
      <c r="AK682" s="79" t="s">
        <v>75</v>
      </c>
      <c r="AL682" s="79" t="s">
        <v>75</v>
      </c>
      <c r="AM682" s="136">
        <f t="shared" si="52"/>
        <v>0</v>
      </c>
      <c r="AN682" s="136">
        <f>+K682+AC682-AH682</f>
        <v>4000000</v>
      </c>
      <c r="AO682" s="72" t="s">
        <v>85</v>
      </c>
      <c r="AP682" s="70">
        <v>0</v>
      </c>
      <c r="AQ682" s="72" t="s">
        <v>85</v>
      </c>
      <c r="AR682" s="70">
        <v>0</v>
      </c>
      <c r="AS682" s="86" t="s">
        <v>75</v>
      </c>
      <c r="AT682" s="508">
        <v>0</v>
      </c>
      <c r="AU682" s="436">
        <f t="shared" si="53"/>
        <v>4000000</v>
      </c>
      <c r="AV682" s="140">
        <f t="shared" si="54"/>
        <v>0</v>
      </c>
      <c r="AW682" s="294" t="s">
        <v>75</v>
      </c>
      <c r="AX682" s="72" t="s">
        <v>86</v>
      </c>
      <c r="AY682" s="136" t="s">
        <v>5448</v>
      </c>
      <c r="AZ682" s="67" t="s">
        <v>67</v>
      </c>
      <c r="BA682" s="67" t="s">
        <v>67</v>
      </c>
    </row>
    <row r="683" spans="2:53" x14ac:dyDescent="0.25">
      <c r="B683" s="67">
        <v>2024</v>
      </c>
      <c r="C683" s="67">
        <v>891780111</v>
      </c>
      <c r="D683" s="69" t="s">
        <v>64</v>
      </c>
      <c r="E683" s="72" t="s">
        <v>5447</v>
      </c>
      <c r="F683" s="136" t="s">
        <v>5446</v>
      </c>
      <c r="G683" s="418">
        <v>0</v>
      </c>
      <c r="H683" s="72" t="s">
        <v>73</v>
      </c>
      <c r="I683" s="69" t="s">
        <v>1745</v>
      </c>
      <c r="J683" s="70" t="s">
        <v>5445</v>
      </c>
      <c r="K683" s="70">
        <v>3400000</v>
      </c>
      <c r="L683" s="67" t="s">
        <v>68</v>
      </c>
      <c r="M683" s="70" t="s">
        <v>394</v>
      </c>
      <c r="N683" s="70">
        <v>1082984815</v>
      </c>
      <c r="O683" s="70">
        <v>928</v>
      </c>
      <c r="P683" s="291">
        <v>45394</v>
      </c>
      <c r="Q683" s="70">
        <v>60300000</v>
      </c>
      <c r="R683" s="291">
        <v>45404</v>
      </c>
      <c r="S683" s="70">
        <v>3400000</v>
      </c>
      <c r="T683" s="72" t="s">
        <v>66</v>
      </c>
      <c r="U683" s="70">
        <v>36559959</v>
      </c>
      <c r="V683" s="70" t="s">
        <v>3499</v>
      </c>
      <c r="W683" s="291">
        <v>45404</v>
      </c>
      <c r="X683" s="291">
        <v>45404</v>
      </c>
      <c r="Y683" s="81" t="s">
        <v>75</v>
      </c>
      <c r="Z683" s="291">
        <v>45443</v>
      </c>
      <c r="AA683" s="136">
        <f t="shared" si="50"/>
        <v>39</v>
      </c>
      <c r="AB683" s="136">
        <v>0</v>
      </c>
      <c r="AC683" s="506">
        <v>0</v>
      </c>
      <c r="AD683" s="136">
        <v>0</v>
      </c>
      <c r="AE683" s="294" t="s">
        <v>75</v>
      </c>
      <c r="AF683" s="136">
        <f t="shared" si="51"/>
        <v>0</v>
      </c>
      <c r="AG683" s="70">
        <v>0</v>
      </c>
      <c r="AH683" s="70">
        <v>0</v>
      </c>
      <c r="AI683" s="294" t="s">
        <v>75</v>
      </c>
      <c r="AJ683" s="72">
        <v>0</v>
      </c>
      <c r="AK683" s="79" t="s">
        <v>75</v>
      </c>
      <c r="AL683" s="79" t="s">
        <v>75</v>
      </c>
      <c r="AM683" s="136">
        <f t="shared" si="52"/>
        <v>0</v>
      </c>
      <c r="AN683" s="136">
        <f>+K683+AC683-AH683</f>
        <v>3400000</v>
      </c>
      <c r="AO683" s="72" t="s">
        <v>85</v>
      </c>
      <c r="AP683" s="70">
        <v>0</v>
      </c>
      <c r="AQ683" s="72" t="s">
        <v>85</v>
      </c>
      <c r="AR683" s="70">
        <v>0</v>
      </c>
      <c r="AS683" s="86" t="s">
        <v>75</v>
      </c>
      <c r="AT683" s="508">
        <v>0</v>
      </c>
      <c r="AU683" s="436">
        <f t="shared" si="53"/>
        <v>3400000</v>
      </c>
      <c r="AV683" s="140">
        <f t="shared" si="54"/>
        <v>0</v>
      </c>
      <c r="AW683" s="294" t="s">
        <v>75</v>
      </c>
      <c r="AX683" s="72" t="s">
        <v>86</v>
      </c>
      <c r="AY683" s="136" t="s">
        <v>5444</v>
      </c>
      <c r="AZ683" s="67" t="s">
        <v>67</v>
      </c>
      <c r="BA683" s="67" t="s">
        <v>67</v>
      </c>
    </row>
    <row r="684" spans="2:53" x14ac:dyDescent="0.25">
      <c r="B684" s="67">
        <v>2024</v>
      </c>
      <c r="C684" s="67">
        <v>891780111</v>
      </c>
      <c r="D684" s="69" t="s">
        <v>64</v>
      </c>
      <c r="E684" s="72" t="s">
        <v>5443</v>
      </c>
      <c r="F684" s="136" t="s">
        <v>5442</v>
      </c>
      <c r="G684" s="418">
        <v>0</v>
      </c>
      <c r="H684" s="72" t="s">
        <v>73</v>
      </c>
      <c r="I684" s="69" t="s">
        <v>1745</v>
      </c>
      <c r="J684" s="70" t="s">
        <v>5441</v>
      </c>
      <c r="K684" s="70">
        <v>3400000</v>
      </c>
      <c r="L684" s="67" t="s">
        <v>68</v>
      </c>
      <c r="M684" s="70" t="s">
        <v>5317</v>
      </c>
      <c r="N684" s="70">
        <v>1082940809</v>
      </c>
      <c r="O684" s="70">
        <v>928</v>
      </c>
      <c r="P684" s="291">
        <v>45394</v>
      </c>
      <c r="Q684" s="70">
        <v>60300000</v>
      </c>
      <c r="R684" s="291">
        <v>45404</v>
      </c>
      <c r="S684" s="70">
        <v>3400000</v>
      </c>
      <c r="T684" s="72" t="s">
        <v>66</v>
      </c>
      <c r="U684" s="70">
        <v>36559959</v>
      </c>
      <c r="V684" s="70" t="s">
        <v>3499</v>
      </c>
      <c r="W684" s="291">
        <v>45404</v>
      </c>
      <c r="X684" s="291">
        <v>45404</v>
      </c>
      <c r="Y684" s="81" t="s">
        <v>75</v>
      </c>
      <c r="Z684" s="291">
        <v>45443</v>
      </c>
      <c r="AA684" s="136">
        <f t="shared" si="50"/>
        <v>39</v>
      </c>
      <c r="AB684" s="136">
        <v>0</v>
      </c>
      <c r="AC684" s="506">
        <v>0</v>
      </c>
      <c r="AD684" s="136">
        <v>0</v>
      </c>
      <c r="AE684" s="294" t="s">
        <v>75</v>
      </c>
      <c r="AF684" s="136">
        <f t="shared" si="51"/>
        <v>0</v>
      </c>
      <c r="AG684" s="70">
        <v>0</v>
      </c>
      <c r="AH684" s="70">
        <v>0</v>
      </c>
      <c r="AI684" s="294" t="s">
        <v>75</v>
      </c>
      <c r="AJ684" s="72">
        <v>0</v>
      </c>
      <c r="AK684" s="79" t="s">
        <v>75</v>
      </c>
      <c r="AL684" s="79" t="s">
        <v>75</v>
      </c>
      <c r="AM684" s="136">
        <f t="shared" si="52"/>
        <v>0</v>
      </c>
      <c r="AN684" s="136">
        <f>+K684+AC684-AH684</f>
        <v>3400000</v>
      </c>
      <c r="AO684" s="72" t="s">
        <v>85</v>
      </c>
      <c r="AP684" s="70">
        <v>0</v>
      </c>
      <c r="AQ684" s="72" t="s">
        <v>85</v>
      </c>
      <c r="AR684" s="70">
        <v>0</v>
      </c>
      <c r="AS684" s="86" t="s">
        <v>75</v>
      </c>
      <c r="AT684" s="508">
        <v>0</v>
      </c>
      <c r="AU684" s="436">
        <f t="shared" si="53"/>
        <v>3400000</v>
      </c>
      <c r="AV684" s="140">
        <f t="shared" si="54"/>
        <v>0</v>
      </c>
      <c r="AW684" s="294" t="s">
        <v>75</v>
      </c>
      <c r="AX684" s="72" t="s">
        <v>86</v>
      </c>
      <c r="AY684" s="136" t="s">
        <v>5440</v>
      </c>
      <c r="AZ684" s="67" t="s">
        <v>67</v>
      </c>
      <c r="BA684" s="67" t="s">
        <v>67</v>
      </c>
    </row>
    <row r="685" spans="2:53" x14ac:dyDescent="0.25">
      <c r="B685" s="67">
        <v>2024</v>
      </c>
      <c r="C685" s="67">
        <v>891780111</v>
      </c>
      <c r="D685" s="69" t="s">
        <v>64</v>
      </c>
      <c r="E685" s="72" t="s">
        <v>5439</v>
      </c>
      <c r="F685" s="136" t="s">
        <v>5438</v>
      </c>
      <c r="G685" s="418">
        <v>0</v>
      </c>
      <c r="H685" s="72" t="s">
        <v>73</v>
      </c>
      <c r="I685" s="69" t="s">
        <v>65</v>
      </c>
      <c r="J685" s="70" t="s">
        <v>5437</v>
      </c>
      <c r="K685" s="70">
        <v>9603000</v>
      </c>
      <c r="L685" s="67" t="s">
        <v>68</v>
      </c>
      <c r="M685" s="70" t="s">
        <v>5436</v>
      </c>
      <c r="N685" s="70">
        <v>1192770332</v>
      </c>
      <c r="O685" s="70">
        <v>13</v>
      </c>
      <c r="P685" s="294">
        <v>45302</v>
      </c>
      <c r="Q685" s="70">
        <v>4518689382</v>
      </c>
      <c r="R685" s="291">
        <v>45404</v>
      </c>
      <c r="S685" s="70">
        <v>9603000</v>
      </c>
      <c r="T685" s="72" t="s">
        <v>66</v>
      </c>
      <c r="U685" s="70">
        <v>1082964146</v>
      </c>
      <c r="V685" s="70" t="s">
        <v>5390</v>
      </c>
      <c r="W685" s="291">
        <v>45404</v>
      </c>
      <c r="X685" s="291">
        <v>45404</v>
      </c>
      <c r="Y685" s="81" t="s">
        <v>75</v>
      </c>
      <c r="Z685" s="291">
        <v>45457</v>
      </c>
      <c r="AA685" s="136">
        <f t="shared" si="50"/>
        <v>53</v>
      </c>
      <c r="AB685" s="136">
        <v>2</v>
      </c>
      <c r="AC685" s="506">
        <v>2150000</v>
      </c>
      <c r="AD685" s="136">
        <v>1</v>
      </c>
      <c r="AE685" s="507">
        <v>45473</v>
      </c>
      <c r="AF685" s="136">
        <f t="shared" si="51"/>
        <v>16</v>
      </c>
      <c r="AG685" s="70">
        <v>0</v>
      </c>
      <c r="AH685" s="70">
        <v>0</v>
      </c>
      <c r="AI685" s="294" t="s">
        <v>75</v>
      </c>
      <c r="AJ685" s="72">
        <v>0</v>
      </c>
      <c r="AK685" s="79" t="s">
        <v>75</v>
      </c>
      <c r="AL685" s="79" t="s">
        <v>75</v>
      </c>
      <c r="AM685" s="136">
        <f t="shared" si="52"/>
        <v>0</v>
      </c>
      <c r="AN685" s="136">
        <f>+K685+AC685-AH685</f>
        <v>11753000</v>
      </c>
      <c r="AO685" s="72" t="s">
        <v>67</v>
      </c>
      <c r="AP685" s="70">
        <v>9603000</v>
      </c>
      <c r="AQ685" s="72" t="s">
        <v>85</v>
      </c>
      <c r="AR685" s="70">
        <v>0</v>
      </c>
      <c r="AS685" s="86" t="s">
        <v>75</v>
      </c>
      <c r="AT685" s="508">
        <v>11753000</v>
      </c>
      <c r="AU685" s="436">
        <f t="shared" si="53"/>
        <v>0</v>
      </c>
      <c r="AV685" s="140">
        <f t="shared" si="54"/>
        <v>1</v>
      </c>
      <c r="AW685" s="294" t="s">
        <v>75</v>
      </c>
      <c r="AX685" s="72" t="s">
        <v>131</v>
      </c>
      <c r="AY685" s="136" t="s">
        <v>5435</v>
      </c>
      <c r="AZ685" s="67" t="s">
        <v>67</v>
      </c>
      <c r="BA685" s="67" t="s">
        <v>67</v>
      </c>
    </row>
    <row r="686" spans="2:53" x14ac:dyDescent="0.25">
      <c r="B686" s="67">
        <v>2024</v>
      </c>
      <c r="C686" s="67">
        <v>891780111</v>
      </c>
      <c r="D686" s="69" t="s">
        <v>64</v>
      </c>
      <c r="E686" s="72" t="s">
        <v>5434</v>
      </c>
      <c r="F686" s="136" t="s">
        <v>5433</v>
      </c>
      <c r="G686" s="418">
        <v>2023000100072</v>
      </c>
      <c r="H686" s="72" t="s">
        <v>73</v>
      </c>
      <c r="I686" s="69" t="s">
        <v>1745</v>
      </c>
      <c r="J686" s="70" t="s">
        <v>5432</v>
      </c>
      <c r="K686" s="70">
        <v>8800000</v>
      </c>
      <c r="L686" s="67" t="s">
        <v>68</v>
      </c>
      <c r="M686" s="70" t="s">
        <v>5431</v>
      </c>
      <c r="N686" s="70">
        <v>1082254408</v>
      </c>
      <c r="O686" s="70">
        <v>51</v>
      </c>
      <c r="P686" s="291">
        <v>45306</v>
      </c>
      <c r="Q686" s="70">
        <v>30450000</v>
      </c>
      <c r="R686" s="291">
        <v>45404</v>
      </c>
      <c r="S686" s="70">
        <v>8800000</v>
      </c>
      <c r="T686" s="72" t="s">
        <v>66</v>
      </c>
      <c r="U686" s="70">
        <v>39141438</v>
      </c>
      <c r="V686" s="70" t="s">
        <v>5396</v>
      </c>
      <c r="W686" s="291">
        <v>45404</v>
      </c>
      <c r="X686" s="291">
        <v>45404</v>
      </c>
      <c r="Y686" s="81" t="s">
        <v>75</v>
      </c>
      <c r="Z686" s="291">
        <v>45519</v>
      </c>
      <c r="AA686" s="136">
        <f t="shared" si="50"/>
        <v>115</v>
      </c>
      <c r="AB686" s="136">
        <v>0</v>
      </c>
      <c r="AC686" s="506">
        <v>0</v>
      </c>
      <c r="AD686" s="136">
        <v>0</v>
      </c>
      <c r="AE686" s="294" t="s">
        <v>75</v>
      </c>
      <c r="AF686" s="136">
        <f t="shared" si="51"/>
        <v>0</v>
      </c>
      <c r="AG686" s="70">
        <v>0</v>
      </c>
      <c r="AH686" s="70">
        <v>0</v>
      </c>
      <c r="AI686" s="294" t="s">
        <v>75</v>
      </c>
      <c r="AJ686" s="72">
        <v>0</v>
      </c>
      <c r="AK686" s="79" t="s">
        <v>75</v>
      </c>
      <c r="AL686" s="79" t="s">
        <v>75</v>
      </c>
      <c r="AM686" s="136">
        <f t="shared" si="52"/>
        <v>0</v>
      </c>
      <c r="AN686" s="136">
        <f>+K686+AC686-AH686</f>
        <v>8800000</v>
      </c>
      <c r="AO686" s="72" t="s">
        <v>67</v>
      </c>
      <c r="AP686" s="70">
        <v>8800000</v>
      </c>
      <c r="AQ686" s="72" t="s">
        <v>85</v>
      </c>
      <c r="AR686" s="70">
        <v>0</v>
      </c>
      <c r="AS686" s="86" t="s">
        <v>75</v>
      </c>
      <c r="AT686" s="508">
        <v>5500000</v>
      </c>
      <c r="AU686" s="436">
        <f t="shared" si="53"/>
        <v>3300000</v>
      </c>
      <c r="AV686" s="140">
        <f t="shared" si="54"/>
        <v>0.625</v>
      </c>
      <c r="AW686" s="294" t="s">
        <v>75</v>
      </c>
      <c r="AX686" s="72" t="s">
        <v>86</v>
      </c>
      <c r="AY686" s="136" t="s">
        <v>5430</v>
      </c>
      <c r="AZ686" s="67" t="s">
        <v>67</v>
      </c>
      <c r="BA686" s="67" t="s">
        <v>67</v>
      </c>
    </row>
    <row r="687" spans="2:53" x14ac:dyDescent="0.25">
      <c r="B687" s="67">
        <v>2024</v>
      </c>
      <c r="C687" s="67">
        <v>891780111</v>
      </c>
      <c r="D687" s="69" t="s">
        <v>64</v>
      </c>
      <c r="E687" s="72" t="s">
        <v>5429</v>
      </c>
      <c r="F687" s="136" t="s">
        <v>5428</v>
      </c>
      <c r="G687" s="418">
        <v>0</v>
      </c>
      <c r="H687" s="72" t="s">
        <v>73</v>
      </c>
      <c r="I687" s="69" t="s">
        <v>1745</v>
      </c>
      <c r="J687" s="70" t="s">
        <v>5427</v>
      </c>
      <c r="K687" s="70">
        <v>3400000</v>
      </c>
      <c r="L687" s="67" t="s">
        <v>68</v>
      </c>
      <c r="M687" s="70" t="s">
        <v>5322</v>
      </c>
      <c r="N687" s="70">
        <v>1082955260</v>
      </c>
      <c r="O687" s="70">
        <v>928</v>
      </c>
      <c r="P687" s="291">
        <v>45394</v>
      </c>
      <c r="Q687" s="70">
        <v>60300000</v>
      </c>
      <c r="R687" s="291">
        <v>45404</v>
      </c>
      <c r="S687" s="70">
        <v>3400000</v>
      </c>
      <c r="T687" s="72" t="s">
        <v>66</v>
      </c>
      <c r="U687" s="70">
        <v>36559959</v>
      </c>
      <c r="V687" s="70" t="s">
        <v>3499</v>
      </c>
      <c r="W687" s="291">
        <v>45404</v>
      </c>
      <c r="X687" s="291">
        <v>45404</v>
      </c>
      <c r="Y687" s="81" t="s">
        <v>75</v>
      </c>
      <c r="Z687" s="291">
        <v>45443</v>
      </c>
      <c r="AA687" s="136">
        <f t="shared" si="50"/>
        <v>39</v>
      </c>
      <c r="AB687" s="136">
        <v>0</v>
      </c>
      <c r="AC687" s="506">
        <v>0</v>
      </c>
      <c r="AD687" s="136">
        <v>0</v>
      </c>
      <c r="AE687" s="294" t="s">
        <v>75</v>
      </c>
      <c r="AF687" s="136">
        <f t="shared" si="51"/>
        <v>0</v>
      </c>
      <c r="AG687" s="70">
        <v>0</v>
      </c>
      <c r="AH687" s="70">
        <v>0</v>
      </c>
      <c r="AI687" s="294" t="s">
        <v>75</v>
      </c>
      <c r="AJ687" s="72">
        <v>0</v>
      </c>
      <c r="AK687" s="79" t="s">
        <v>75</v>
      </c>
      <c r="AL687" s="79" t="s">
        <v>75</v>
      </c>
      <c r="AM687" s="136">
        <f t="shared" si="52"/>
        <v>0</v>
      </c>
      <c r="AN687" s="136">
        <f>+K687+AC687-AH687</f>
        <v>3400000</v>
      </c>
      <c r="AO687" s="72" t="s">
        <v>85</v>
      </c>
      <c r="AP687" s="70">
        <v>0</v>
      </c>
      <c r="AQ687" s="72" t="s">
        <v>85</v>
      </c>
      <c r="AR687" s="70">
        <v>0</v>
      </c>
      <c r="AS687" s="86" t="s">
        <v>75</v>
      </c>
      <c r="AT687" s="508">
        <v>0</v>
      </c>
      <c r="AU687" s="436">
        <f t="shared" si="53"/>
        <v>3400000</v>
      </c>
      <c r="AV687" s="140">
        <f t="shared" si="54"/>
        <v>0</v>
      </c>
      <c r="AW687" s="294" t="s">
        <v>75</v>
      </c>
      <c r="AX687" s="72" t="s">
        <v>86</v>
      </c>
      <c r="AY687" s="136" t="s">
        <v>5426</v>
      </c>
      <c r="AZ687" s="67" t="s">
        <v>67</v>
      </c>
      <c r="BA687" s="67" t="s">
        <v>67</v>
      </c>
    </row>
    <row r="688" spans="2:53" x14ac:dyDescent="0.25">
      <c r="B688" s="67">
        <v>2024</v>
      </c>
      <c r="C688" s="67">
        <v>891780111</v>
      </c>
      <c r="D688" s="69" t="s">
        <v>64</v>
      </c>
      <c r="E688" s="72" t="s">
        <v>5425</v>
      </c>
      <c r="F688" s="136" t="s">
        <v>5424</v>
      </c>
      <c r="G688" s="418">
        <v>0</v>
      </c>
      <c r="H688" s="72" t="s">
        <v>73</v>
      </c>
      <c r="I688" s="69" t="s">
        <v>65</v>
      </c>
      <c r="J688" s="70" t="s">
        <v>5423</v>
      </c>
      <c r="K688" s="70">
        <v>8040000</v>
      </c>
      <c r="L688" s="67" t="s">
        <v>68</v>
      </c>
      <c r="M688" s="70" t="s">
        <v>5422</v>
      </c>
      <c r="N688" s="70">
        <v>1004346912</v>
      </c>
      <c r="O688" s="70">
        <v>13</v>
      </c>
      <c r="P688" s="294">
        <v>45302</v>
      </c>
      <c r="Q688" s="70">
        <v>4518689382</v>
      </c>
      <c r="R688" s="291">
        <v>45404</v>
      </c>
      <c r="S688" s="70">
        <v>8040000</v>
      </c>
      <c r="T688" s="72" t="s">
        <v>66</v>
      </c>
      <c r="U688" s="70">
        <v>57464638</v>
      </c>
      <c r="V688" s="70" t="s">
        <v>5421</v>
      </c>
      <c r="W688" s="291">
        <v>45404</v>
      </c>
      <c r="X688" s="291">
        <v>45404</v>
      </c>
      <c r="Y688" s="81" t="s">
        <v>75</v>
      </c>
      <c r="Z688" s="291">
        <v>45457</v>
      </c>
      <c r="AA688" s="136">
        <f t="shared" si="50"/>
        <v>53</v>
      </c>
      <c r="AB688" s="136">
        <v>2</v>
      </c>
      <c r="AC688" s="506">
        <v>1800000</v>
      </c>
      <c r="AD688" s="136">
        <v>1</v>
      </c>
      <c r="AE688" s="507">
        <v>45473</v>
      </c>
      <c r="AF688" s="136">
        <f t="shared" si="51"/>
        <v>16</v>
      </c>
      <c r="AG688" s="70">
        <v>0</v>
      </c>
      <c r="AH688" s="70">
        <v>0</v>
      </c>
      <c r="AI688" s="294" t="s">
        <v>75</v>
      </c>
      <c r="AJ688" s="72">
        <v>0</v>
      </c>
      <c r="AK688" s="79" t="s">
        <v>75</v>
      </c>
      <c r="AL688" s="79" t="s">
        <v>75</v>
      </c>
      <c r="AM688" s="136">
        <f t="shared" si="52"/>
        <v>0</v>
      </c>
      <c r="AN688" s="136">
        <f>+K688+AC688-AH688</f>
        <v>9840000</v>
      </c>
      <c r="AO688" s="72" t="s">
        <v>67</v>
      </c>
      <c r="AP688" s="70">
        <v>8040000</v>
      </c>
      <c r="AQ688" s="72" t="s">
        <v>85</v>
      </c>
      <c r="AR688" s="70">
        <v>0</v>
      </c>
      <c r="AS688" s="86" t="s">
        <v>75</v>
      </c>
      <c r="AT688" s="508">
        <v>9840000</v>
      </c>
      <c r="AU688" s="436">
        <f t="shared" si="53"/>
        <v>0</v>
      </c>
      <c r="AV688" s="140">
        <f t="shared" si="54"/>
        <v>1</v>
      </c>
      <c r="AW688" s="294" t="s">
        <v>75</v>
      </c>
      <c r="AX688" s="72" t="s">
        <v>131</v>
      </c>
      <c r="AY688" s="136" t="s">
        <v>5420</v>
      </c>
      <c r="AZ688" s="67" t="s">
        <v>67</v>
      </c>
      <c r="BA688" s="67" t="s">
        <v>67</v>
      </c>
    </row>
    <row r="689" spans="2:53" x14ac:dyDescent="0.25">
      <c r="B689" s="67">
        <v>2024</v>
      </c>
      <c r="C689" s="67">
        <v>891780111</v>
      </c>
      <c r="D689" s="69" t="s">
        <v>64</v>
      </c>
      <c r="E689" s="72" t="s">
        <v>5419</v>
      </c>
      <c r="F689" s="136" t="s">
        <v>5418</v>
      </c>
      <c r="G689" s="418">
        <v>0</v>
      </c>
      <c r="H689" s="72" t="s">
        <v>73</v>
      </c>
      <c r="I689" s="69" t="s">
        <v>1745</v>
      </c>
      <c r="J689" s="70" t="s">
        <v>5417</v>
      </c>
      <c r="K689" s="70">
        <v>6000000</v>
      </c>
      <c r="L689" s="67" t="s">
        <v>68</v>
      </c>
      <c r="M689" s="70" t="s">
        <v>3739</v>
      </c>
      <c r="N689" s="70">
        <v>1140895641</v>
      </c>
      <c r="O689" s="70">
        <v>992</v>
      </c>
      <c r="P689" s="291">
        <v>45400</v>
      </c>
      <c r="Q689" s="70">
        <v>12000000</v>
      </c>
      <c r="R689" s="291">
        <v>45406</v>
      </c>
      <c r="S689" s="70">
        <v>6000000</v>
      </c>
      <c r="T689" s="72" t="s">
        <v>66</v>
      </c>
      <c r="U689" s="70">
        <v>36559959</v>
      </c>
      <c r="V689" s="70" t="s">
        <v>3499</v>
      </c>
      <c r="W689" s="291">
        <v>45406</v>
      </c>
      <c r="X689" s="291">
        <v>45406</v>
      </c>
      <c r="Y689" s="81" t="s">
        <v>75</v>
      </c>
      <c r="Z689" s="291">
        <v>45443</v>
      </c>
      <c r="AA689" s="136">
        <f t="shared" si="50"/>
        <v>37</v>
      </c>
      <c r="AB689" s="136">
        <v>0</v>
      </c>
      <c r="AC689" s="506">
        <v>0</v>
      </c>
      <c r="AD689" s="136">
        <v>0</v>
      </c>
      <c r="AE689" s="294" t="s">
        <v>75</v>
      </c>
      <c r="AF689" s="136">
        <f t="shared" si="51"/>
        <v>0</v>
      </c>
      <c r="AG689" s="70">
        <v>0</v>
      </c>
      <c r="AH689" s="70">
        <v>0</v>
      </c>
      <c r="AI689" s="294" t="s">
        <v>75</v>
      </c>
      <c r="AJ689" s="72">
        <v>0</v>
      </c>
      <c r="AK689" s="79" t="s">
        <v>75</v>
      </c>
      <c r="AL689" s="79" t="s">
        <v>75</v>
      </c>
      <c r="AM689" s="136">
        <f t="shared" si="52"/>
        <v>0</v>
      </c>
      <c r="AN689" s="136">
        <f>+K689+AC689-AH689</f>
        <v>6000000</v>
      </c>
      <c r="AO689" s="72" t="s">
        <v>85</v>
      </c>
      <c r="AP689" s="70">
        <v>0</v>
      </c>
      <c r="AQ689" s="72" t="s">
        <v>85</v>
      </c>
      <c r="AR689" s="70">
        <v>0</v>
      </c>
      <c r="AS689" s="86" t="s">
        <v>75</v>
      </c>
      <c r="AT689" s="508">
        <v>0</v>
      </c>
      <c r="AU689" s="436">
        <f t="shared" si="53"/>
        <v>6000000</v>
      </c>
      <c r="AV689" s="140">
        <f t="shared" si="54"/>
        <v>0</v>
      </c>
      <c r="AW689" s="294" t="s">
        <v>75</v>
      </c>
      <c r="AX689" s="72" t="s">
        <v>86</v>
      </c>
      <c r="AY689" s="136" t="s">
        <v>5416</v>
      </c>
      <c r="AZ689" s="67" t="s">
        <v>67</v>
      </c>
      <c r="BA689" s="67" t="s">
        <v>67</v>
      </c>
    </row>
    <row r="690" spans="2:53" x14ac:dyDescent="0.25">
      <c r="B690" s="67">
        <v>2024</v>
      </c>
      <c r="C690" s="67">
        <v>891780111</v>
      </c>
      <c r="D690" s="69" t="s">
        <v>64</v>
      </c>
      <c r="E690" s="72" t="s">
        <v>5415</v>
      </c>
      <c r="F690" s="136" t="s">
        <v>5414</v>
      </c>
      <c r="G690" s="418">
        <v>0</v>
      </c>
      <c r="H690" s="72" t="s">
        <v>73</v>
      </c>
      <c r="I690" s="69" t="s">
        <v>1745</v>
      </c>
      <c r="J690" s="70" t="s">
        <v>5413</v>
      </c>
      <c r="K690" s="70">
        <v>6000000</v>
      </c>
      <c r="L690" s="67" t="s">
        <v>68</v>
      </c>
      <c r="M690" s="70" t="s">
        <v>5412</v>
      </c>
      <c r="N690" s="70">
        <v>1118819748</v>
      </c>
      <c r="O690" s="70">
        <v>992</v>
      </c>
      <c r="P690" s="291">
        <v>45400</v>
      </c>
      <c r="Q690" s="70">
        <v>12000000</v>
      </c>
      <c r="R690" s="291">
        <v>45406</v>
      </c>
      <c r="S690" s="70">
        <v>6000000</v>
      </c>
      <c r="T690" s="72" t="s">
        <v>66</v>
      </c>
      <c r="U690" s="70">
        <v>36559959</v>
      </c>
      <c r="V690" s="70" t="s">
        <v>3499</v>
      </c>
      <c r="W690" s="291">
        <v>45406</v>
      </c>
      <c r="X690" s="291">
        <v>45406</v>
      </c>
      <c r="Y690" s="81" t="s">
        <v>75</v>
      </c>
      <c r="Z690" s="291">
        <v>45443</v>
      </c>
      <c r="AA690" s="136">
        <f t="shared" si="50"/>
        <v>37</v>
      </c>
      <c r="AB690" s="136">
        <v>0</v>
      </c>
      <c r="AC690" s="506">
        <v>0</v>
      </c>
      <c r="AD690" s="136">
        <v>0</v>
      </c>
      <c r="AE690" s="294" t="s">
        <v>75</v>
      </c>
      <c r="AF690" s="136">
        <f t="shared" si="51"/>
        <v>0</v>
      </c>
      <c r="AG690" s="70">
        <v>0</v>
      </c>
      <c r="AH690" s="70">
        <v>0</v>
      </c>
      <c r="AI690" s="294" t="s">
        <v>75</v>
      </c>
      <c r="AJ690" s="72">
        <v>0</v>
      </c>
      <c r="AK690" s="79" t="s">
        <v>75</v>
      </c>
      <c r="AL690" s="79" t="s">
        <v>75</v>
      </c>
      <c r="AM690" s="136">
        <f t="shared" si="52"/>
        <v>0</v>
      </c>
      <c r="AN690" s="136">
        <f>+K690+AC690-AH690</f>
        <v>6000000</v>
      </c>
      <c r="AO690" s="72" t="s">
        <v>85</v>
      </c>
      <c r="AP690" s="70">
        <v>0</v>
      </c>
      <c r="AQ690" s="72" t="s">
        <v>85</v>
      </c>
      <c r="AR690" s="70">
        <v>0</v>
      </c>
      <c r="AS690" s="86" t="s">
        <v>75</v>
      </c>
      <c r="AT690" s="508">
        <v>0</v>
      </c>
      <c r="AU690" s="436">
        <f t="shared" si="53"/>
        <v>6000000</v>
      </c>
      <c r="AV690" s="140">
        <f t="shared" si="54"/>
        <v>0</v>
      </c>
      <c r="AW690" s="294" t="s">
        <v>75</v>
      </c>
      <c r="AX690" s="72" t="s">
        <v>86</v>
      </c>
      <c r="AY690" s="136" t="s">
        <v>5411</v>
      </c>
      <c r="AZ690" s="67" t="s">
        <v>67</v>
      </c>
      <c r="BA690" s="67" t="s">
        <v>67</v>
      </c>
    </row>
    <row r="691" spans="2:53" x14ac:dyDescent="0.25">
      <c r="B691" s="67">
        <v>2024</v>
      </c>
      <c r="C691" s="67">
        <v>891780111</v>
      </c>
      <c r="D691" s="69" t="s">
        <v>64</v>
      </c>
      <c r="E691" s="72" t="s">
        <v>5410</v>
      </c>
      <c r="F691" s="136" t="s">
        <v>5409</v>
      </c>
      <c r="G691" s="418">
        <v>0</v>
      </c>
      <c r="H691" s="72" t="s">
        <v>73</v>
      </c>
      <c r="I691" s="69" t="s">
        <v>65</v>
      </c>
      <c r="J691" s="70" t="s">
        <v>5408</v>
      </c>
      <c r="K691" s="70">
        <v>4200000</v>
      </c>
      <c r="L691" s="67" t="s">
        <v>68</v>
      </c>
      <c r="M691" s="70" t="s">
        <v>5407</v>
      </c>
      <c r="N691" s="70">
        <v>1083557779</v>
      </c>
      <c r="O691" s="70">
        <v>14</v>
      </c>
      <c r="P691" s="291">
        <v>45302</v>
      </c>
      <c r="Q691" s="70">
        <v>2126349000</v>
      </c>
      <c r="R691" s="291">
        <v>45406</v>
      </c>
      <c r="S691" s="70">
        <v>4200000</v>
      </c>
      <c r="T691" s="72" t="s">
        <v>66</v>
      </c>
      <c r="U691" s="70">
        <v>36726018</v>
      </c>
      <c r="V691" s="70" t="s">
        <v>5332</v>
      </c>
      <c r="W691" s="291">
        <v>45406</v>
      </c>
      <c r="X691" s="291">
        <v>45406</v>
      </c>
      <c r="Y691" s="81" t="s">
        <v>75</v>
      </c>
      <c r="Z691" s="291">
        <v>45457</v>
      </c>
      <c r="AA691" s="136">
        <f t="shared" si="50"/>
        <v>51</v>
      </c>
      <c r="AB691" s="136">
        <v>0</v>
      </c>
      <c r="AC691" s="506">
        <v>0</v>
      </c>
      <c r="AD691" s="136">
        <v>0</v>
      </c>
      <c r="AE691" s="294" t="s">
        <v>75</v>
      </c>
      <c r="AF691" s="136">
        <f t="shared" si="51"/>
        <v>0</v>
      </c>
      <c r="AG691" s="70">
        <v>0</v>
      </c>
      <c r="AH691" s="70">
        <v>0</v>
      </c>
      <c r="AI691" s="294" t="s">
        <v>75</v>
      </c>
      <c r="AJ691" s="72">
        <v>0</v>
      </c>
      <c r="AK691" s="79" t="s">
        <v>75</v>
      </c>
      <c r="AL691" s="79" t="s">
        <v>75</v>
      </c>
      <c r="AM691" s="136">
        <f t="shared" si="52"/>
        <v>0</v>
      </c>
      <c r="AN691" s="136">
        <f>+K691+AC691-AH691</f>
        <v>4200000</v>
      </c>
      <c r="AO691" s="72" t="s">
        <v>67</v>
      </c>
      <c r="AP691" s="70">
        <v>4200000</v>
      </c>
      <c r="AQ691" s="72" t="s">
        <v>85</v>
      </c>
      <c r="AR691" s="70">
        <v>0</v>
      </c>
      <c r="AS691" s="86" t="s">
        <v>75</v>
      </c>
      <c r="AT691" s="508">
        <v>4200000</v>
      </c>
      <c r="AU691" s="436">
        <f t="shared" si="53"/>
        <v>0</v>
      </c>
      <c r="AV691" s="140">
        <f t="shared" si="54"/>
        <v>1</v>
      </c>
      <c r="AW691" s="294" t="s">
        <v>75</v>
      </c>
      <c r="AX691" s="72" t="s">
        <v>131</v>
      </c>
      <c r="AY691" s="136" t="s">
        <v>5406</v>
      </c>
      <c r="AZ691" s="67" t="s">
        <v>67</v>
      </c>
      <c r="BA691" s="67" t="s">
        <v>67</v>
      </c>
    </row>
    <row r="692" spans="2:53" x14ac:dyDescent="0.25">
      <c r="B692" s="67">
        <v>2024</v>
      </c>
      <c r="C692" s="67">
        <v>891780111</v>
      </c>
      <c r="D692" s="69" t="s">
        <v>64</v>
      </c>
      <c r="E692" s="72" t="s">
        <v>5405</v>
      </c>
      <c r="F692" s="136" t="s">
        <v>5404</v>
      </c>
      <c r="G692" s="418">
        <v>0</v>
      </c>
      <c r="H692" s="72" t="s">
        <v>73</v>
      </c>
      <c r="I692" s="69" t="s">
        <v>65</v>
      </c>
      <c r="J692" s="70" t="s">
        <v>5403</v>
      </c>
      <c r="K692" s="70">
        <v>17290000</v>
      </c>
      <c r="L692" s="67" t="s">
        <v>68</v>
      </c>
      <c r="M692" s="70" t="s">
        <v>5402</v>
      </c>
      <c r="N692" s="70">
        <v>19619141</v>
      </c>
      <c r="O692" s="70">
        <v>14</v>
      </c>
      <c r="P692" s="291">
        <v>45302</v>
      </c>
      <c r="Q692" s="70">
        <v>2126349000</v>
      </c>
      <c r="R692" s="291">
        <v>45406</v>
      </c>
      <c r="S692" s="70">
        <v>17290000</v>
      </c>
      <c r="T692" s="72" t="s">
        <v>66</v>
      </c>
      <c r="U692" s="70">
        <v>85459497</v>
      </c>
      <c r="V692" s="70" t="s">
        <v>3149</v>
      </c>
      <c r="W692" s="291">
        <v>45406</v>
      </c>
      <c r="X692" s="291">
        <v>45406</v>
      </c>
      <c r="Y692" s="81" t="s">
        <v>75</v>
      </c>
      <c r="Z692" s="291">
        <v>45657</v>
      </c>
      <c r="AA692" s="136">
        <f t="shared" si="50"/>
        <v>251</v>
      </c>
      <c r="AB692" s="136">
        <v>0</v>
      </c>
      <c r="AC692" s="506">
        <v>0</v>
      </c>
      <c r="AD692" s="136">
        <v>0</v>
      </c>
      <c r="AE692" s="294" t="s">
        <v>75</v>
      </c>
      <c r="AF692" s="136">
        <f t="shared" si="51"/>
        <v>0</v>
      </c>
      <c r="AG692" s="70">
        <v>0</v>
      </c>
      <c r="AH692" s="70">
        <v>0</v>
      </c>
      <c r="AI692" s="294" t="s">
        <v>75</v>
      </c>
      <c r="AJ692" s="72">
        <v>0</v>
      </c>
      <c r="AK692" s="79" t="s">
        <v>75</v>
      </c>
      <c r="AL692" s="79" t="s">
        <v>75</v>
      </c>
      <c r="AM692" s="136">
        <f t="shared" si="52"/>
        <v>0</v>
      </c>
      <c r="AN692" s="136">
        <f>+K692+AC692-AH692</f>
        <v>17290000</v>
      </c>
      <c r="AO692" s="72" t="s">
        <v>67</v>
      </c>
      <c r="AP692" s="70">
        <v>17290000</v>
      </c>
      <c r="AQ692" s="72" t="s">
        <v>85</v>
      </c>
      <c r="AR692" s="70">
        <v>0</v>
      </c>
      <c r="AS692" s="86" t="s">
        <v>75</v>
      </c>
      <c r="AT692" s="508">
        <v>4690000</v>
      </c>
      <c r="AU692" s="436">
        <f t="shared" si="53"/>
        <v>12600000</v>
      </c>
      <c r="AV692" s="140">
        <f t="shared" si="54"/>
        <v>0.27125506072874495</v>
      </c>
      <c r="AW692" s="294" t="s">
        <v>75</v>
      </c>
      <c r="AX692" s="72" t="s">
        <v>86</v>
      </c>
      <c r="AY692" s="136" t="s">
        <v>5401</v>
      </c>
      <c r="AZ692" s="67" t="s">
        <v>67</v>
      </c>
      <c r="BA692" s="67" t="s">
        <v>67</v>
      </c>
    </row>
    <row r="693" spans="2:53" x14ac:dyDescent="0.25">
      <c r="B693" s="67">
        <v>2024</v>
      </c>
      <c r="C693" s="67">
        <v>891780111</v>
      </c>
      <c r="D693" s="69" t="s">
        <v>64</v>
      </c>
      <c r="E693" s="72" t="s">
        <v>5400</v>
      </c>
      <c r="F693" s="136" t="s">
        <v>5399</v>
      </c>
      <c r="G693" s="418">
        <v>2023000100072</v>
      </c>
      <c r="H693" s="72" t="s">
        <v>73</v>
      </c>
      <c r="I693" s="69" t="s">
        <v>65</v>
      </c>
      <c r="J693" s="70" t="s">
        <v>5398</v>
      </c>
      <c r="K693" s="70">
        <v>8000000</v>
      </c>
      <c r="L693" s="67" t="s">
        <v>68</v>
      </c>
      <c r="M693" s="70" t="s">
        <v>5397</v>
      </c>
      <c r="N693" s="70">
        <v>85474786</v>
      </c>
      <c r="O693" s="70">
        <v>1095</v>
      </c>
      <c r="P693" s="291">
        <v>45412</v>
      </c>
      <c r="Q693" s="70">
        <v>50000000</v>
      </c>
      <c r="R693" s="291">
        <v>45418</v>
      </c>
      <c r="S693" s="70">
        <v>8000000</v>
      </c>
      <c r="T693" s="72" t="s">
        <v>66</v>
      </c>
      <c r="U693" s="70">
        <v>39141438</v>
      </c>
      <c r="V693" s="70" t="s">
        <v>5396</v>
      </c>
      <c r="W693" s="291">
        <v>45414</v>
      </c>
      <c r="X693" s="291">
        <v>45418</v>
      </c>
      <c r="Y693" s="81" t="s">
        <v>75</v>
      </c>
      <c r="Z693" s="291">
        <v>45478</v>
      </c>
      <c r="AA693" s="136">
        <f t="shared" si="50"/>
        <v>60</v>
      </c>
      <c r="AB693" s="136">
        <v>0</v>
      </c>
      <c r="AC693" s="506">
        <v>0</v>
      </c>
      <c r="AD693" s="136">
        <v>0</v>
      </c>
      <c r="AE693" s="294" t="s">
        <v>75</v>
      </c>
      <c r="AF693" s="136">
        <f t="shared" si="51"/>
        <v>0</v>
      </c>
      <c r="AG693" s="70">
        <v>0</v>
      </c>
      <c r="AH693" s="70">
        <v>0</v>
      </c>
      <c r="AI693" s="294" t="s">
        <v>75</v>
      </c>
      <c r="AJ693" s="72">
        <v>0</v>
      </c>
      <c r="AK693" s="79" t="s">
        <v>75</v>
      </c>
      <c r="AL693" s="79" t="s">
        <v>75</v>
      </c>
      <c r="AM693" s="136">
        <f t="shared" si="52"/>
        <v>0</v>
      </c>
      <c r="AN693" s="136">
        <f>+K693+AC693-AH693</f>
        <v>8000000</v>
      </c>
      <c r="AO693" s="72" t="s">
        <v>67</v>
      </c>
      <c r="AP693" s="70">
        <v>8000000</v>
      </c>
      <c r="AQ693" s="72" t="s">
        <v>85</v>
      </c>
      <c r="AR693" s="70">
        <v>0</v>
      </c>
      <c r="AS693" s="86" t="s">
        <v>75</v>
      </c>
      <c r="AT693" s="508">
        <v>8000000</v>
      </c>
      <c r="AU693" s="436">
        <f t="shared" si="53"/>
        <v>0</v>
      </c>
      <c r="AV693" s="140">
        <f t="shared" si="54"/>
        <v>1</v>
      </c>
      <c r="AW693" s="294" t="s">
        <v>75</v>
      </c>
      <c r="AX693" s="72" t="s">
        <v>131</v>
      </c>
      <c r="AY693" s="136" t="s">
        <v>5395</v>
      </c>
      <c r="AZ693" s="67" t="s">
        <v>67</v>
      </c>
      <c r="BA693" s="67" t="s">
        <v>67</v>
      </c>
    </row>
    <row r="694" spans="2:53" x14ac:dyDescent="0.25">
      <c r="B694" s="67">
        <v>2024</v>
      </c>
      <c r="C694" s="67">
        <v>891780111</v>
      </c>
      <c r="D694" s="69" t="s">
        <v>64</v>
      </c>
      <c r="E694" s="72" t="s">
        <v>5394</v>
      </c>
      <c r="F694" s="136" t="s">
        <v>5393</v>
      </c>
      <c r="G694" s="418">
        <v>0</v>
      </c>
      <c r="H694" s="72" t="s">
        <v>73</v>
      </c>
      <c r="I694" s="69" t="s">
        <v>65</v>
      </c>
      <c r="J694" s="70" t="s">
        <v>5392</v>
      </c>
      <c r="K694" s="70">
        <v>8000000</v>
      </c>
      <c r="L694" s="67" t="s">
        <v>68</v>
      </c>
      <c r="M694" s="70" t="s">
        <v>5391</v>
      </c>
      <c r="N694" s="70">
        <v>1083035460</v>
      </c>
      <c r="O694" s="70">
        <v>13</v>
      </c>
      <c r="P694" s="294">
        <v>45302</v>
      </c>
      <c r="Q694" s="70">
        <v>4518689382</v>
      </c>
      <c r="R694" s="291">
        <v>45415</v>
      </c>
      <c r="S694" s="70">
        <v>8000000</v>
      </c>
      <c r="T694" s="72" t="s">
        <v>66</v>
      </c>
      <c r="U694" s="70">
        <v>1082964146</v>
      </c>
      <c r="V694" s="70" t="s">
        <v>5390</v>
      </c>
      <c r="W694" s="291">
        <v>45415</v>
      </c>
      <c r="X694" s="291">
        <v>45415</v>
      </c>
      <c r="Y694" s="81" t="s">
        <v>75</v>
      </c>
      <c r="Z694" s="291">
        <v>45473</v>
      </c>
      <c r="AA694" s="136">
        <f t="shared" si="50"/>
        <v>58</v>
      </c>
      <c r="AB694" s="136">
        <v>0</v>
      </c>
      <c r="AC694" s="506">
        <v>0</v>
      </c>
      <c r="AD694" s="136">
        <v>0</v>
      </c>
      <c r="AE694" s="294" t="s">
        <v>75</v>
      </c>
      <c r="AF694" s="136">
        <f t="shared" si="51"/>
        <v>0</v>
      </c>
      <c r="AG694" s="70">
        <v>0</v>
      </c>
      <c r="AH694" s="70">
        <v>0</v>
      </c>
      <c r="AI694" s="294" t="s">
        <v>75</v>
      </c>
      <c r="AJ694" s="72">
        <v>0</v>
      </c>
      <c r="AK694" s="79" t="s">
        <v>75</v>
      </c>
      <c r="AL694" s="79" t="s">
        <v>75</v>
      </c>
      <c r="AM694" s="136">
        <f t="shared" si="52"/>
        <v>0</v>
      </c>
      <c r="AN694" s="136">
        <f>+K694+AC694-AH694</f>
        <v>8000000</v>
      </c>
      <c r="AO694" s="72" t="s">
        <v>67</v>
      </c>
      <c r="AP694" s="70">
        <v>8000000</v>
      </c>
      <c r="AQ694" s="72" t="s">
        <v>85</v>
      </c>
      <c r="AR694" s="70">
        <v>0</v>
      </c>
      <c r="AS694" s="86" t="s">
        <v>75</v>
      </c>
      <c r="AT694" s="508">
        <v>8000000</v>
      </c>
      <c r="AU694" s="436">
        <f t="shared" si="53"/>
        <v>0</v>
      </c>
      <c r="AV694" s="140">
        <f t="shared" si="54"/>
        <v>1</v>
      </c>
      <c r="AW694" s="294" t="s">
        <v>75</v>
      </c>
      <c r="AX694" s="72" t="s">
        <v>131</v>
      </c>
      <c r="AY694" s="136" t="s">
        <v>5389</v>
      </c>
      <c r="AZ694" s="67" t="s">
        <v>67</v>
      </c>
      <c r="BA694" s="67" t="s">
        <v>67</v>
      </c>
    </row>
    <row r="695" spans="2:53" x14ac:dyDescent="0.25">
      <c r="B695" s="67">
        <v>2024</v>
      </c>
      <c r="C695" s="67">
        <v>891780111</v>
      </c>
      <c r="D695" s="69" t="s">
        <v>64</v>
      </c>
      <c r="E695" s="72" t="s">
        <v>5388</v>
      </c>
      <c r="F695" s="136" t="s">
        <v>5387</v>
      </c>
      <c r="G695" s="418">
        <v>0</v>
      </c>
      <c r="H695" s="72" t="s">
        <v>73</v>
      </c>
      <c r="I695" s="69" t="s">
        <v>65</v>
      </c>
      <c r="J695" s="70" t="s">
        <v>5386</v>
      </c>
      <c r="K695" s="70">
        <v>9900000</v>
      </c>
      <c r="L695" s="67" t="s">
        <v>68</v>
      </c>
      <c r="M695" s="70" t="s">
        <v>5385</v>
      </c>
      <c r="N695" s="70">
        <v>39672643</v>
      </c>
      <c r="O695" s="70">
        <v>13</v>
      </c>
      <c r="P695" s="294">
        <v>45302</v>
      </c>
      <c r="Q695" s="70">
        <v>4518689382</v>
      </c>
      <c r="R695" s="291">
        <v>45415</v>
      </c>
      <c r="S695" s="70">
        <v>9900000</v>
      </c>
      <c r="T695" s="72" t="s">
        <v>66</v>
      </c>
      <c r="U695" s="70">
        <v>85460949</v>
      </c>
      <c r="V695" s="70" t="s">
        <v>5384</v>
      </c>
      <c r="W695" s="291">
        <v>45415</v>
      </c>
      <c r="X695" s="291">
        <v>45415</v>
      </c>
      <c r="Y695" s="81" t="s">
        <v>75</v>
      </c>
      <c r="Z695" s="291">
        <v>45503</v>
      </c>
      <c r="AA695" s="136">
        <f t="shared" si="50"/>
        <v>88</v>
      </c>
      <c r="AB695" s="136">
        <v>0</v>
      </c>
      <c r="AC695" s="506">
        <v>0</v>
      </c>
      <c r="AD695" s="136">
        <v>0</v>
      </c>
      <c r="AE695" s="294" t="s">
        <v>75</v>
      </c>
      <c r="AF695" s="136">
        <f t="shared" si="51"/>
        <v>0</v>
      </c>
      <c r="AG695" s="70">
        <v>0</v>
      </c>
      <c r="AH695" s="70">
        <v>0</v>
      </c>
      <c r="AI695" s="294" t="s">
        <v>75</v>
      </c>
      <c r="AJ695" s="72">
        <v>0</v>
      </c>
      <c r="AK695" s="79" t="s">
        <v>75</v>
      </c>
      <c r="AL695" s="79" t="s">
        <v>75</v>
      </c>
      <c r="AM695" s="136">
        <f t="shared" si="52"/>
        <v>0</v>
      </c>
      <c r="AN695" s="136">
        <f>+K695+AC695-AH695</f>
        <v>9900000</v>
      </c>
      <c r="AO695" s="72" t="s">
        <v>67</v>
      </c>
      <c r="AP695" s="70">
        <v>9900000</v>
      </c>
      <c r="AQ695" s="72" t="s">
        <v>85</v>
      </c>
      <c r="AR695" s="70">
        <v>0</v>
      </c>
      <c r="AS695" s="86" t="s">
        <v>75</v>
      </c>
      <c r="AT695" s="508">
        <v>6600000</v>
      </c>
      <c r="AU695" s="436">
        <f t="shared" si="53"/>
        <v>3300000</v>
      </c>
      <c r="AV695" s="140">
        <f t="shared" si="54"/>
        <v>0.66666666666666663</v>
      </c>
      <c r="AW695" s="294" t="s">
        <v>75</v>
      </c>
      <c r="AX695" s="72" t="s">
        <v>86</v>
      </c>
      <c r="AY695" s="136" t="s">
        <v>5383</v>
      </c>
      <c r="AZ695" s="67" t="s">
        <v>67</v>
      </c>
      <c r="BA695" s="67" t="s">
        <v>67</v>
      </c>
    </row>
    <row r="696" spans="2:53" x14ac:dyDescent="0.25">
      <c r="B696" s="67">
        <v>2024</v>
      </c>
      <c r="C696" s="67">
        <v>891780111</v>
      </c>
      <c r="D696" s="69" t="s">
        <v>64</v>
      </c>
      <c r="E696" s="72" t="s">
        <v>5382</v>
      </c>
      <c r="F696" s="136" t="s">
        <v>5381</v>
      </c>
      <c r="G696" s="418">
        <v>0</v>
      </c>
      <c r="H696" s="72" t="s">
        <v>73</v>
      </c>
      <c r="I696" s="69" t="s">
        <v>65</v>
      </c>
      <c r="J696" s="70" t="s">
        <v>5380</v>
      </c>
      <c r="K696" s="70">
        <v>6600000</v>
      </c>
      <c r="L696" s="67" t="s">
        <v>68</v>
      </c>
      <c r="M696" s="70" t="s">
        <v>5379</v>
      </c>
      <c r="N696" s="70">
        <v>1082858153</v>
      </c>
      <c r="O696" s="70">
        <v>13</v>
      </c>
      <c r="P696" s="294">
        <v>45302</v>
      </c>
      <c r="Q696" s="70">
        <v>4518689382</v>
      </c>
      <c r="R696" s="291">
        <v>45415</v>
      </c>
      <c r="S696" s="70">
        <v>6600000</v>
      </c>
      <c r="T696" s="72" t="s">
        <v>66</v>
      </c>
      <c r="U696" s="70">
        <v>85465146</v>
      </c>
      <c r="V696" s="70" t="s">
        <v>5378</v>
      </c>
      <c r="W696" s="291">
        <v>45415</v>
      </c>
      <c r="X696" s="291">
        <v>45415</v>
      </c>
      <c r="Y696" s="81" t="s">
        <v>75</v>
      </c>
      <c r="Z696" s="291">
        <v>45473</v>
      </c>
      <c r="AA696" s="136">
        <f t="shared" si="50"/>
        <v>58</v>
      </c>
      <c r="AB696" s="136">
        <v>0</v>
      </c>
      <c r="AC696" s="506">
        <v>0</v>
      </c>
      <c r="AD696" s="136">
        <v>0</v>
      </c>
      <c r="AE696" s="294" t="s">
        <v>75</v>
      </c>
      <c r="AF696" s="136">
        <f t="shared" si="51"/>
        <v>0</v>
      </c>
      <c r="AG696" s="70">
        <v>0</v>
      </c>
      <c r="AH696" s="70">
        <v>0</v>
      </c>
      <c r="AI696" s="294" t="s">
        <v>75</v>
      </c>
      <c r="AJ696" s="72">
        <v>0</v>
      </c>
      <c r="AK696" s="79" t="s">
        <v>75</v>
      </c>
      <c r="AL696" s="79" t="s">
        <v>75</v>
      </c>
      <c r="AM696" s="136">
        <f t="shared" si="52"/>
        <v>0</v>
      </c>
      <c r="AN696" s="136">
        <f>+K696+AC696-AH696</f>
        <v>6600000</v>
      </c>
      <c r="AO696" s="72" t="s">
        <v>67</v>
      </c>
      <c r="AP696" s="70">
        <v>6600000</v>
      </c>
      <c r="AQ696" s="72" t="s">
        <v>85</v>
      </c>
      <c r="AR696" s="70">
        <v>0</v>
      </c>
      <c r="AS696" s="86" t="s">
        <v>75</v>
      </c>
      <c r="AT696" s="508">
        <v>6600000</v>
      </c>
      <c r="AU696" s="436">
        <f t="shared" si="53"/>
        <v>0</v>
      </c>
      <c r="AV696" s="140">
        <f t="shared" si="54"/>
        <v>1</v>
      </c>
      <c r="AW696" s="294" t="s">
        <v>75</v>
      </c>
      <c r="AX696" s="72" t="s">
        <v>131</v>
      </c>
      <c r="AY696" s="136" t="s">
        <v>5377</v>
      </c>
      <c r="AZ696" s="67" t="s">
        <v>67</v>
      </c>
      <c r="BA696" s="67" t="s">
        <v>67</v>
      </c>
    </row>
    <row r="697" spans="2:53" x14ac:dyDescent="0.25">
      <c r="B697" s="67">
        <v>2024</v>
      </c>
      <c r="C697" s="67">
        <v>891780111</v>
      </c>
      <c r="D697" s="69" t="s">
        <v>64</v>
      </c>
      <c r="E697" s="72" t="s">
        <v>5376</v>
      </c>
      <c r="F697" s="136" t="s">
        <v>5375</v>
      </c>
      <c r="G697" s="418">
        <v>0</v>
      </c>
      <c r="H697" s="72" t="s">
        <v>73</v>
      </c>
      <c r="I697" s="69" t="s">
        <v>65</v>
      </c>
      <c r="J697" s="70" t="s">
        <v>5374</v>
      </c>
      <c r="K697" s="70">
        <v>9000000</v>
      </c>
      <c r="L697" s="67" t="s">
        <v>68</v>
      </c>
      <c r="M697" s="70" t="s">
        <v>5373</v>
      </c>
      <c r="N697" s="70">
        <v>1085108045</v>
      </c>
      <c r="O697" s="70">
        <v>13</v>
      </c>
      <c r="P697" s="294">
        <v>45302</v>
      </c>
      <c r="Q697" s="70">
        <v>4518689382</v>
      </c>
      <c r="R697" s="291">
        <v>45415</v>
      </c>
      <c r="S697" s="70">
        <v>9000000</v>
      </c>
      <c r="T697" s="72" t="s">
        <v>66</v>
      </c>
      <c r="U697" s="70">
        <v>57461216</v>
      </c>
      <c r="V697" s="70" t="s">
        <v>4197</v>
      </c>
      <c r="W697" s="291">
        <v>45415</v>
      </c>
      <c r="X697" s="291">
        <v>45415</v>
      </c>
      <c r="Y697" s="81" t="s">
        <v>75</v>
      </c>
      <c r="Z697" s="291">
        <v>45503</v>
      </c>
      <c r="AA697" s="136">
        <f t="shared" si="50"/>
        <v>88</v>
      </c>
      <c r="AB697" s="136">
        <v>0</v>
      </c>
      <c r="AC697" s="506">
        <v>0</v>
      </c>
      <c r="AD697" s="136">
        <v>0</v>
      </c>
      <c r="AE697" s="294" t="s">
        <v>75</v>
      </c>
      <c r="AF697" s="136">
        <f t="shared" si="51"/>
        <v>0</v>
      </c>
      <c r="AG697" s="70">
        <v>0</v>
      </c>
      <c r="AH697" s="70">
        <v>0</v>
      </c>
      <c r="AI697" s="294" t="s">
        <v>75</v>
      </c>
      <c r="AJ697" s="72">
        <v>0</v>
      </c>
      <c r="AK697" s="79" t="s">
        <v>75</v>
      </c>
      <c r="AL697" s="79" t="s">
        <v>75</v>
      </c>
      <c r="AM697" s="136">
        <f t="shared" si="52"/>
        <v>0</v>
      </c>
      <c r="AN697" s="136">
        <f>+K697+AC697-AH697</f>
        <v>9000000</v>
      </c>
      <c r="AO697" s="72" t="s">
        <v>67</v>
      </c>
      <c r="AP697" s="70">
        <v>9000000</v>
      </c>
      <c r="AQ697" s="72" t="s">
        <v>85</v>
      </c>
      <c r="AR697" s="70">
        <v>0</v>
      </c>
      <c r="AS697" s="86" t="s">
        <v>75</v>
      </c>
      <c r="AT697" s="508">
        <v>6000000</v>
      </c>
      <c r="AU697" s="436">
        <f t="shared" si="53"/>
        <v>3000000</v>
      </c>
      <c r="AV697" s="140">
        <f t="shared" si="54"/>
        <v>0.66666666666666663</v>
      </c>
      <c r="AW697" s="294" t="s">
        <v>75</v>
      </c>
      <c r="AX697" s="72" t="s">
        <v>86</v>
      </c>
      <c r="AY697" s="136" t="s">
        <v>5372</v>
      </c>
      <c r="AZ697" s="67" t="s">
        <v>67</v>
      </c>
      <c r="BA697" s="67" t="s">
        <v>67</v>
      </c>
    </row>
    <row r="698" spans="2:53" x14ac:dyDescent="0.25">
      <c r="B698" s="67">
        <v>2024</v>
      </c>
      <c r="C698" s="67">
        <v>891780111</v>
      </c>
      <c r="D698" s="69" t="s">
        <v>64</v>
      </c>
      <c r="E698" s="72" t="s">
        <v>5371</v>
      </c>
      <c r="F698" s="136" t="s">
        <v>5370</v>
      </c>
      <c r="G698" s="418">
        <v>0</v>
      </c>
      <c r="H698" s="72" t="s">
        <v>73</v>
      </c>
      <c r="I698" s="69" t="s">
        <v>65</v>
      </c>
      <c r="J698" s="70" t="s">
        <v>5369</v>
      </c>
      <c r="K698" s="70">
        <v>12000000</v>
      </c>
      <c r="L698" s="67" t="s">
        <v>68</v>
      </c>
      <c r="M698" s="70" t="s">
        <v>5368</v>
      </c>
      <c r="N698" s="70">
        <v>1082985141</v>
      </c>
      <c r="O698" s="70">
        <v>13</v>
      </c>
      <c r="P698" s="294">
        <v>45302</v>
      </c>
      <c r="Q698" s="70">
        <v>4518689382</v>
      </c>
      <c r="R698" s="291">
        <v>45419</v>
      </c>
      <c r="S698" s="70">
        <v>12000000</v>
      </c>
      <c r="T698" s="72" t="s">
        <v>66</v>
      </c>
      <c r="U698" s="70">
        <v>1082976788</v>
      </c>
      <c r="V698" s="70" t="s">
        <v>2876</v>
      </c>
      <c r="W698" s="291">
        <v>45419</v>
      </c>
      <c r="X698" s="291">
        <v>45419</v>
      </c>
      <c r="Y698" s="81" t="s">
        <v>75</v>
      </c>
      <c r="Z698" s="291">
        <v>45504</v>
      </c>
      <c r="AA698" s="136">
        <f t="shared" si="50"/>
        <v>85</v>
      </c>
      <c r="AB698" s="136">
        <v>0</v>
      </c>
      <c r="AC698" s="506">
        <v>0</v>
      </c>
      <c r="AD698" s="136">
        <v>0</v>
      </c>
      <c r="AE698" s="294" t="s">
        <v>75</v>
      </c>
      <c r="AF698" s="136">
        <f t="shared" si="51"/>
        <v>0</v>
      </c>
      <c r="AG698" s="70">
        <v>0</v>
      </c>
      <c r="AH698" s="70">
        <v>0</v>
      </c>
      <c r="AI698" s="294" t="s">
        <v>75</v>
      </c>
      <c r="AJ698" s="72">
        <v>0</v>
      </c>
      <c r="AK698" s="79" t="s">
        <v>75</v>
      </c>
      <c r="AL698" s="79" t="s">
        <v>75</v>
      </c>
      <c r="AM698" s="136">
        <f t="shared" si="52"/>
        <v>0</v>
      </c>
      <c r="AN698" s="136">
        <f>+K698+AC698-AH698</f>
        <v>12000000</v>
      </c>
      <c r="AO698" s="72" t="s">
        <v>67</v>
      </c>
      <c r="AP698" s="70">
        <v>12000000</v>
      </c>
      <c r="AQ698" s="72" t="s">
        <v>85</v>
      </c>
      <c r="AR698" s="70">
        <v>0</v>
      </c>
      <c r="AS698" s="86" t="s">
        <v>75</v>
      </c>
      <c r="AT698" s="508">
        <v>8000000</v>
      </c>
      <c r="AU698" s="436">
        <f t="shared" si="53"/>
        <v>4000000</v>
      </c>
      <c r="AV698" s="140">
        <f t="shared" si="54"/>
        <v>0.66666666666666663</v>
      </c>
      <c r="AW698" s="294" t="s">
        <v>75</v>
      </c>
      <c r="AX698" s="72" t="s">
        <v>86</v>
      </c>
      <c r="AY698" s="136" t="s">
        <v>5367</v>
      </c>
      <c r="AZ698" s="67" t="s">
        <v>67</v>
      </c>
      <c r="BA698" s="67" t="s">
        <v>67</v>
      </c>
    </row>
    <row r="699" spans="2:53" x14ac:dyDescent="0.25">
      <c r="B699" s="67">
        <v>2024</v>
      </c>
      <c r="C699" s="67">
        <v>891780111</v>
      </c>
      <c r="D699" s="69" t="s">
        <v>64</v>
      </c>
      <c r="E699" s="72" t="s">
        <v>5366</v>
      </c>
      <c r="F699" s="136" t="s">
        <v>5365</v>
      </c>
      <c r="G699" s="418">
        <v>0</v>
      </c>
      <c r="H699" s="72" t="s">
        <v>73</v>
      </c>
      <c r="I699" s="69" t="s">
        <v>65</v>
      </c>
      <c r="J699" s="70" t="s">
        <v>5364</v>
      </c>
      <c r="K699" s="70">
        <v>7500000</v>
      </c>
      <c r="L699" s="67" t="s">
        <v>68</v>
      </c>
      <c r="M699" s="70" t="s">
        <v>5363</v>
      </c>
      <c r="N699" s="70">
        <v>1193552462</v>
      </c>
      <c r="O699" s="70">
        <v>14</v>
      </c>
      <c r="P699" s="291">
        <v>45302</v>
      </c>
      <c r="Q699" s="70">
        <v>2126349000</v>
      </c>
      <c r="R699" s="291">
        <v>45419</v>
      </c>
      <c r="S699" s="70">
        <v>7500000</v>
      </c>
      <c r="T699" s="72" t="s">
        <v>66</v>
      </c>
      <c r="U699" s="70">
        <v>36557666</v>
      </c>
      <c r="V699" s="70" t="s">
        <v>5171</v>
      </c>
      <c r="W699" s="291">
        <v>45419</v>
      </c>
      <c r="X699" s="291">
        <v>45419</v>
      </c>
      <c r="Y699" s="81" t="s">
        <v>75</v>
      </c>
      <c r="Z699" s="291">
        <v>45504</v>
      </c>
      <c r="AA699" s="136">
        <f t="shared" si="50"/>
        <v>85</v>
      </c>
      <c r="AB699" s="136">
        <v>0</v>
      </c>
      <c r="AC699" s="506">
        <v>0</v>
      </c>
      <c r="AD699" s="136">
        <v>0</v>
      </c>
      <c r="AE699" s="294" t="s">
        <v>75</v>
      </c>
      <c r="AF699" s="136">
        <f t="shared" si="51"/>
        <v>0</v>
      </c>
      <c r="AG699" s="70">
        <v>0</v>
      </c>
      <c r="AH699" s="70">
        <v>0</v>
      </c>
      <c r="AI699" s="294" t="s">
        <v>75</v>
      </c>
      <c r="AJ699" s="72">
        <v>0</v>
      </c>
      <c r="AK699" s="79" t="s">
        <v>75</v>
      </c>
      <c r="AL699" s="79" t="s">
        <v>75</v>
      </c>
      <c r="AM699" s="136">
        <f t="shared" si="52"/>
        <v>0</v>
      </c>
      <c r="AN699" s="136">
        <f>+K699+AC699-AH699</f>
        <v>7500000</v>
      </c>
      <c r="AO699" s="72" t="s">
        <v>67</v>
      </c>
      <c r="AP699" s="70">
        <v>7500000</v>
      </c>
      <c r="AQ699" s="72" t="s">
        <v>85</v>
      </c>
      <c r="AR699" s="70">
        <v>0</v>
      </c>
      <c r="AS699" s="86" t="s">
        <v>75</v>
      </c>
      <c r="AT699" s="508">
        <v>5000000</v>
      </c>
      <c r="AU699" s="436">
        <f t="shared" si="53"/>
        <v>2500000</v>
      </c>
      <c r="AV699" s="140">
        <f t="shared" si="54"/>
        <v>0.66666666666666663</v>
      </c>
      <c r="AW699" s="294" t="s">
        <v>75</v>
      </c>
      <c r="AX699" s="72" t="s">
        <v>86</v>
      </c>
      <c r="AY699" s="136" t="s">
        <v>5362</v>
      </c>
      <c r="AZ699" s="67" t="s">
        <v>67</v>
      </c>
      <c r="BA699" s="67" t="s">
        <v>67</v>
      </c>
    </row>
    <row r="700" spans="2:53" x14ac:dyDescent="0.25">
      <c r="B700" s="67">
        <v>2024</v>
      </c>
      <c r="C700" s="67">
        <v>891780111</v>
      </c>
      <c r="D700" s="69" t="s">
        <v>64</v>
      </c>
      <c r="E700" s="72" t="s">
        <v>5361</v>
      </c>
      <c r="F700" s="136" t="s">
        <v>5360</v>
      </c>
      <c r="G700" s="418">
        <v>0</v>
      </c>
      <c r="H700" s="72" t="s">
        <v>73</v>
      </c>
      <c r="I700" s="69" t="s">
        <v>65</v>
      </c>
      <c r="J700" s="70" t="s">
        <v>5359</v>
      </c>
      <c r="K700" s="70">
        <v>6300000</v>
      </c>
      <c r="L700" s="67" t="s">
        <v>68</v>
      </c>
      <c r="M700" s="70" t="s">
        <v>5358</v>
      </c>
      <c r="N700" s="70">
        <v>1083006157</v>
      </c>
      <c r="O700" s="70">
        <v>14</v>
      </c>
      <c r="P700" s="291">
        <v>45302</v>
      </c>
      <c r="Q700" s="70">
        <v>2126349000</v>
      </c>
      <c r="R700" s="291">
        <v>45421</v>
      </c>
      <c r="S700" s="70">
        <v>6300000</v>
      </c>
      <c r="T700" s="72" t="s">
        <v>66</v>
      </c>
      <c r="U700" s="70">
        <v>1082950841</v>
      </c>
      <c r="V700" s="70" t="s">
        <v>1375</v>
      </c>
      <c r="W700" s="291">
        <v>45421</v>
      </c>
      <c r="X700" s="291">
        <v>45421</v>
      </c>
      <c r="Y700" s="81" t="s">
        <v>75</v>
      </c>
      <c r="Z700" s="291">
        <v>45473</v>
      </c>
      <c r="AA700" s="136">
        <f t="shared" si="50"/>
        <v>52</v>
      </c>
      <c r="AB700" s="136">
        <v>1</v>
      </c>
      <c r="AC700" s="506">
        <v>0</v>
      </c>
      <c r="AD700" s="136">
        <v>1</v>
      </c>
      <c r="AE700" s="507">
        <v>45483</v>
      </c>
      <c r="AF700" s="136">
        <f t="shared" si="51"/>
        <v>10</v>
      </c>
      <c r="AG700" s="70">
        <v>0</v>
      </c>
      <c r="AH700" s="70">
        <v>0</v>
      </c>
      <c r="AI700" s="294" t="s">
        <v>75</v>
      </c>
      <c r="AJ700" s="72">
        <v>0</v>
      </c>
      <c r="AK700" s="79" t="s">
        <v>75</v>
      </c>
      <c r="AL700" s="79" t="s">
        <v>75</v>
      </c>
      <c r="AM700" s="136">
        <f t="shared" si="52"/>
        <v>0</v>
      </c>
      <c r="AN700" s="136">
        <f>+K700+AC700-AH700</f>
        <v>6300000</v>
      </c>
      <c r="AO700" s="72" t="s">
        <v>67</v>
      </c>
      <c r="AP700" s="70">
        <v>6300000</v>
      </c>
      <c r="AQ700" s="72" t="s">
        <v>85</v>
      </c>
      <c r="AR700" s="70">
        <v>0</v>
      </c>
      <c r="AS700" s="86" t="s">
        <v>75</v>
      </c>
      <c r="AT700" s="508">
        <v>5400000</v>
      </c>
      <c r="AU700" s="436">
        <f t="shared" si="53"/>
        <v>900000</v>
      </c>
      <c r="AV700" s="140">
        <f t="shared" si="54"/>
        <v>0.8571428571428571</v>
      </c>
      <c r="AW700" s="294" t="s">
        <v>75</v>
      </c>
      <c r="AX700" s="72" t="s">
        <v>86</v>
      </c>
      <c r="AY700" s="136" t="s">
        <v>5357</v>
      </c>
      <c r="AZ700" s="67" t="s">
        <v>67</v>
      </c>
      <c r="BA700" s="67" t="s">
        <v>67</v>
      </c>
    </row>
    <row r="701" spans="2:53" x14ac:dyDescent="0.25">
      <c r="B701" s="67">
        <v>2024</v>
      </c>
      <c r="C701" s="67">
        <v>891780111</v>
      </c>
      <c r="D701" s="69" t="s">
        <v>64</v>
      </c>
      <c r="E701" s="72" t="s">
        <v>5356</v>
      </c>
      <c r="F701" s="136" t="s">
        <v>5355</v>
      </c>
      <c r="G701" s="418">
        <v>0</v>
      </c>
      <c r="H701" s="72" t="s">
        <v>73</v>
      </c>
      <c r="I701" s="69" t="s">
        <v>65</v>
      </c>
      <c r="J701" s="70" t="s">
        <v>5354</v>
      </c>
      <c r="K701" s="70">
        <v>9000000</v>
      </c>
      <c r="L701" s="67" t="s">
        <v>68</v>
      </c>
      <c r="M701" s="70" t="s">
        <v>5353</v>
      </c>
      <c r="N701" s="70">
        <v>1083025719</v>
      </c>
      <c r="O701" s="70">
        <v>13</v>
      </c>
      <c r="P701" s="294">
        <v>45302</v>
      </c>
      <c r="Q701" s="70">
        <v>4518689382</v>
      </c>
      <c r="R701" s="291">
        <v>45421</v>
      </c>
      <c r="S701" s="70">
        <v>9000000</v>
      </c>
      <c r="T701" s="72" t="s">
        <v>66</v>
      </c>
      <c r="U701" s="70">
        <v>85468582</v>
      </c>
      <c r="V701" s="70" t="s">
        <v>5352</v>
      </c>
      <c r="W701" s="291">
        <v>45421</v>
      </c>
      <c r="X701" s="291">
        <v>45421</v>
      </c>
      <c r="Y701" s="81" t="s">
        <v>75</v>
      </c>
      <c r="Z701" s="291">
        <v>45504</v>
      </c>
      <c r="AA701" s="136">
        <f t="shared" si="50"/>
        <v>83</v>
      </c>
      <c r="AB701" s="136">
        <v>0</v>
      </c>
      <c r="AC701" s="506">
        <v>0</v>
      </c>
      <c r="AD701" s="136">
        <v>0</v>
      </c>
      <c r="AE701" s="294" t="s">
        <v>75</v>
      </c>
      <c r="AF701" s="136">
        <f t="shared" si="51"/>
        <v>0</v>
      </c>
      <c r="AG701" s="70">
        <v>0</v>
      </c>
      <c r="AH701" s="70">
        <v>0</v>
      </c>
      <c r="AI701" s="294" t="s">
        <v>75</v>
      </c>
      <c r="AJ701" s="72">
        <v>0</v>
      </c>
      <c r="AK701" s="79" t="s">
        <v>75</v>
      </c>
      <c r="AL701" s="79" t="s">
        <v>75</v>
      </c>
      <c r="AM701" s="136">
        <f t="shared" si="52"/>
        <v>0</v>
      </c>
      <c r="AN701" s="136">
        <f>+K701+AC701-AH701</f>
        <v>9000000</v>
      </c>
      <c r="AO701" s="72" t="s">
        <v>67</v>
      </c>
      <c r="AP701" s="70">
        <v>9000000</v>
      </c>
      <c r="AQ701" s="72" t="s">
        <v>85</v>
      </c>
      <c r="AR701" s="70">
        <v>0</v>
      </c>
      <c r="AS701" s="86" t="s">
        <v>75</v>
      </c>
      <c r="AT701" s="508">
        <v>6000000</v>
      </c>
      <c r="AU701" s="436">
        <f t="shared" si="53"/>
        <v>3000000</v>
      </c>
      <c r="AV701" s="140">
        <f t="shared" si="54"/>
        <v>0.66666666666666663</v>
      </c>
      <c r="AW701" s="294" t="s">
        <v>75</v>
      </c>
      <c r="AX701" s="72" t="s">
        <v>86</v>
      </c>
      <c r="AY701" s="136" t="s">
        <v>5351</v>
      </c>
      <c r="AZ701" s="67" t="s">
        <v>67</v>
      </c>
      <c r="BA701" s="67" t="s">
        <v>67</v>
      </c>
    </row>
    <row r="702" spans="2:53" x14ac:dyDescent="0.25">
      <c r="B702" s="67">
        <v>2024</v>
      </c>
      <c r="C702" s="67">
        <v>891780111</v>
      </c>
      <c r="D702" s="69" t="s">
        <v>64</v>
      </c>
      <c r="E702" s="72" t="s">
        <v>5350</v>
      </c>
      <c r="F702" s="136" t="s">
        <v>5349</v>
      </c>
      <c r="G702" s="418">
        <v>0</v>
      </c>
      <c r="H702" s="72" t="s">
        <v>73</v>
      </c>
      <c r="I702" s="69" t="s">
        <v>65</v>
      </c>
      <c r="J702" s="70" t="s">
        <v>5348</v>
      </c>
      <c r="K702" s="70">
        <v>9000000</v>
      </c>
      <c r="L702" s="67" t="s">
        <v>68</v>
      </c>
      <c r="M702" s="70" t="s">
        <v>732</v>
      </c>
      <c r="N702" s="70">
        <v>1007834086</v>
      </c>
      <c r="O702" s="70">
        <v>13</v>
      </c>
      <c r="P702" s="294">
        <v>45302</v>
      </c>
      <c r="Q702" s="70">
        <v>4518689382</v>
      </c>
      <c r="R702" s="291">
        <v>45422</v>
      </c>
      <c r="S702" s="70">
        <v>9000000</v>
      </c>
      <c r="T702" s="72" t="s">
        <v>66</v>
      </c>
      <c r="U702" s="70">
        <v>36557666</v>
      </c>
      <c r="V702" s="70" t="s">
        <v>5171</v>
      </c>
      <c r="W702" s="291">
        <v>45422</v>
      </c>
      <c r="X702" s="291">
        <v>45422</v>
      </c>
      <c r="Y702" s="81" t="s">
        <v>75</v>
      </c>
      <c r="Z702" s="291">
        <v>45504</v>
      </c>
      <c r="AA702" s="136">
        <f t="shared" si="50"/>
        <v>82</v>
      </c>
      <c r="AB702" s="136">
        <v>0</v>
      </c>
      <c r="AC702" s="506">
        <v>0</v>
      </c>
      <c r="AD702" s="136">
        <v>0</v>
      </c>
      <c r="AE702" s="294" t="s">
        <v>75</v>
      </c>
      <c r="AF702" s="136">
        <f t="shared" si="51"/>
        <v>0</v>
      </c>
      <c r="AG702" s="70">
        <v>0</v>
      </c>
      <c r="AH702" s="70">
        <v>0</v>
      </c>
      <c r="AI702" s="294" t="s">
        <v>75</v>
      </c>
      <c r="AJ702" s="72">
        <v>0</v>
      </c>
      <c r="AK702" s="79" t="s">
        <v>75</v>
      </c>
      <c r="AL702" s="79" t="s">
        <v>75</v>
      </c>
      <c r="AM702" s="136">
        <f t="shared" si="52"/>
        <v>0</v>
      </c>
      <c r="AN702" s="136">
        <f>+K702+AC702-AH702</f>
        <v>9000000</v>
      </c>
      <c r="AO702" s="72" t="s">
        <v>67</v>
      </c>
      <c r="AP702" s="70">
        <v>9000000</v>
      </c>
      <c r="AQ702" s="72" t="s">
        <v>85</v>
      </c>
      <c r="AR702" s="70">
        <v>0</v>
      </c>
      <c r="AS702" s="86" t="s">
        <v>75</v>
      </c>
      <c r="AT702" s="508">
        <v>6000000</v>
      </c>
      <c r="AU702" s="436">
        <f t="shared" si="53"/>
        <v>3000000</v>
      </c>
      <c r="AV702" s="140">
        <f t="shared" si="54"/>
        <v>0.66666666666666663</v>
      </c>
      <c r="AW702" s="294" t="s">
        <v>75</v>
      </c>
      <c r="AX702" s="72" t="s">
        <v>86</v>
      </c>
      <c r="AY702" s="136" t="s">
        <v>5347</v>
      </c>
      <c r="AZ702" s="67" t="s">
        <v>67</v>
      </c>
      <c r="BA702" s="67" t="s">
        <v>67</v>
      </c>
    </row>
    <row r="703" spans="2:53" x14ac:dyDescent="0.25">
      <c r="B703" s="67">
        <v>2024</v>
      </c>
      <c r="C703" s="67">
        <v>891780111</v>
      </c>
      <c r="D703" s="69" t="s">
        <v>64</v>
      </c>
      <c r="E703" s="72" t="s">
        <v>5346</v>
      </c>
      <c r="F703" s="136" t="s">
        <v>5345</v>
      </c>
      <c r="G703" s="418">
        <v>0</v>
      </c>
      <c r="H703" s="72" t="s">
        <v>73</v>
      </c>
      <c r="I703" s="69" t="s">
        <v>65</v>
      </c>
      <c r="J703" s="70" t="s">
        <v>5344</v>
      </c>
      <c r="K703" s="70">
        <v>2200000</v>
      </c>
      <c r="L703" s="67" t="s">
        <v>68</v>
      </c>
      <c r="M703" s="70" t="s">
        <v>5343</v>
      </c>
      <c r="N703" s="70">
        <v>1221974278</v>
      </c>
      <c r="O703" s="70">
        <v>13</v>
      </c>
      <c r="P703" s="294">
        <v>45302</v>
      </c>
      <c r="Q703" s="70">
        <v>4518689382</v>
      </c>
      <c r="R703" s="291">
        <v>45435</v>
      </c>
      <c r="S703" s="70">
        <v>2200000</v>
      </c>
      <c r="T703" s="72" t="s">
        <v>66</v>
      </c>
      <c r="U703" s="70">
        <v>36726018</v>
      </c>
      <c r="V703" s="70" t="s">
        <v>5332</v>
      </c>
      <c r="W703" s="291">
        <v>45436</v>
      </c>
      <c r="X703" s="291">
        <v>45436</v>
      </c>
      <c r="Y703" s="81" t="s">
        <v>75</v>
      </c>
      <c r="Z703" s="291">
        <v>45464</v>
      </c>
      <c r="AA703" s="136">
        <f t="shared" si="50"/>
        <v>28</v>
      </c>
      <c r="AB703" s="136">
        <v>0</v>
      </c>
      <c r="AC703" s="506">
        <v>0</v>
      </c>
      <c r="AD703" s="136">
        <v>0</v>
      </c>
      <c r="AE703" s="294" t="s">
        <v>75</v>
      </c>
      <c r="AF703" s="136">
        <f t="shared" si="51"/>
        <v>0</v>
      </c>
      <c r="AG703" s="70">
        <v>0</v>
      </c>
      <c r="AH703" s="70">
        <v>0</v>
      </c>
      <c r="AI703" s="294" t="s">
        <v>75</v>
      </c>
      <c r="AJ703" s="72">
        <v>0</v>
      </c>
      <c r="AK703" s="79" t="s">
        <v>75</v>
      </c>
      <c r="AL703" s="79" t="s">
        <v>75</v>
      </c>
      <c r="AM703" s="136">
        <f t="shared" si="52"/>
        <v>0</v>
      </c>
      <c r="AN703" s="136">
        <f>+K703+AC703-AH703</f>
        <v>2200000</v>
      </c>
      <c r="AO703" s="72" t="s">
        <v>67</v>
      </c>
      <c r="AP703" s="70">
        <v>2200000</v>
      </c>
      <c r="AQ703" s="72" t="s">
        <v>85</v>
      </c>
      <c r="AR703" s="70">
        <v>0</v>
      </c>
      <c r="AS703" s="86" t="s">
        <v>75</v>
      </c>
      <c r="AT703" s="508">
        <v>2200000</v>
      </c>
      <c r="AU703" s="436">
        <f t="shared" si="53"/>
        <v>0</v>
      </c>
      <c r="AV703" s="140">
        <f t="shared" si="54"/>
        <v>1</v>
      </c>
      <c r="AW703" s="294" t="s">
        <v>75</v>
      </c>
      <c r="AX703" s="72" t="s">
        <v>131</v>
      </c>
      <c r="AY703" s="136" t="s">
        <v>5342</v>
      </c>
      <c r="AZ703" s="67" t="s">
        <v>67</v>
      </c>
      <c r="BA703" s="67" t="s">
        <v>67</v>
      </c>
    </row>
    <row r="704" spans="2:53" x14ac:dyDescent="0.25">
      <c r="B704" s="67">
        <v>2024</v>
      </c>
      <c r="C704" s="67">
        <v>891780111</v>
      </c>
      <c r="D704" s="69" t="s">
        <v>64</v>
      </c>
      <c r="E704" s="72" t="s">
        <v>5341</v>
      </c>
      <c r="F704" s="136" t="s">
        <v>5340</v>
      </c>
      <c r="G704" s="418">
        <v>0</v>
      </c>
      <c r="H704" s="72" t="s">
        <v>73</v>
      </c>
      <c r="I704" s="69" t="s">
        <v>65</v>
      </c>
      <c r="J704" s="70" t="s">
        <v>5339</v>
      </c>
      <c r="K704" s="70">
        <v>5000000</v>
      </c>
      <c r="L704" s="67" t="s">
        <v>68</v>
      </c>
      <c r="M704" s="70" t="s">
        <v>5338</v>
      </c>
      <c r="N704" s="70">
        <v>36549906</v>
      </c>
      <c r="O704" s="70">
        <v>13</v>
      </c>
      <c r="P704" s="294">
        <v>45302</v>
      </c>
      <c r="Q704" s="70">
        <v>4518689382</v>
      </c>
      <c r="R704" s="291">
        <v>45440</v>
      </c>
      <c r="S704" s="70">
        <v>5000000</v>
      </c>
      <c r="T704" s="72" t="s">
        <v>66</v>
      </c>
      <c r="U704" s="70">
        <v>36557666</v>
      </c>
      <c r="V704" s="70" t="s">
        <v>5171</v>
      </c>
      <c r="W704" s="291">
        <v>45440</v>
      </c>
      <c r="X704" s="291">
        <v>45440</v>
      </c>
      <c r="Y704" s="81" t="s">
        <v>75</v>
      </c>
      <c r="Z704" s="291">
        <v>45495</v>
      </c>
      <c r="AA704" s="136">
        <f t="shared" si="50"/>
        <v>55</v>
      </c>
      <c r="AB704" s="136">
        <v>0</v>
      </c>
      <c r="AC704" s="506">
        <v>0</v>
      </c>
      <c r="AD704" s="136">
        <v>0</v>
      </c>
      <c r="AE704" s="294" t="s">
        <v>75</v>
      </c>
      <c r="AF704" s="136">
        <f t="shared" si="51"/>
        <v>0</v>
      </c>
      <c r="AG704" s="70">
        <v>0</v>
      </c>
      <c r="AH704" s="70">
        <v>0</v>
      </c>
      <c r="AI704" s="294" t="s">
        <v>75</v>
      </c>
      <c r="AJ704" s="72">
        <v>0</v>
      </c>
      <c r="AK704" s="79" t="s">
        <v>75</v>
      </c>
      <c r="AL704" s="79" t="s">
        <v>75</v>
      </c>
      <c r="AM704" s="136">
        <f t="shared" si="52"/>
        <v>0</v>
      </c>
      <c r="AN704" s="136">
        <f>+K704+AC704-AH704</f>
        <v>5000000</v>
      </c>
      <c r="AO704" s="72" t="s">
        <v>67</v>
      </c>
      <c r="AP704" s="70">
        <v>5000000</v>
      </c>
      <c r="AQ704" s="72" t="s">
        <v>85</v>
      </c>
      <c r="AR704" s="70">
        <v>0</v>
      </c>
      <c r="AS704" s="86" t="s">
        <v>75</v>
      </c>
      <c r="AT704" s="508">
        <v>3333000</v>
      </c>
      <c r="AU704" s="436">
        <f t="shared" si="53"/>
        <v>1667000</v>
      </c>
      <c r="AV704" s="140">
        <f t="shared" si="54"/>
        <v>0.66659999999999997</v>
      </c>
      <c r="AW704" s="294" t="s">
        <v>75</v>
      </c>
      <c r="AX704" s="72" t="s">
        <v>86</v>
      </c>
      <c r="AY704" s="136" t="s">
        <v>5337</v>
      </c>
      <c r="AZ704" s="67" t="s">
        <v>67</v>
      </c>
      <c r="BA704" s="67" t="s">
        <v>67</v>
      </c>
    </row>
    <row r="705" spans="2:53" x14ac:dyDescent="0.25">
      <c r="B705" s="67">
        <v>2024</v>
      </c>
      <c r="C705" s="67">
        <v>891780111</v>
      </c>
      <c r="D705" s="69" t="s">
        <v>64</v>
      </c>
      <c r="E705" s="72" t="s">
        <v>5336</v>
      </c>
      <c r="F705" s="136" t="s">
        <v>5335</v>
      </c>
      <c r="G705" s="418">
        <v>0</v>
      </c>
      <c r="H705" s="72" t="s">
        <v>73</v>
      </c>
      <c r="I705" s="69" t="s">
        <v>65</v>
      </c>
      <c r="J705" s="70" t="s">
        <v>5334</v>
      </c>
      <c r="K705" s="70">
        <v>2200000</v>
      </c>
      <c r="L705" s="67" t="s">
        <v>68</v>
      </c>
      <c r="M705" s="70" t="s">
        <v>5333</v>
      </c>
      <c r="N705" s="70">
        <v>57466769</v>
      </c>
      <c r="O705" s="70">
        <v>13</v>
      </c>
      <c r="P705" s="294">
        <v>45302</v>
      </c>
      <c r="Q705" s="70">
        <v>4518689382</v>
      </c>
      <c r="R705" s="291">
        <v>45440</v>
      </c>
      <c r="S705" s="70">
        <v>2200000</v>
      </c>
      <c r="T705" s="72" t="s">
        <v>66</v>
      </c>
      <c r="U705" s="70">
        <v>36726018</v>
      </c>
      <c r="V705" s="70" t="s">
        <v>5332</v>
      </c>
      <c r="W705" s="291">
        <v>45440</v>
      </c>
      <c r="X705" s="291">
        <v>45440</v>
      </c>
      <c r="Y705" s="81" t="s">
        <v>75</v>
      </c>
      <c r="Z705" s="291">
        <v>45467</v>
      </c>
      <c r="AA705" s="136">
        <f t="shared" si="50"/>
        <v>27</v>
      </c>
      <c r="AB705" s="136">
        <v>0</v>
      </c>
      <c r="AC705" s="506">
        <v>0</v>
      </c>
      <c r="AD705" s="136">
        <v>0</v>
      </c>
      <c r="AE705" s="294" t="s">
        <v>75</v>
      </c>
      <c r="AF705" s="136">
        <f t="shared" si="51"/>
        <v>0</v>
      </c>
      <c r="AG705" s="70">
        <v>0</v>
      </c>
      <c r="AH705" s="70">
        <v>0</v>
      </c>
      <c r="AI705" s="294" t="s">
        <v>75</v>
      </c>
      <c r="AJ705" s="72">
        <v>0</v>
      </c>
      <c r="AK705" s="79" t="s">
        <v>75</v>
      </c>
      <c r="AL705" s="79" t="s">
        <v>75</v>
      </c>
      <c r="AM705" s="136">
        <f t="shared" si="52"/>
        <v>0</v>
      </c>
      <c r="AN705" s="136">
        <f>+K705+AC705-AH705</f>
        <v>2200000</v>
      </c>
      <c r="AO705" s="72" t="s">
        <v>67</v>
      </c>
      <c r="AP705" s="70">
        <v>2200000</v>
      </c>
      <c r="AQ705" s="72" t="s">
        <v>85</v>
      </c>
      <c r="AR705" s="70">
        <v>0</v>
      </c>
      <c r="AS705" s="86" t="s">
        <v>75</v>
      </c>
      <c r="AT705" s="508">
        <v>2200000</v>
      </c>
      <c r="AU705" s="436">
        <f t="shared" si="53"/>
        <v>0</v>
      </c>
      <c r="AV705" s="140">
        <f t="shared" si="54"/>
        <v>1</v>
      </c>
      <c r="AW705" s="294" t="s">
        <v>75</v>
      </c>
      <c r="AX705" s="72" t="s">
        <v>131</v>
      </c>
      <c r="AY705" s="136" t="s">
        <v>5331</v>
      </c>
      <c r="AZ705" s="67" t="s">
        <v>67</v>
      </c>
      <c r="BA705" s="67" t="s">
        <v>67</v>
      </c>
    </row>
    <row r="706" spans="2:53" s="476" customFormat="1" x14ac:dyDescent="0.25">
      <c r="B706" s="67">
        <v>2024</v>
      </c>
      <c r="C706" s="67">
        <v>891780111</v>
      </c>
      <c r="D706" s="69" t="s">
        <v>64</v>
      </c>
      <c r="E706" s="72" t="s">
        <v>5330</v>
      </c>
      <c r="F706" s="136" t="s">
        <v>5329</v>
      </c>
      <c r="G706" s="418">
        <v>0</v>
      </c>
      <c r="H706" s="72" t="s">
        <v>73</v>
      </c>
      <c r="I706" s="69" t="s">
        <v>65</v>
      </c>
      <c r="J706" s="70" t="s">
        <v>5328</v>
      </c>
      <c r="K706" s="70">
        <v>2100000</v>
      </c>
      <c r="L706" s="67" t="s">
        <v>68</v>
      </c>
      <c r="M706" s="70" t="s">
        <v>5327</v>
      </c>
      <c r="N706" s="70">
        <v>1093738292</v>
      </c>
      <c r="O706" s="70">
        <v>14</v>
      </c>
      <c r="P706" s="294">
        <v>45302</v>
      </c>
      <c r="Q706" s="70">
        <v>2126349000</v>
      </c>
      <c r="R706" s="291">
        <v>45448</v>
      </c>
      <c r="S706" s="70">
        <v>2100000</v>
      </c>
      <c r="T706" s="72" t="s">
        <v>66</v>
      </c>
      <c r="U706" s="70">
        <v>85459497</v>
      </c>
      <c r="V706" s="70" t="s">
        <v>3149</v>
      </c>
      <c r="W706" s="291">
        <v>45448</v>
      </c>
      <c r="X706" s="291">
        <v>45448</v>
      </c>
      <c r="Y706" s="81" t="s">
        <v>75</v>
      </c>
      <c r="Z706" s="291">
        <v>45473</v>
      </c>
      <c r="AA706" s="136">
        <f t="shared" si="50"/>
        <v>25</v>
      </c>
      <c r="AB706" s="136">
        <v>0</v>
      </c>
      <c r="AC706" s="506">
        <v>0</v>
      </c>
      <c r="AD706" s="136">
        <v>0</v>
      </c>
      <c r="AE706" s="294" t="s">
        <v>75</v>
      </c>
      <c r="AF706" s="136">
        <f t="shared" si="51"/>
        <v>0</v>
      </c>
      <c r="AG706" s="70">
        <v>0</v>
      </c>
      <c r="AH706" s="70">
        <v>0</v>
      </c>
      <c r="AI706" s="294" t="s">
        <v>75</v>
      </c>
      <c r="AJ706" s="72">
        <v>0</v>
      </c>
      <c r="AK706" s="79" t="s">
        <v>75</v>
      </c>
      <c r="AL706" s="79" t="s">
        <v>75</v>
      </c>
      <c r="AM706" s="136">
        <f t="shared" si="52"/>
        <v>0</v>
      </c>
      <c r="AN706" s="136">
        <f>+K706+AC706-AH706</f>
        <v>2100000</v>
      </c>
      <c r="AO706" s="72" t="s">
        <v>67</v>
      </c>
      <c r="AP706" s="70">
        <v>2100000</v>
      </c>
      <c r="AQ706" s="72" t="s">
        <v>85</v>
      </c>
      <c r="AR706" s="70">
        <v>0</v>
      </c>
      <c r="AS706" s="86" t="s">
        <v>75</v>
      </c>
      <c r="AT706" s="508">
        <v>2100000</v>
      </c>
      <c r="AU706" s="436">
        <f t="shared" si="53"/>
        <v>0</v>
      </c>
      <c r="AV706" s="140">
        <f t="shared" si="54"/>
        <v>1</v>
      </c>
      <c r="AW706" s="294" t="s">
        <v>75</v>
      </c>
      <c r="AX706" s="72" t="s">
        <v>131</v>
      </c>
      <c r="AY706" s="136" t="s">
        <v>5326</v>
      </c>
      <c r="AZ706" s="67" t="s">
        <v>67</v>
      </c>
      <c r="BA706" s="67" t="s">
        <v>67</v>
      </c>
    </row>
    <row r="707" spans="2:53" x14ac:dyDescent="0.25">
      <c r="B707" s="67">
        <v>2024</v>
      </c>
      <c r="C707" s="67">
        <v>891780111</v>
      </c>
      <c r="D707" s="69" t="s">
        <v>64</v>
      </c>
      <c r="E707" s="72" t="s">
        <v>5325</v>
      </c>
      <c r="F707" s="136" t="s">
        <v>5324</v>
      </c>
      <c r="G707" s="418">
        <v>0</v>
      </c>
      <c r="H707" s="72" t="s">
        <v>73</v>
      </c>
      <c r="I707" s="69" t="s">
        <v>1745</v>
      </c>
      <c r="J707" s="70" t="s">
        <v>5323</v>
      </c>
      <c r="K707" s="70">
        <v>6800000</v>
      </c>
      <c r="L707" s="67" t="s">
        <v>68</v>
      </c>
      <c r="M707" s="70" t="s">
        <v>5322</v>
      </c>
      <c r="N707" s="70">
        <v>1082955260</v>
      </c>
      <c r="O707" s="70">
        <v>1298</v>
      </c>
      <c r="P707" s="294">
        <v>45448</v>
      </c>
      <c r="Q707" s="70">
        <v>51000000</v>
      </c>
      <c r="R707" s="291">
        <v>45450</v>
      </c>
      <c r="S707" s="70">
        <v>6800000</v>
      </c>
      <c r="T707" s="72" t="s">
        <v>66</v>
      </c>
      <c r="U707" s="70">
        <v>36559959</v>
      </c>
      <c r="V707" s="70" t="s">
        <v>3499</v>
      </c>
      <c r="W707" s="291">
        <v>45450</v>
      </c>
      <c r="X707" s="291">
        <v>45450</v>
      </c>
      <c r="Y707" s="81" t="s">
        <v>75</v>
      </c>
      <c r="Z707" s="291">
        <v>45504</v>
      </c>
      <c r="AA707" s="136">
        <f t="shared" si="50"/>
        <v>54</v>
      </c>
      <c r="AB707" s="136">
        <v>0</v>
      </c>
      <c r="AC707" s="506">
        <v>0</v>
      </c>
      <c r="AD707" s="136">
        <v>0</v>
      </c>
      <c r="AE707" s="294" t="s">
        <v>75</v>
      </c>
      <c r="AF707" s="136">
        <f t="shared" si="51"/>
        <v>0</v>
      </c>
      <c r="AG707" s="70">
        <v>0</v>
      </c>
      <c r="AH707" s="70">
        <v>0</v>
      </c>
      <c r="AI707" s="294" t="s">
        <v>75</v>
      </c>
      <c r="AJ707" s="72">
        <v>0</v>
      </c>
      <c r="AK707" s="79" t="s">
        <v>75</v>
      </c>
      <c r="AL707" s="79" t="s">
        <v>75</v>
      </c>
      <c r="AM707" s="136">
        <f t="shared" si="52"/>
        <v>0</v>
      </c>
      <c r="AN707" s="136">
        <f>+K707+AC707-AH707</f>
        <v>6800000</v>
      </c>
      <c r="AO707" s="72" t="s">
        <v>67</v>
      </c>
      <c r="AP707" s="70">
        <v>6800000</v>
      </c>
      <c r="AQ707" s="72" t="s">
        <v>85</v>
      </c>
      <c r="AR707" s="70">
        <v>0</v>
      </c>
      <c r="AS707" s="86" t="s">
        <v>75</v>
      </c>
      <c r="AT707" s="508">
        <v>0</v>
      </c>
      <c r="AU707" s="436">
        <f t="shared" si="53"/>
        <v>6800000</v>
      </c>
      <c r="AV707" s="140">
        <f t="shared" si="54"/>
        <v>0</v>
      </c>
      <c r="AW707" s="294" t="s">
        <v>75</v>
      </c>
      <c r="AX707" s="72" t="s">
        <v>86</v>
      </c>
      <c r="AY707" s="136" t="s">
        <v>5321</v>
      </c>
      <c r="AZ707" s="67" t="s">
        <v>67</v>
      </c>
      <c r="BA707" s="67" t="s">
        <v>67</v>
      </c>
    </row>
    <row r="708" spans="2:53" x14ac:dyDescent="0.25">
      <c r="B708" s="67">
        <v>2024</v>
      </c>
      <c r="C708" s="67">
        <v>891780111</v>
      </c>
      <c r="D708" s="69" t="s">
        <v>64</v>
      </c>
      <c r="E708" s="72" t="s">
        <v>5320</v>
      </c>
      <c r="F708" s="136" t="s">
        <v>5319</v>
      </c>
      <c r="G708" s="418">
        <v>0</v>
      </c>
      <c r="H708" s="72" t="s">
        <v>73</v>
      </c>
      <c r="I708" s="69" t="s">
        <v>1745</v>
      </c>
      <c r="J708" s="70" t="s">
        <v>5318</v>
      </c>
      <c r="K708" s="70">
        <v>6800000</v>
      </c>
      <c r="L708" s="67" t="s">
        <v>68</v>
      </c>
      <c r="M708" s="70" t="s">
        <v>5317</v>
      </c>
      <c r="N708" s="70">
        <v>1082940809</v>
      </c>
      <c r="O708" s="70">
        <v>1298</v>
      </c>
      <c r="P708" s="294">
        <v>45448</v>
      </c>
      <c r="Q708" s="70">
        <v>51000000</v>
      </c>
      <c r="R708" s="291">
        <v>45450</v>
      </c>
      <c r="S708" s="70">
        <v>6800000</v>
      </c>
      <c r="T708" s="72" t="s">
        <v>66</v>
      </c>
      <c r="U708" s="70">
        <v>36559959</v>
      </c>
      <c r="V708" s="70" t="s">
        <v>3499</v>
      </c>
      <c r="W708" s="291">
        <v>45450</v>
      </c>
      <c r="X708" s="291">
        <v>45450</v>
      </c>
      <c r="Y708" s="81" t="s">
        <v>75</v>
      </c>
      <c r="Z708" s="291">
        <v>45504</v>
      </c>
      <c r="AA708" s="136">
        <f t="shared" si="50"/>
        <v>54</v>
      </c>
      <c r="AB708" s="136">
        <v>0</v>
      </c>
      <c r="AC708" s="506">
        <v>0</v>
      </c>
      <c r="AD708" s="136">
        <v>0</v>
      </c>
      <c r="AE708" s="294" t="s">
        <v>75</v>
      </c>
      <c r="AF708" s="136">
        <f t="shared" si="51"/>
        <v>0</v>
      </c>
      <c r="AG708" s="70">
        <v>0</v>
      </c>
      <c r="AH708" s="70">
        <v>0</v>
      </c>
      <c r="AI708" s="294" t="s">
        <v>75</v>
      </c>
      <c r="AJ708" s="72">
        <v>0</v>
      </c>
      <c r="AK708" s="79" t="s">
        <v>75</v>
      </c>
      <c r="AL708" s="79" t="s">
        <v>75</v>
      </c>
      <c r="AM708" s="136">
        <f t="shared" si="52"/>
        <v>0</v>
      </c>
      <c r="AN708" s="136">
        <f>+K708+AC708-AH708</f>
        <v>6800000</v>
      </c>
      <c r="AO708" s="72" t="s">
        <v>67</v>
      </c>
      <c r="AP708" s="70">
        <v>6800000</v>
      </c>
      <c r="AQ708" s="72" t="s">
        <v>85</v>
      </c>
      <c r="AR708" s="70">
        <v>0</v>
      </c>
      <c r="AS708" s="86" t="s">
        <v>75</v>
      </c>
      <c r="AT708" s="508">
        <v>0</v>
      </c>
      <c r="AU708" s="436">
        <f t="shared" si="53"/>
        <v>6800000</v>
      </c>
      <c r="AV708" s="140">
        <f t="shared" si="54"/>
        <v>0</v>
      </c>
      <c r="AW708" s="294" t="s">
        <v>75</v>
      </c>
      <c r="AX708" s="72" t="s">
        <v>86</v>
      </c>
      <c r="AY708" s="510" t="s">
        <v>5316</v>
      </c>
      <c r="AZ708" s="67" t="s">
        <v>67</v>
      </c>
      <c r="BA708" s="67" t="s">
        <v>67</v>
      </c>
    </row>
    <row r="709" spans="2:53" x14ac:dyDescent="0.25">
      <c r="B709" s="67">
        <v>2024</v>
      </c>
      <c r="C709" s="67">
        <v>891780111</v>
      </c>
      <c r="D709" s="69" t="s">
        <v>64</v>
      </c>
      <c r="E709" s="72" t="s">
        <v>5315</v>
      </c>
      <c r="F709" s="136" t="s">
        <v>5314</v>
      </c>
      <c r="G709" s="418">
        <v>0</v>
      </c>
      <c r="H709" s="72" t="s">
        <v>73</v>
      </c>
      <c r="I709" s="69" t="s">
        <v>1745</v>
      </c>
      <c r="J709" s="70" t="s">
        <v>5313</v>
      </c>
      <c r="K709" s="70">
        <v>5400000</v>
      </c>
      <c r="L709" s="67" t="s">
        <v>68</v>
      </c>
      <c r="M709" s="70" t="s">
        <v>503</v>
      </c>
      <c r="N709" s="70">
        <v>1083007524</v>
      </c>
      <c r="O709" s="70">
        <v>1298</v>
      </c>
      <c r="P709" s="294">
        <v>45448</v>
      </c>
      <c r="Q709" s="70">
        <v>51000000</v>
      </c>
      <c r="R709" s="291">
        <v>45454</v>
      </c>
      <c r="S709" s="70">
        <v>5400000</v>
      </c>
      <c r="T709" s="72" t="s">
        <v>66</v>
      </c>
      <c r="U709" s="70">
        <v>36559959</v>
      </c>
      <c r="V709" s="70" t="s">
        <v>3499</v>
      </c>
      <c r="W709" s="291">
        <v>45454</v>
      </c>
      <c r="X709" s="291">
        <v>45454</v>
      </c>
      <c r="Y709" s="81" t="s">
        <v>75</v>
      </c>
      <c r="Z709" s="291">
        <v>45504</v>
      </c>
      <c r="AA709" s="136">
        <f t="shared" si="50"/>
        <v>50</v>
      </c>
      <c r="AB709" s="136">
        <v>0</v>
      </c>
      <c r="AC709" s="506">
        <v>0</v>
      </c>
      <c r="AD709" s="136">
        <v>0</v>
      </c>
      <c r="AE709" s="294" t="s">
        <v>75</v>
      </c>
      <c r="AF709" s="136">
        <f t="shared" si="51"/>
        <v>0</v>
      </c>
      <c r="AG709" s="70">
        <v>0</v>
      </c>
      <c r="AH709" s="70">
        <v>0</v>
      </c>
      <c r="AI709" s="294" t="s">
        <v>75</v>
      </c>
      <c r="AJ709" s="72">
        <v>0</v>
      </c>
      <c r="AK709" s="79" t="s">
        <v>75</v>
      </c>
      <c r="AL709" s="79" t="s">
        <v>75</v>
      </c>
      <c r="AM709" s="136">
        <f t="shared" si="52"/>
        <v>0</v>
      </c>
      <c r="AN709" s="136">
        <f>+K709+AC709-AH709</f>
        <v>5400000</v>
      </c>
      <c r="AO709" s="72" t="s">
        <v>67</v>
      </c>
      <c r="AP709" s="70">
        <v>5400000</v>
      </c>
      <c r="AQ709" s="72" t="s">
        <v>85</v>
      </c>
      <c r="AR709" s="70">
        <v>0</v>
      </c>
      <c r="AS709" s="86" t="s">
        <v>75</v>
      </c>
      <c r="AT709" s="508">
        <v>0</v>
      </c>
      <c r="AU709" s="436">
        <f t="shared" si="53"/>
        <v>5400000</v>
      </c>
      <c r="AV709" s="140">
        <f t="shared" si="54"/>
        <v>0</v>
      </c>
      <c r="AW709" s="294" t="s">
        <v>75</v>
      </c>
      <c r="AX709" s="72" t="s">
        <v>86</v>
      </c>
      <c r="AY709" s="136" t="s">
        <v>5312</v>
      </c>
      <c r="AZ709" s="67" t="s">
        <v>67</v>
      </c>
      <c r="BA709" s="67" t="s">
        <v>67</v>
      </c>
    </row>
    <row r="710" spans="2:53" x14ac:dyDescent="0.25">
      <c r="B710" s="67">
        <v>2024</v>
      </c>
      <c r="C710" s="67">
        <v>891780111</v>
      </c>
      <c r="D710" s="69" t="s">
        <v>64</v>
      </c>
      <c r="E710" s="72" t="s">
        <v>5311</v>
      </c>
      <c r="F710" s="136" t="s">
        <v>5310</v>
      </c>
      <c r="G710" s="418">
        <v>0</v>
      </c>
      <c r="H710" s="72" t="s">
        <v>73</v>
      </c>
      <c r="I710" s="69" t="s">
        <v>1745</v>
      </c>
      <c r="J710" s="70" t="s">
        <v>5309</v>
      </c>
      <c r="K710" s="70">
        <v>7600000</v>
      </c>
      <c r="L710" s="67" t="s">
        <v>68</v>
      </c>
      <c r="M710" s="70" t="s">
        <v>5308</v>
      </c>
      <c r="N710" s="70">
        <v>1049615490</v>
      </c>
      <c r="O710" s="70">
        <v>1298</v>
      </c>
      <c r="P710" s="294">
        <v>45448</v>
      </c>
      <c r="Q710" s="70">
        <v>51000000</v>
      </c>
      <c r="R710" s="291">
        <v>45455</v>
      </c>
      <c r="S710" s="70">
        <v>7600000</v>
      </c>
      <c r="T710" s="72" t="s">
        <v>66</v>
      </c>
      <c r="U710" s="70">
        <v>36559959</v>
      </c>
      <c r="V710" s="70" t="s">
        <v>3499</v>
      </c>
      <c r="W710" s="291">
        <v>45455</v>
      </c>
      <c r="X710" s="291">
        <v>45455</v>
      </c>
      <c r="Y710" s="81" t="s">
        <v>75</v>
      </c>
      <c r="Z710" s="291">
        <v>45504</v>
      </c>
      <c r="AA710" s="136">
        <f t="shared" si="50"/>
        <v>49</v>
      </c>
      <c r="AB710" s="136">
        <v>0</v>
      </c>
      <c r="AC710" s="506">
        <v>0</v>
      </c>
      <c r="AD710" s="136">
        <v>0</v>
      </c>
      <c r="AE710" s="294" t="s">
        <v>75</v>
      </c>
      <c r="AF710" s="136">
        <f t="shared" si="51"/>
        <v>0</v>
      </c>
      <c r="AG710" s="70">
        <v>0</v>
      </c>
      <c r="AH710" s="70">
        <v>0</v>
      </c>
      <c r="AI710" s="294" t="s">
        <v>75</v>
      </c>
      <c r="AJ710" s="72">
        <v>0</v>
      </c>
      <c r="AK710" s="79" t="s">
        <v>75</v>
      </c>
      <c r="AL710" s="79" t="s">
        <v>75</v>
      </c>
      <c r="AM710" s="136">
        <f t="shared" si="52"/>
        <v>0</v>
      </c>
      <c r="AN710" s="136">
        <f>+K710+AC710-AH710</f>
        <v>7600000</v>
      </c>
      <c r="AO710" s="72" t="s">
        <v>67</v>
      </c>
      <c r="AP710" s="70">
        <v>7600000</v>
      </c>
      <c r="AQ710" s="72" t="s">
        <v>85</v>
      </c>
      <c r="AR710" s="70">
        <v>0</v>
      </c>
      <c r="AS710" s="86" t="s">
        <v>75</v>
      </c>
      <c r="AT710" s="508">
        <v>0</v>
      </c>
      <c r="AU710" s="436">
        <f t="shared" si="53"/>
        <v>7600000</v>
      </c>
      <c r="AV710" s="140">
        <f t="shared" si="54"/>
        <v>0</v>
      </c>
      <c r="AW710" s="294" t="s">
        <v>75</v>
      </c>
      <c r="AX710" s="72" t="s">
        <v>86</v>
      </c>
      <c r="AY710" s="136" t="s">
        <v>5307</v>
      </c>
      <c r="AZ710" s="67" t="s">
        <v>67</v>
      </c>
      <c r="BA710" s="67" t="s">
        <v>67</v>
      </c>
    </row>
    <row r="711" spans="2:53" x14ac:dyDescent="0.25">
      <c r="B711" s="67">
        <v>2024</v>
      </c>
      <c r="C711" s="67">
        <v>891780111</v>
      </c>
      <c r="D711" s="69" t="s">
        <v>64</v>
      </c>
      <c r="E711" s="72" t="s">
        <v>5306</v>
      </c>
      <c r="F711" s="136" t="s">
        <v>5305</v>
      </c>
      <c r="G711" s="418">
        <v>0</v>
      </c>
      <c r="H711" s="72" t="s">
        <v>73</v>
      </c>
      <c r="I711" s="69" t="s">
        <v>1745</v>
      </c>
      <c r="J711" s="70" t="s">
        <v>5304</v>
      </c>
      <c r="K711" s="70">
        <v>3400000</v>
      </c>
      <c r="L711" s="67" t="s">
        <v>68</v>
      </c>
      <c r="M711" s="70" t="s">
        <v>5303</v>
      </c>
      <c r="N711" s="70">
        <v>1004369351</v>
      </c>
      <c r="O711" s="70">
        <v>1298</v>
      </c>
      <c r="P711" s="294">
        <v>45448</v>
      </c>
      <c r="Q711" s="70">
        <v>51000000</v>
      </c>
      <c r="R711" s="291">
        <v>45456</v>
      </c>
      <c r="S711" s="70">
        <v>3400000</v>
      </c>
      <c r="T711" s="72" t="s">
        <v>66</v>
      </c>
      <c r="U711" s="70">
        <v>36559959</v>
      </c>
      <c r="V711" s="70" t="s">
        <v>3499</v>
      </c>
      <c r="W711" s="291">
        <v>45456</v>
      </c>
      <c r="X711" s="291">
        <v>45456</v>
      </c>
      <c r="Y711" s="81" t="s">
        <v>75</v>
      </c>
      <c r="Z711" s="291">
        <v>45478</v>
      </c>
      <c r="AA711" s="136">
        <f t="shared" si="50"/>
        <v>22</v>
      </c>
      <c r="AB711" s="136">
        <v>0</v>
      </c>
      <c r="AC711" s="506">
        <v>0</v>
      </c>
      <c r="AD711" s="136">
        <v>0</v>
      </c>
      <c r="AE711" s="294" t="s">
        <v>75</v>
      </c>
      <c r="AF711" s="136">
        <f t="shared" si="51"/>
        <v>0</v>
      </c>
      <c r="AG711" s="70">
        <v>0</v>
      </c>
      <c r="AH711" s="70">
        <v>0</v>
      </c>
      <c r="AI711" s="294" t="s">
        <v>75</v>
      </c>
      <c r="AJ711" s="72">
        <v>0</v>
      </c>
      <c r="AK711" s="79" t="s">
        <v>75</v>
      </c>
      <c r="AL711" s="79" t="s">
        <v>75</v>
      </c>
      <c r="AM711" s="136">
        <f t="shared" si="52"/>
        <v>0</v>
      </c>
      <c r="AN711" s="136">
        <f>+K711+AC711-AH711</f>
        <v>3400000</v>
      </c>
      <c r="AO711" s="72" t="s">
        <v>67</v>
      </c>
      <c r="AP711" s="70">
        <v>3400000</v>
      </c>
      <c r="AQ711" s="72" t="s">
        <v>85</v>
      </c>
      <c r="AR711" s="70">
        <v>0</v>
      </c>
      <c r="AS711" s="86" t="s">
        <v>75</v>
      </c>
      <c r="AT711" s="508">
        <v>0</v>
      </c>
      <c r="AU711" s="436">
        <f t="shared" si="53"/>
        <v>3400000</v>
      </c>
      <c r="AV711" s="140">
        <f t="shared" si="54"/>
        <v>0</v>
      </c>
      <c r="AW711" s="294" t="s">
        <v>75</v>
      </c>
      <c r="AX711" s="72" t="s">
        <v>86</v>
      </c>
      <c r="AY711" s="136" t="s">
        <v>5302</v>
      </c>
      <c r="AZ711" s="67" t="s">
        <v>67</v>
      </c>
      <c r="BA711" s="67" t="s">
        <v>67</v>
      </c>
    </row>
    <row r="712" spans="2:53" x14ac:dyDescent="0.25">
      <c r="B712" s="67">
        <v>2024</v>
      </c>
      <c r="C712" s="67">
        <v>891780111</v>
      </c>
      <c r="D712" s="69" t="s">
        <v>64</v>
      </c>
      <c r="E712" s="72" t="s">
        <v>5301</v>
      </c>
      <c r="F712" s="136" t="s">
        <v>5300</v>
      </c>
      <c r="G712" s="418">
        <v>0</v>
      </c>
      <c r="H712" s="72" t="s">
        <v>73</v>
      </c>
      <c r="I712" s="69" t="s">
        <v>1745</v>
      </c>
      <c r="J712" s="70" t="s">
        <v>5299</v>
      </c>
      <c r="K712" s="70">
        <v>10000000</v>
      </c>
      <c r="L712" s="67" t="s">
        <v>68</v>
      </c>
      <c r="M712" s="70" t="s">
        <v>5298</v>
      </c>
      <c r="N712" s="70">
        <v>1091662627</v>
      </c>
      <c r="O712" s="70">
        <v>1298</v>
      </c>
      <c r="P712" s="294">
        <v>45448</v>
      </c>
      <c r="Q712" s="70">
        <v>51000000</v>
      </c>
      <c r="R712" s="291">
        <v>45456</v>
      </c>
      <c r="S712" s="70">
        <v>10000000</v>
      </c>
      <c r="T712" s="72" t="s">
        <v>66</v>
      </c>
      <c r="U712" s="70">
        <v>36559959</v>
      </c>
      <c r="V712" s="70" t="s">
        <v>3499</v>
      </c>
      <c r="W712" s="291">
        <v>45456</v>
      </c>
      <c r="X712" s="291">
        <v>45456</v>
      </c>
      <c r="Y712" s="81" t="s">
        <v>75</v>
      </c>
      <c r="Z712" s="291">
        <v>45504</v>
      </c>
      <c r="AA712" s="136">
        <f t="shared" ref="AA712:AA775" si="55">+IF(Y712="1800-01-01",Z712-X712,Z712-Y712)</f>
        <v>48</v>
      </c>
      <c r="AB712" s="136">
        <v>0</v>
      </c>
      <c r="AC712" s="506">
        <v>0</v>
      </c>
      <c r="AD712" s="136">
        <v>0</v>
      </c>
      <c r="AE712" s="294" t="s">
        <v>75</v>
      </c>
      <c r="AF712" s="136">
        <f t="shared" ref="AF712:AF775" si="56">+IF(AE712="1800-01-01",0,AE712-Z712)</f>
        <v>0</v>
      </c>
      <c r="AG712" s="70">
        <v>0</v>
      </c>
      <c r="AH712" s="70">
        <v>0</v>
      </c>
      <c r="AI712" s="294" t="s">
        <v>75</v>
      </c>
      <c r="AJ712" s="72">
        <v>0</v>
      </c>
      <c r="AK712" s="79" t="s">
        <v>75</v>
      </c>
      <c r="AL712" s="79" t="s">
        <v>75</v>
      </c>
      <c r="AM712" s="136">
        <f t="shared" ref="AM712:AM775" si="57">+IF(AK712="1800-01-01",0,AL712-AK712)</f>
        <v>0</v>
      </c>
      <c r="AN712" s="136">
        <f>+K712+AC712-AH712</f>
        <v>10000000</v>
      </c>
      <c r="AO712" s="72" t="s">
        <v>67</v>
      </c>
      <c r="AP712" s="70">
        <v>10000000</v>
      </c>
      <c r="AQ712" s="72" t="s">
        <v>85</v>
      </c>
      <c r="AR712" s="70">
        <v>0</v>
      </c>
      <c r="AS712" s="86" t="s">
        <v>75</v>
      </c>
      <c r="AT712" s="508">
        <v>0</v>
      </c>
      <c r="AU712" s="436">
        <f t="shared" ref="AU712:AU775" si="58">AN712-AT712</f>
        <v>10000000</v>
      </c>
      <c r="AV712" s="140">
        <f t="shared" ref="AV712:AV722" si="59">+IFERROR(AT712/AN712,"_")</f>
        <v>0</v>
      </c>
      <c r="AW712" s="294" t="s">
        <v>75</v>
      </c>
      <c r="AX712" s="72" t="s">
        <v>86</v>
      </c>
      <c r="AY712" s="136" t="s">
        <v>5297</v>
      </c>
      <c r="AZ712" s="67" t="s">
        <v>67</v>
      </c>
      <c r="BA712" s="67" t="s">
        <v>67</v>
      </c>
    </row>
    <row r="713" spans="2:53" x14ac:dyDescent="0.25">
      <c r="B713" s="67">
        <v>2024</v>
      </c>
      <c r="C713" s="67">
        <v>891780111</v>
      </c>
      <c r="D713" s="69" t="s">
        <v>64</v>
      </c>
      <c r="E713" s="72" t="s">
        <v>5296</v>
      </c>
      <c r="F713" s="136" t="s">
        <v>5295</v>
      </c>
      <c r="G713" s="418">
        <v>0</v>
      </c>
      <c r="H713" s="72" t="s">
        <v>73</v>
      </c>
      <c r="I713" s="69" t="s">
        <v>1745</v>
      </c>
      <c r="J713" s="70" t="s">
        <v>5294</v>
      </c>
      <c r="K713" s="70">
        <v>3400000</v>
      </c>
      <c r="L713" s="67" t="s">
        <v>68</v>
      </c>
      <c r="M713" s="70" t="s">
        <v>5293</v>
      </c>
      <c r="N713" s="70">
        <v>1083021767</v>
      </c>
      <c r="O713" s="70">
        <v>1298</v>
      </c>
      <c r="P713" s="294">
        <v>45448</v>
      </c>
      <c r="Q713" s="70">
        <v>51000000</v>
      </c>
      <c r="R713" s="291">
        <v>45456</v>
      </c>
      <c r="S713" s="70">
        <v>3400000</v>
      </c>
      <c r="T713" s="72" t="s">
        <v>66</v>
      </c>
      <c r="U713" s="70">
        <v>36559959</v>
      </c>
      <c r="V713" s="70" t="s">
        <v>3499</v>
      </c>
      <c r="W713" s="291">
        <v>45456</v>
      </c>
      <c r="X713" s="291">
        <v>45456</v>
      </c>
      <c r="Y713" s="81" t="s">
        <v>75</v>
      </c>
      <c r="Z713" s="291">
        <v>45478</v>
      </c>
      <c r="AA713" s="136">
        <f t="shared" si="55"/>
        <v>22</v>
      </c>
      <c r="AB713" s="136">
        <v>0</v>
      </c>
      <c r="AC713" s="506">
        <v>0</v>
      </c>
      <c r="AD713" s="136">
        <v>0</v>
      </c>
      <c r="AE713" s="294" t="s">
        <v>75</v>
      </c>
      <c r="AF713" s="136">
        <f t="shared" si="56"/>
        <v>0</v>
      </c>
      <c r="AG713" s="70">
        <v>0</v>
      </c>
      <c r="AH713" s="70">
        <v>0</v>
      </c>
      <c r="AI713" s="294" t="s">
        <v>75</v>
      </c>
      <c r="AJ713" s="72">
        <v>0</v>
      </c>
      <c r="AK713" s="79" t="s">
        <v>75</v>
      </c>
      <c r="AL713" s="79" t="s">
        <v>75</v>
      </c>
      <c r="AM713" s="136">
        <f t="shared" si="57"/>
        <v>0</v>
      </c>
      <c r="AN713" s="136">
        <f>+K713+AC713-AH713</f>
        <v>3400000</v>
      </c>
      <c r="AO713" s="72" t="s">
        <v>67</v>
      </c>
      <c r="AP713" s="70">
        <v>3400000</v>
      </c>
      <c r="AQ713" s="72" t="s">
        <v>85</v>
      </c>
      <c r="AR713" s="70">
        <v>0</v>
      </c>
      <c r="AS713" s="86" t="s">
        <v>75</v>
      </c>
      <c r="AT713" s="508">
        <v>0</v>
      </c>
      <c r="AU713" s="436">
        <f t="shared" si="58"/>
        <v>3400000</v>
      </c>
      <c r="AV713" s="140">
        <f t="shared" si="59"/>
        <v>0</v>
      </c>
      <c r="AW713" s="294" t="s">
        <v>75</v>
      </c>
      <c r="AX713" s="72" t="s">
        <v>86</v>
      </c>
      <c r="AY713" s="136" t="s">
        <v>5292</v>
      </c>
      <c r="AZ713" s="67" t="s">
        <v>67</v>
      </c>
      <c r="BA713" s="67" t="s">
        <v>67</v>
      </c>
    </row>
    <row r="714" spans="2:53" x14ac:dyDescent="0.25">
      <c r="B714" s="67">
        <v>2024</v>
      </c>
      <c r="C714" s="67">
        <v>891780111</v>
      </c>
      <c r="D714" s="69" t="s">
        <v>64</v>
      </c>
      <c r="E714" s="72" t="s">
        <v>5291</v>
      </c>
      <c r="F714" s="136" t="s">
        <v>5290</v>
      </c>
      <c r="G714" s="418">
        <v>0</v>
      </c>
      <c r="H714" s="72" t="s">
        <v>73</v>
      </c>
      <c r="I714" s="69" t="s">
        <v>1745</v>
      </c>
      <c r="J714" s="70" t="s">
        <v>5289</v>
      </c>
      <c r="K714" s="70">
        <v>7600000</v>
      </c>
      <c r="L714" s="67" t="s">
        <v>68</v>
      </c>
      <c r="M714" s="70" t="s">
        <v>5288</v>
      </c>
      <c r="N714" s="70">
        <v>1140895641</v>
      </c>
      <c r="O714" s="70">
        <v>1298</v>
      </c>
      <c r="P714" s="294">
        <v>45448</v>
      </c>
      <c r="Q714" s="70">
        <v>51000000</v>
      </c>
      <c r="R714" s="291">
        <v>45456</v>
      </c>
      <c r="S714" s="70">
        <v>7600000</v>
      </c>
      <c r="T714" s="72" t="s">
        <v>66</v>
      </c>
      <c r="U714" s="70">
        <v>36559959</v>
      </c>
      <c r="V714" s="70" t="s">
        <v>3499</v>
      </c>
      <c r="W714" s="291">
        <v>45456</v>
      </c>
      <c r="X714" s="291">
        <v>45456</v>
      </c>
      <c r="Y714" s="81" t="s">
        <v>75</v>
      </c>
      <c r="Z714" s="291">
        <v>45504</v>
      </c>
      <c r="AA714" s="136">
        <f t="shared" si="55"/>
        <v>48</v>
      </c>
      <c r="AB714" s="136">
        <v>0</v>
      </c>
      <c r="AC714" s="506">
        <v>0</v>
      </c>
      <c r="AD714" s="136">
        <v>0</v>
      </c>
      <c r="AE714" s="294" t="s">
        <v>75</v>
      </c>
      <c r="AF714" s="136">
        <f t="shared" si="56"/>
        <v>0</v>
      </c>
      <c r="AG714" s="70">
        <v>0</v>
      </c>
      <c r="AH714" s="70">
        <v>0</v>
      </c>
      <c r="AI714" s="294" t="s">
        <v>75</v>
      </c>
      <c r="AJ714" s="72">
        <v>0</v>
      </c>
      <c r="AK714" s="79" t="s">
        <v>75</v>
      </c>
      <c r="AL714" s="79" t="s">
        <v>75</v>
      </c>
      <c r="AM714" s="136">
        <f t="shared" si="57"/>
        <v>0</v>
      </c>
      <c r="AN714" s="136">
        <f>+K714+AC714-AH714</f>
        <v>7600000</v>
      </c>
      <c r="AO714" s="72" t="s">
        <v>67</v>
      </c>
      <c r="AP714" s="70">
        <v>7600000</v>
      </c>
      <c r="AQ714" s="72" t="s">
        <v>85</v>
      </c>
      <c r="AR714" s="70">
        <v>0</v>
      </c>
      <c r="AS714" s="86" t="s">
        <v>75</v>
      </c>
      <c r="AT714" s="508">
        <v>0</v>
      </c>
      <c r="AU714" s="436">
        <f t="shared" si="58"/>
        <v>7600000</v>
      </c>
      <c r="AV714" s="140">
        <f t="shared" si="59"/>
        <v>0</v>
      </c>
      <c r="AW714" s="294" t="s">
        <v>75</v>
      </c>
      <c r="AX714" s="72" t="s">
        <v>86</v>
      </c>
      <c r="AY714" s="136" t="s">
        <v>5287</v>
      </c>
      <c r="AZ714" s="67" t="s">
        <v>67</v>
      </c>
      <c r="BA714" s="67" t="s">
        <v>67</v>
      </c>
    </row>
    <row r="715" spans="2:53" x14ac:dyDescent="0.25">
      <c r="B715" s="67">
        <v>2024</v>
      </c>
      <c r="C715" s="67">
        <v>891780111</v>
      </c>
      <c r="D715" s="69" t="s">
        <v>64</v>
      </c>
      <c r="E715" s="72" t="s">
        <v>5286</v>
      </c>
      <c r="F715" s="136" t="s">
        <v>5285</v>
      </c>
      <c r="G715" s="418">
        <v>0</v>
      </c>
      <c r="H715" s="72" t="s">
        <v>73</v>
      </c>
      <c r="I715" s="69" t="s">
        <v>65</v>
      </c>
      <c r="J715" s="70" t="s">
        <v>5284</v>
      </c>
      <c r="K715" s="70">
        <v>14000000</v>
      </c>
      <c r="L715" s="67" t="s">
        <v>68</v>
      </c>
      <c r="M715" s="70" t="s">
        <v>5283</v>
      </c>
      <c r="N715" s="70">
        <v>1082926532</v>
      </c>
      <c r="O715" s="70">
        <v>1323</v>
      </c>
      <c r="P715" s="294">
        <v>45450</v>
      </c>
      <c r="Q715" s="70">
        <v>14000000</v>
      </c>
      <c r="R715" s="291">
        <v>45461</v>
      </c>
      <c r="S715" s="70">
        <v>14000000</v>
      </c>
      <c r="T715" s="72" t="s">
        <v>66</v>
      </c>
      <c r="U715" s="70">
        <v>85455983</v>
      </c>
      <c r="V715" s="70" t="s">
        <v>3667</v>
      </c>
      <c r="W715" s="291">
        <v>45461</v>
      </c>
      <c r="X715" s="291">
        <v>45461</v>
      </c>
      <c r="Y715" s="81" t="s">
        <v>75</v>
      </c>
      <c r="Z715" s="291">
        <v>45553</v>
      </c>
      <c r="AA715" s="136">
        <f t="shared" si="55"/>
        <v>92</v>
      </c>
      <c r="AB715" s="136">
        <v>0</v>
      </c>
      <c r="AC715" s="506">
        <v>0</v>
      </c>
      <c r="AD715" s="136">
        <v>0</v>
      </c>
      <c r="AE715" s="294" t="s">
        <v>75</v>
      </c>
      <c r="AF715" s="136">
        <f t="shared" si="56"/>
        <v>0</v>
      </c>
      <c r="AG715" s="70">
        <v>0</v>
      </c>
      <c r="AH715" s="70">
        <v>0</v>
      </c>
      <c r="AI715" s="294" t="s">
        <v>75</v>
      </c>
      <c r="AJ715" s="72">
        <v>0</v>
      </c>
      <c r="AK715" s="79" t="s">
        <v>75</v>
      </c>
      <c r="AL715" s="79" t="s">
        <v>75</v>
      </c>
      <c r="AM715" s="136">
        <f t="shared" si="57"/>
        <v>0</v>
      </c>
      <c r="AN715" s="136">
        <f>+K715+AC715-AH715</f>
        <v>14000000</v>
      </c>
      <c r="AO715" s="72" t="s">
        <v>67</v>
      </c>
      <c r="AP715" s="70">
        <v>14000000</v>
      </c>
      <c r="AQ715" s="72" t="s">
        <v>85</v>
      </c>
      <c r="AR715" s="70">
        <v>0</v>
      </c>
      <c r="AS715" s="86" t="s">
        <v>75</v>
      </c>
      <c r="AT715" s="508">
        <v>0</v>
      </c>
      <c r="AU715" s="436">
        <f t="shared" si="58"/>
        <v>14000000</v>
      </c>
      <c r="AV715" s="140">
        <f t="shared" si="59"/>
        <v>0</v>
      </c>
      <c r="AW715" s="294" t="s">
        <v>75</v>
      </c>
      <c r="AX715" s="72" t="s">
        <v>86</v>
      </c>
      <c r="AY715" s="136" t="s">
        <v>5282</v>
      </c>
      <c r="AZ715" s="67" t="s">
        <v>67</v>
      </c>
      <c r="BA715" s="67" t="s">
        <v>67</v>
      </c>
    </row>
    <row r="716" spans="2:53" x14ac:dyDescent="0.25">
      <c r="B716" s="67">
        <v>2024</v>
      </c>
      <c r="C716" s="67">
        <v>891780111</v>
      </c>
      <c r="D716" s="69" t="s">
        <v>64</v>
      </c>
      <c r="E716" s="72" t="s">
        <v>5281</v>
      </c>
      <c r="F716" s="136" t="s">
        <v>5280</v>
      </c>
      <c r="G716" s="418">
        <v>0</v>
      </c>
      <c r="H716" s="72" t="s">
        <v>73</v>
      </c>
      <c r="I716" s="69" t="s">
        <v>65</v>
      </c>
      <c r="J716" s="70" t="s">
        <v>5279</v>
      </c>
      <c r="K716" s="70">
        <v>12000000</v>
      </c>
      <c r="L716" s="67" t="s">
        <v>68</v>
      </c>
      <c r="M716" s="70" t="s">
        <v>5278</v>
      </c>
      <c r="N716" s="70">
        <v>1082932895</v>
      </c>
      <c r="O716" s="70">
        <v>1365</v>
      </c>
      <c r="P716" s="294">
        <v>45457</v>
      </c>
      <c r="Q716" s="70">
        <v>44200000</v>
      </c>
      <c r="R716" s="291">
        <v>45461</v>
      </c>
      <c r="S716" s="70">
        <v>12000000</v>
      </c>
      <c r="T716" s="72" t="s">
        <v>66</v>
      </c>
      <c r="U716" s="70">
        <v>85455983</v>
      </c>
      <c r="V716" s="70" t="s">
        <v>3667</v>
      </c>
      <c r="W716" s="291">
        <v>45461</v>
      </c>
      <c r="X716" s="291">
        <v>45461</v>
      </c>
      <c r="Y716" s="81" t="s">
        <v>75</v>
      </c>
      <c r="Z716" s="291">
        <v>45553</v>
      </c>
      <c r="AA716" s="136">
        <f t="shared" si="55"/>
        <v>92</v>
      </c>
      <c r="AB716" s="136">
        <v>0</v>
      </c>
      <c r="AC716" s="506">
        <v>0</v>
      </c>
      <c r="AD716" s="136">
        <v>0</v>
      </c>
      <c r="AE716" s="294" t="s">
        <v>75</v>
      </c>
      <c r="AF716" s="136">
        <f t="shared" si="56"/>
        <v>0</v>
      </c>
      <c r="AG716" s="70">
        <v>0</v>
      </c>
      <c r="AH716" s="70">
        <v>0</v>
      </c>
      <c r="AI716" s="294" t="s">
        <v>75</v>
      </c>
      <c r="AJ716" s="72">
        <v>0</v>
      </c>
      <c r="AK716" s="79" t="s">
        <v>75</v>
      </c>
      <c r="AL716" s="79" t="s">
        <v>75</v>
      </c>
      <c r="AM716" s="136">
        <f t="shared" si="57"/>
        <v>0</v>
      </c>
      <c r="AN716" s="136">
        <f>+K716+AC716-AH716</f>
        <v>12000000</v>
      </c>
      <c r="AO716" s="72" t="s">
        <v>67</v>
      </c>
      <c r="AP716" s="70">
        <v>12000000</v>
      </c>
      <c r="AQ716" s="72" t="s">
        <v>85</v>
      </c>
      <c r="AR716" s="70">
        <v>0</v>
      </c>
      <c r="AS716" s="86" t="s">
        <v>75</v>
      </c>
      <c r="AT716" s="508">
        <v>0</v>
      </c>
      <c r="AU716" s="436">
        <f t="shared" si="58"/>
        <v>12000000</v>
      </c>
      <c r="AV716" s="140">
        <f t="shared" si="59"/>
        <v>0</v>
      </c>
      <c r="AW716" s="294" t="s">
        <v>75</v>
      </c>
      <c r="AX716" s="72" t="s">
        <v>86</v>
      </c>
      <c r="AY716" s="136" t="s">
        <v>5277</v>
      </c>
      <c r="AZ716" s="67" t="s">
        <v>67</v>
      </c>
      <c r="BA716" s="67" t="s">
        <v>67</v>
      </c>
    </row>
    <row r="717" spans="2:53" x14ac:dyDescent="0.25">
      <c r="B717" s="67">
        <v>2024</v>
      </c>
      <c r="C717" s="67">
        <v>891780111</v>
      </c>
      <c r="D717" s="69" t="s">
        <v>64</v>
      </c>
      <c r="E717" s="72" t="s">
        <v>5276</v>
      </c>
      <c r="F717" s="136" t="s">
        <v>5275</v>
      </c>
      <c r="G717" s="418">
        <v>0</v>
      </c>
      <c r="H717" s="72" t="s">
        <v>73</v>
      </c>
      <c r="I717" s="69" t="s">
        <v>65</v>
      </c>
      <c r="J717" s="70" t="s">
        <v>5274</v>
      </c>
      <c r="K717" s="70">
        <v>14000000</v>
      </c>
      <c r="L717" s="67" t="s">
        <v>68</v>
      </c>
      <c r="M717" s="70" t="s">
        <v>5273</v>
      </c>
      <c r="N717" s="70">
        <v>1082875261</v>
      </c>
      <c r="O717" s="70">
        <v>1365</v>
      </c>
      <c r="P717" s="294">
        <v>45457</v>
      </c>
      <c r="Q717" s="70">
        <v>44200000</v>
      </c>
      <c r="R717" s="291">
        <v>45462</v>
      </c>
      <c r="S717" s="70">
        <v>14000000</v>
      </c>
      <c r="T717" s="72" t="s">
        <v>66</v>
      </c>
      <c r="U717" s="70">
        <v>85455983</v>
      </c>
      <c r="V717" s="70" t="s">
        <v>3667</v>
      </c>
      <c r="W717" s="291">
        <v>45462</v>
      </c>
      <c r="X717" s="291">
        <v>45462</v>
      </c>
      <c r="Y717" s="81" t="s">
        <v>75</v>
      </c>
      <c r="Z717" s="291">
        <v>45553</v>
      </c>
      <c r="AA717" s="136">
        <f t="shared" si="55"/>
        <v>91</v>
      </c>
      <c r="AB717" s="136">
        <v>0</v>
      </c>
      <c r="AC717" s="506">
        <v>0</v>
      </c>
      <c r="AD717" s="136">
        <v>0</v>
      </c>
      <c r="AE717" s="294" t="s">
        <v>75</v>
      </c>
      <c r="AF717" s="136">
        <f t="shared" si="56"/>
        <v>0</v>
      </c>
      <c r="AG717" s="70">
        <v>0</v>
      </c>
      <c r="AH717" s="70">
        <v>0</v>
      </c>
      <c r="AI717" s="294" t="s">
        <v>75</v>
      </c>
      <c r="AJ717" s="72">
        <v>0</v>
      </c>
      <c r="AK717" s="79" t="s">
        <v>75</v>
      </c>
      <c r="AL717" s="79" t="s">
        <v>75</v>
      </c>
      <c r="AM717" s="136">
        <f t="shared" si="57"/>
        <v>0</v>
      </c>
      <c r="AN717" s="136">
        <f>+K717+AC717-AH717</f>
        <v>14000000</v>
      </c>
      <c r="AO717" s="72" t="s">
        <v>67</v>
      </c>
      <c r="AP717" s="70">
        <v>14000000</v>
      </c>
      <c r="AQ717" s="72" t="s">
        <v>85</v>
      </c>
      <c r="AR717" s="70">
        <v>0</v>
      </c>
      <c r="AS717" s="86" t="s">
        <v>75</v>
      </c>
      <c r="AT717" s="508">
        <v>0</v>
      </c>
      <c r="AU717" s="436">
        <f t="shared" si="58"/>
        <v>14000000</v>
      </c>
      <c r="AV717" s="140">
        <f t="shared" si="59"/>
        <v>0</v>
      </c>
      <c r="AW717" s="294" t="s">
        <v>75</v>
      </c>
      <c r="AX717" s="72" t="s">
        <v>86</v>
      </c>
      <c r="AY717" s="136" t="s">
        <v>5272</v>
      </c>
      <c r="AZ717" s="67" t="s">
        <v>67</v>
      </c>
      <c r="BA717" s="67" t="s">
        <v>67</v>
      </c>
    </row>
    <row r="718" spans="2:53" x14ac:dyDescent="0.25">
      <c r="B718" s="67">
        <v>2024</v>
      </c>
      <c r="C718" s="67">
        <v>891780111</v>
      </c>
      <c r="D718" s="69" t="s">
        <v>64</v>
      </c>
      <c r="E718" s="72" t="s">
        <v>5271</v>
      </c>
      <c r="F718" s="136" t="s">
        <v>5270</v>
      </c>
      <c r="G718" s="418">
        <v>0</v>
      </c>
      <c r="H718" s="72" t="s">
        <v>73</v>
      </c>
      <c r="I718" s="69" t="s">
        <v>65</v>
      </c>
      <c r="J718" s="70" t="s">
        <v>5269</v>
      </c>
      <c r="K718" s="70">
        <v>5000000</v>
      </c>
      <c r="L718" s="67" t="s">
        <v>68</v>
      </c>
      <c r="M718" s="70" t="s">
        <v>5268</v>
      </c>
      <c r="N718" s="70">
        <v>1082992511</v>
      </c>
      <c r="O718" s="70">
        <v>1365</v>
      </c>
      <c r="P718" s="294">
        <v>45457</v>
      </c>
      <c r="Q718" s="70">
        <v>44200000</v>
      </c>
      <c r="R718" s="291">
        <v>45464</v>
      </c>
      <c r="S718" s="70">
        <v>5000000</v>
      </c>
      <c r="T718" s="72" t="s">
        <v>66</v>
      </c>
      <c r="U718" s="70">
        <v>1082868728</v>
      </c>
      <c r="V718" s="70" t="s">
        <v>5251</v>
      </c>
      <c r="W718" s="291">
        <v>45464</v>
      </c>
      <c r="X718" s="291">
        <v>45464</v>
      </c>
      <c r="Y718" s="81" t="s">
        <v>75</v>
      </c>
      <c r="Z718" s="291">
        <v>45522</v>
      </c>
      <c r="AA718" s="136">
        <f t="shared" si="55"/>
        <v>58</v>
      </c>
      <c r="AB718" s="136">
        <v>0</v>
      </c>
      <c r="AC718" s="506">
        <v>0</v>
      </c>
      <c r="AD718" s="136">
        <v>0</v>
      </c>
      <c r="AE718" s="294" t="s">
        <v>75</v>
      </c>
      <c r="AF718" s="136">
        <f t="shared" si="56"/>
        <v>0</v>
      </c>
      <c r="AG718" s="70">
        <v>0</v>
      </c>
      <c r="AH718" s="70">
        <v>0</v>
      </c>
      <c r="AI718" s="294" t="s">
        <v>75</v>
      </c>
      <c r="AJ718" s="72">
        <v>0</v>
      </c>
      <c r="AK718" s="79" t="s">
        <v>75</v>
      </c>
      <c r="AL718" s="79" t="s">
        <v>75</v>
      </c>
      <c r="AM718" s="136">
        <f t="shared" si="57"/>
        <v>0</v>
      </c>
      <c r="AN718" s="136">
        <f>+K718+AC718-AH718</f>
        <v>5000000</v>
      </c>
      <c r="AO718" s="72" t="s">
        <v>67</v>
      </c>
      <c r="AP718" s="70">
        <v>5000000</v>
      </c>
      <c r="AQ718" s="72" t="s">
        <v>85</v>
      </c>
      <c r="AR718" s="70">
        <v>0</v>
      </c>
      <c r="AS718" s="86" t="s">
        <v>75</v>
      </c>
      <c r="AT718" s="508">
        <v>1167000</v>
      </c>
      <c r="AU718" s="436">
        <f t="shared" si="58"/>
        <v>3833000</v>
      </c>
      <c r="AV718" s="140">
        <f t="shared" si="59"/>
        <v>0.2334</v>
      </c>
      <c r="AW718" s="294" t="s">
        <v>75</v>
      </c>
      <c r="AX718" s="72" t="s">
        <v>86</v>
      </c>
      <c r="AY718" s="136" t="s">
        <v>5267</v>
      </c>
      <c r="AZ718" s="67" t="s">
        <v>67</v>
      </c>
      <c r="BA718" s="67" t="s">
        <v>67</v>
      </c>
    </row>
    <row r="719" spans="2:53" x14ac:dyDescent="0.25">
      <c r="B719" s="67">
        <v>2024</v>
      </c>
      <c r="C719" s="67">
        <v>891780111</v>
      </c>
      <c r="D719" s="69" t="s">
        <v>64</v>
      </c>
      <c r="E719" s="72" t="s">
        <v>5266</v>
      </c>
      <c r="F719" s="136" t="s">
        <v>5265</v>
      </c>
      <c r="G719" s="418">
        <v>0</v>
      </c>
      <c r="H719" s="72" t="s">
        <v>73</v>
      </c>
      <c r="I719" s="69" t="s">
        <v>65</v>
      </c>
      <c r="J719" s="70" t="s">
        <v>5264</v>
      </c>
      <c r="K719" s="70">
        <v>8700000</v>
      </c>
      <c r="L719" s="67" t="s">
        <v>68</v>
      </c>
      <c r="M719" s="70" t="s">
        <v>5263</v>
      </c>
      <c r="N719" s="70">
        <v>85474916</v>
      </c>
      <c r="O719" s="70">
        <v>13</v>
      </c>
      <c r="P719" s="294">
        <v>45302</v>
      </c>
      <c r="Q719" s="70">
        <v>4518689382</v>
      </c>
      <c r="R719" s="291">
        <v>45464</v>
      </c>
      <c r="S719" s="70">
        <v>8700000</v>
      </c>
      <c r="T719" s="72" t="s">
        <v>66</v>
      </c>
      <c r="U719" s="70">
        <v>1192791759</v>
      </c>
      <c r="V719" s="70" t="s">
        <v>2466</v>
      </c>
      <c r="W719" s="291">
        <v>45464</v>
      </c>
      <c r="X719" s="291">
        <v>45464</v>
      </c>
      <c r="Y719" s="81" t="s">
        <v>75</v>
      </c>
      <c r="Z719" s="291">
        <v>45554</v>
      </c>
      <c r="AA719" s="136">
        <f t="shared" si="55"/>
        <v>90</v>
      </c>
      <c r="AB719" s="136">
        <v>0</v>
      </c>
      <c r="AC719" s="506">
        <v>0</v>
      </c>
      <c r="AD719" s="136">
        <v>0</v>
      </c>
      <c r="AE719" s="294" t="s">
        <v>75</v>
      </c>
      <c r="AF719" s="136">
        <f t="shared" si="56"/>
        <v>0</v>
      </c>
      <c r="AG719" s="70">
        <v>0</v>
      </c>
      <c r="AH719" s="70">
        <v>0</v>
      </c>
      <c r="AI719" s="294" t="s">
        <v>75</v>
      </c>
      <c r="AJ719" s="72">
        <v>0</v>
      </c>
      <c r="AK719" s="79" t="s">
        <v>75</v>
      </c>
      <c r="AL719" s="79" t="s">
        <v>75</v>
      </c>
      <c r="AM719" s="136">
        <f t="shared" si="57"/>
        <v>0</v>
      </c>
      <c r="AN719" s="136">
        <f>+K719+AC719-AH719</f>
        <v>8700000</v>
      </c>
      <c r="AO719" s="72" t="s">
        <v>67</v>
      </c>
      <c r="AP719" s="70">
        <v>8700000</v>
      </c>
      <c r="AQ719" s="72" t="s">
        <v>85</v>
      </c>
      <c r="AR719" s="70">
        <v>0</v>
      </c>
      <c r="AS719" s="86" t="s">
        <v>75</v>
      </c>
      <c r="AT719" s="508">
        <v>0</v>
      </c>
      <c r="AU719" s="436">
        <f t="shared" si="58"/>
        <v>8700000</v>
      </c>
      <c r="AV719" s="140">
        <f t="shared" si="59"/>
        <v>0</v>
      </c>
      <c r="AW719" s="294" t="s">
        <v>75</v>
      </c>
      <c r="AX719" s="72" t="s">
        <v>86</v>
      </c>
      <c r="AY719" s="136" t="s">
        <v>5262</v>
      </c>
      <c r="AZ719" s="67" t="s">
        <v>67</v>
      </c>
      <c r="BA719" s="67" t="s">
        <v>67</v>
      </c>
    </row>
    <row r="720" spans="2:53" x14ac:dyDescent="0.25">
      <c r="B720" s="67">
        <v>2024</v>
      </c>
      <c r="C720" s="67">
        <v>891780111</v>
      </c>
      <c r="D720" s="69" t="s">
        <v>64</v>
      </c>
      <c r="E720" s="72" t="s">
        <v>5261</v>
      </c>
      <c r="F720" s="136" t="s">
        <v>5260</v>
      </c>
      <c r="G720" s="418">
        <v>0</v>
      </c>
      <c r="H720" s="72" t="s">
        <v>73</v>
      </c>
      <c r="I720" s="69" t="s">
        <v>65</v>
      </c>
      <c r="J720" s="70" t="s">
        <v>5259</v>
      </c>
      <c r="K720" s="70">
        <v>3333000</v>
      </c>
      <c r="L720" s="67" t="s">
        <v>68</v>
      </c>
      <c r="M720" s="70" t="s">
        <v>5258</v>
      </c>
      <c r="N720" s="70">
        <v>12448336</v>
      </c>
      <c r="O720" s="70">
        <v>14</v>
      </c>
      <c r="P720" s="294">
        <v>45302</v>
      </c>
      <c r="Q720" s="70">
        <v>2126349000</v>
      </c>
      <c r="R720" s="291">
        <v>45464</v>
      </c>
      <c r="S720" s="70">
        <v>3333000</v>
      </c>
      <c r="T720" s="72" t="s">
        <v>66</v>
      </c>
      <c r="U720" s="70">
        <v>45507423</v>
      </c>
      <c r="V720" s="70" t="s">
        <v>5257</v>
      </c>
      <c r="W720" s="291">
        <v>45464</v>
      </c>
      <c r="X720" s="291">
        <v>45464</v>
      </c>
      <c r="Y720" s="81" t="s">
        <v>75</v>
      </c>
      <c r="Z720" s="291">
        <v>45504</v>
      </c>
      <c r="AA720" s="136">
        <f t="shared" si="55"/>
        <v>40</v>
      </c>
      <c r="AB720" s="136">
        <v>0</v>
      </c>
      <c r="AC720" s="506">
        <v>0</v>
      </c>
      <c r="AD720" s="136">
        <v>0</v>
      </c>
      <c r="AE720" s="294" t="s">
        <v>75</v>
      </c>
      <c r="AF720" s="136">
        <f t="shared" si="56"/>
        <v>0</v>
      </c>
      <c r="AG720" s="70">
        <v>0</v>
      </c>
      <c r="AH720" s="70">
        <v>0</v>
      </c>
      <c r="AI720" s="294" t="s">
        <v>75</v>
      </c>
      <c r="AJ720" s="72">
        <v>0</v>
      </c>
      <c r="AK720" s="79" t="s">
        <v>75</v>
      </c>
      <c r="AL720" s="79" t="s">
        <v>75</v>
      </c>
      <c r="AM720" s="136">
        <f t="shared" si="57"/>
        <v>0</v>
      </c>
      <c r="AN720" s="136">
        <f>+K720+AC720-AH720</f>
        <v>3333000</v>
      </c>
      <c r="AO720" s="72" t="s">
        <v>67</v>
      </c>
      <c r="AP720" s="70">
        <v>3333000</v>
      </c>
      <c r="AQ720" s="72" t="s">
        <v>85</v>
      </c>
      <c r="AR720" s="70">
        <v>0</v>
      </c>
      <c r="AS720" s="86" t="s">
        <v>75</v>
      </c>
      <c r="AT720" s="508">
        <v>0</v>
      </c>
      <c r="AU720" s="436">
        <f t="shared" si="58"/>
        <v>3333000</v>
      </c>
      <c r="AV720" s="140">
        <f t="shared" si="59"/>
        <v>0</v>
      </c>
      <c r="AW720" s="294" t="s">
        <v>75</v>
      </c>
      <c r="AX720" s="72" t="s">
        <v>86</v>
      </c>
      <c r="AY720" s="136" t="s">
        <v>5256</v>
      </c>
      <c r="AZ720" s="67" t="s">
        <v>67</v>
      </c>
      <c r="BA720" s="67" t="s">
        <v>67</v>
      </c>
    </row>
    <row r="721" spans="2:53" x14ac:dyDescent="0.25">
      <c r="B721" s="67">
        <v>2024</v>
      </c>
      <c r="C721" s="67">
        <v>891780111</v>
      </c>
      <c r="D721" s="69" t="s">
        <v>64</v>
      </c>
      <c r="E721" s="72" t="s">
        <v>5255</v>
      </c>
      <c r="F721" s="136" t="s">
        <v>5254</v>
      </c>
      <c r="G721" s="418">
        <v>0</v>
      </c>
      <c r="H721" s="72" t="s">
        <v>73</v>
      </c>
      <c r="I721" s="69" t="s">
        <v>65</v>
      </c>
      <c r="J721" s="70" t="s">
        <v>5253</v>
      </c>
      <c r="K721" s="70">
        <v>13200000</v>
      </c>
      <c r="L721" s="67" t="s">
        <v>68</v>
      </c>
      <c r="M721" s="70" t="s">
        <v>5252</v>
      </c>
      <c r="N721" s="70">
        <v>1082957435</v>
      </c>
      <c r="O721" s="70">
        <v>1365</v>
      </c>
      <c r="P721" s="294">
        <v>45457</v>
      </c>
      <c r="Q721" s="70">
        <v>44200000</v>
      </c>
      <c r="R721" s="291">
        <v>45464</v>
      </c>
      <c r="S721" s="70">
        <v>13200000</v>
      </c>
      <c r="T721" s="72" t="s">
        <v>66</v>
      </c>
      <c r="U721" s="70">
        <v>1082868728</v>
      </c>
      <c r="V721" s="70" t="s">
        <v>5251</v>
      </c>
      <c r="W721" s="291">
        <v>45464</v>
      </c>
      <c r="X721" s="291">
        <v>45464</v>
      </c>
      <c r="Y721" s="81" t="s">
        <v>75</v>
      </c>
      <c r="Z721" s="291">
        <v>45553</v>
      </c>
      <c r="AA721" s="136">
        <f t="shared" si="55"/>
        <v>89</v>
      </c>
      <c r="AB721" s="136">
        <v>0</v>
      </c>
      <c r="AC721" s="506">
        <v>0</v>
      </c>
      <c r="AD721" s="136">
        <v>0</v>
      </c>
      <c r="AE721" s="294" t="s">
        <v>75</v>
      </c>
      <c r="AF721" s="136">
        <f t="shared" si="56"/>
        <v>0</v>
      </c>
      <c r="AG721" s="70">
        <v>0</v>
      </c>
      <c r="AH721" s="70">
        <v>0</v>
      </c>
      <c r="AI721" s="294" t="s">
        <v>75</v>
      </c>
      <c r="AJ721" s="72">
        <v>0</v>
      </c>
      <c r="AK721" s="79" t="s">
        <v>75</v>
      </c>
      <c r="AL721" s="79" t="s">
        <v>75</v>
      </c>
      <c r="AM721" s="136">
        <f t="shared" si="57"/>
        <v>0</v>
      </c>
      <c r="AN721" s="136">
        <f>+K721+AC721-AH721</f>
        <v>13200000</v>
      </c>
      <c r="AO721" s="72" t="s">
        <v>67</v>
      </c>
      <c r="AP721" s="70">
        <v>13200000</v>
      </c>
      <c r="AQ721" s="72" t="s">
        <v>85</v>
      </c>
      <c r="AR721" s="70">
        <v>0</v>
      </c>
      <c r="AS721" s="86" t="s">
        <v>75</v>
      </c>
      <c r="AT721" s="508">
        <v>3190000</v>
      </c>
      <c r="AU721" s="436">
        <f t="shared" si="58"/>
        <v>10010000</v>
      </c>
      <c r="AV721" s="140">
        <f t="shared" si="59"/>
        <v>0.24166666666666667</v>
      </c>
      <c r="AW721" s="294" t="s">
        <v>75</v>
      </c>
      <c r="AX721" s="72" t="s">
        <v>86</v>
      </c>
      <c r="AY721" s="136" t="s">
        <v>5250</v>
      </c>
      <c r="AZ721" s="67" t="s">
        <v>67</v>
      </c>
      <c r="BA721" s="67" t="s">
        <v>67</v>
      </c>
    </row>
    <row r="722" spans="2:53" ht="15.75" thickBot="1" x14ac:dyDescent="0.3">
      <c r="B722" s="95">
        <v>2024</v>
      </c>
      <c r="C722" s="95">
        <v>891780111</v>
      </c>
      <c r="D722" s="97" t="s">
        <v>64</v>
      </c>
      <c r="E722" s="100" t="s">
        <v>5249</v>
      </c>
      <c r="F722" s="147" t="s">
        <v>5248</v>
      </c>
      <c r="G722" s="511">
        <v>0</v>
      </c>
      <c r="H722" s="100" t="s">
        <v>73</v>
      </c>
      <c r="I722" s="97" t="s">
        <v>65</v>
      </c>
      <c r="J722" s="98" t="s">
        <v>5247</v>
      </c>
      <c r="K722" s="98">
        <v>12833000</v>
      </c>
      <c r="L722" s="95" t="s">
        <v>68</v>
      </c>
      <c r="M722" s="98" t="s">
        <v>5246</v>
      </c>
      <c r="N722" s="98">
        <v>1082930536</v>
      </c>
      <c r="O722" s="98">
        <v>1468</v>
      </c>
      <c r="P722" s="512">
        <v>45470</v>
      </c>
      <c r="Q722" s="98">
        <v>12833000</v>
      </c>
      <c r="R722" s="512">
        <v>45470</v>
      </c>
      <c r="S722" s="98">
        <v>12833000</v>
      </c>
      <c r="T722" s="100" t="s">
        <v>66</v>
      </c>
      <c r="U722" s="98">
        <v>85468846</v>
      </c>
      <c r="V722" s="98" t="s">
        <v>5245</v>
      </c>
      <c r="W722" s="512">
        <v>45470</v>
      </c>
      <c r="X722" s="512">
        <v>45470</v>
      </c>
      <c r="Y722" s="118" t="s">
        <v>75</v>
      </c>
      <c r="Z722" s="296">
        <v>45626</v>
      </c>
      <c r="AA722" s="147">
        <f t="shared" si="55"/>
        <v>156</v>
      </c>
      <c r="AB722" s="147">
        <v>0</v>
      </c>
      <c r="AC722" s="513">
        <v>0</v>
      </c>
      <c r="AD722" s="147">
        <v>0</v>
      </c>
      <c r="AE722" s="512" t="s">
        <v>75</v>
      </c>
      <c r="AF722" s="147">
        <f t="shared" si="56"/>
        <v>0</v>
      </c>
      <c r="AG722" s="98">
        <v>0</v>
      </c>
      <c r="AH722" s="98">
        <v>0</v>
      </c>
      <c r="AI722" s="512" t="s">
        <v>75</v>
      </c>
      <c r="AJ722" s="100">
        <v>0</v>
      </c>
      <c r="AK722" s="120" t="s">
        <v>75</v>
      </c>
      <c r="AL722" s="120" t="s">
        <v>75</v>
      </c>
      <c r="AM722" s="147">
        <f t="shared" si="57"/>
        <v>0</v>
      </c>
      <c r="AN722" s="147">
        <f>+K722+AC722-AH722</f>
        <v>12833000</v>
      </c>
      <c r="AO722" s="100" t="s">
        <v>67</v>
      </c>
      <c r="AP722" s="98">
        <v>12833000</v>
      </c>
      <c r="AQ722" s="100" t="s">
        <v>85</v>
      </c>
      <c r="AR722" s="98">
        <v>0</v>
      </c>
      <c r="AS722" s="114" t="s">
        <v>75</v>
      </c>
      <c r="AT722" s="514">
        <v>0</v>
      </c>
      <c r="AU722" s="439">
        <f t="shared" si="58"/>
        <v>12833000</v>
      </c>
      <c r="AV722" s="150">
        <f t="shared" si="59"/>
        <v>0</v>
      </c>
      <c r="AW722" s="512" t="s">
        <v>75</v>
      </c>
      <c r="AX722" s="100" t="s">
        <v>86</v>
      </c>
      <c r="AY722" s="147" t="s">
        <v>5244</v>
      </c>
      <c r="AZ722" s="95" t="s">
        <v>67</v>
      </c>
      <c r="BA722" s="95" t="s">
        <v>67</v>
      </c>
    </row>
    <row r="723" spans="2:53" s="23" customFormat="1" ht="15.75" thickBot="1" x14ac:dyDescent="0.3">
      <c r="B723" s="572" t="s">
        <v>69</v>
      </c>
      <c r="C723" s="573"/>
      <c r="D723" s="574"/>
      <c r="E723" s="475">
        <f>+SUBTOTAL(3,E8:E722)</f>
        <v>715</v>
      </c>
      <c r="F723" s="474"/>
      <c r="G723" s="473"/>
      <c r="H723" s="472"/>
      <c r="I723" s="472"/>
      <c r="J723" s="472"/>
      <c r="K723" s="211">
        <f>SUM(K8:K722)</f>
        <v>8829922000</v>
      </c>
      <c r="L723" s="575"/>
      <c r="M723" s="570"/>
      <c r="N723" s="570"/>
      <c r="O723" s="570"/>
      <c r="P723" s="570"/>
      <c r="Q723" s="570"/>
      <c r="R723" s="570"/>
      <c r="S723" s="570"/>
      <c r="T723" s="570"/>
      <c r="U723" s="570"/>
      <c r="V723" s="570"/>
      <c r="W723" s="570"/>
      <c r="X723" s="570"/>
      <c r="Y723" s="570"/>
      <c r="Z723" s="570"/>
      <c r="AA723" s="571"/>
      <c r="AB723" s="466">
        <f>SUM(AB8:AB722)</f>
        <v>779</v>
      </c>
      <c r="AC723" s="471">
        <f>SUM(AC8:AC722)</f>
        <v>639651000</v>
      </c>
      <c r="AD723" s="464">
        <f>SUM(AD8:AD722)</f>
        <v>385</v>
      </c>
      <c r="AE723" s="470"/>
      <c r="AF723" s="464">
        <f>SUM(AF8:AF722)</f>
        <v>5838</v>
      </c>
      <c r="AG723" s="464">
        <f>SUM(AG8:AG722)</f>
        <v>26</v>
      </c>
      <c r="AH723" s="469">
        <f>SUM(AH8:AH722)</f>
        <v>263845000</v>
      </c>
      <c r="AI723" s="468"/>
      <c r="AJ723" s="467">
        <f>SUM(AJ8:AJ722)</f>
        <v>2</v>
      </c>
      <c r="AK723" s="575"/>
      <c r="AL723" s="570"/>
      <c r="AM723" s="571"/>
      <c r="AN723" s="466">
        <f>SUM(AN8:AN722)</f>
        <v>9205728000</v>
      </c>
      <c r="AO723" s="463"/>
      <c r="AP723" s="465">
        <f>SUM(AP8:AP722)</f>
        <v>8413692000</v>
      </c>
      <c r="AQ723" s="463"/>
      <c r="AR723" s="464">
        <f>SUM(AR8:AR722)</f>
        <v>0</v>
      </c>
      <c r="AS723" s="463"/>
      <c r="AT723" s="462">
        <f>SUM(AT8:AT722)</f>
        <v>8557491000</v>
      </c>
      <c r="AU723" s="461">
        <f>SUM(AU8:AU722)</f>
        <v>648237000</v>
      </c>
      <c r="AV723" s="557"/>
      <c r="AW723" s="570"/>
      <c r="AX723" s="570"/>
      <c r="AY723" s="570"/>
      <c r="AZ723" s="570"/>
      <c r="BA723" s="570"/>
    </row>
  </sheetData>
  <sheetProtection formatCells="0" formatColumns="0" formatRows="0" insertRows="0" deleteRows="0" autoFilter="0"/>
  <mergeCells count="22">
    <mergeCell ref="B3:C6"/>
    <mergeCell ref="D3:G4"/>
    <mergeCell ref="H3:I5"/>
    <mergeCell ref="E6:G6"/>
    <mergeCell ref="AV723:BA723"/>
    <mergeCell ref="AO6:AP6"/>
    <mergeCell ref="B723:D723"/>
    <mergeCell ref="L723:AA723"/>
    <mergeCell ref="AY6:BA6"/>
    <mergeCell ref="M6:N6"/>
    <mergeCell ref="O6:Q6"/>
    <mergeCell ref="R6:S6"/>
    <mergeCell ref="AK723:AM723"/>
    <mergeCell ref="T6:V6"/>
    <mergeCell ref="AV6:AX6"/>
    <mergeCell ref="AQ6:AU6"/>
    <mergeCell ref="F5:G5"/>
    <mergeCell ref="AB5:AM5"/>
    <mergeCell ref="W6:AA6"/>
    <mergeCell ref="AB6:AF6"/>
    <mergeCell ref="AG6:AI6"/>
    <mergeCell ref="AJ6:AM6"/>
  </mergeCells>
  <conditionalFormatting sqref="F5 E6">
    <cfRule type="containsText" dxfId="8"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N1:N1048576">
    <cfRule type="cellIs" dxfId="7" priority="1" operator="equal">
      <formula>619641160</formula>
    </cfRule>
  </conditionalFormatting>
  <conditionalFormatting sqref="AA8:AA722 AF8:AF722 AM8:AP722 AU8:AV722">
    <cfRule type="expression" dxfId="6" priority="2">
      <formula>+_xlfn.ISFORMULA(AA8)</formula>
    </cfRule>
  </conditionalFormatting>
  <dataValidations count="8">
    <dataValidation type="list" allowBlank="1" showInputMessage="1" showErrorMessage="1" sqref="AX8:AX722" xr:uid="{63DA7620-CE4C-4F8A-896E-61CFBC4FF58E}">
      <formula1>"Por iniciar,En ejecucion,Suspendido,Terminado,Liquidado"</formula1>
    </dataValidation>
    <dataValidation type="list" allowBlank="1" showInputMessage="1" showErrorMessage="1" sqref="L8:L722" xr:uid="{EE8EE2F2-8BC1-46D7-B28C-9776309D777D}">
      <formula1>"DIRECTA"</formula1>
    </dataValidation>
    <dataValidation type="list" allowBlank="1" showInputMessage="1" showErrorMessage="1" sqref="H8:H722" xr:uid="{0702C2A5-72D9-4820-8D3B-D816F8654FDD}">
      <formula1>"OTRO SECTOR"</formula1>
    </dataValidation>
    <dataValidation type="list" allowBlank="1" showInputMessage="1" showErrorMessage="1" sqref="I8:I722" xr:uid="{824282D2-6949-47C9-9CE1-93CEB98509B5}">
      <formula1>"FUNCIONAMIENTO,INVERSION,OTROS"</formula1>
    </dataValidation>
    <dataValidation type="list" allowBlank="1" showInputMessage="1" showErrorMessage="1" sqref="AZ8:BA722" xr:uid="{C999323E-82E4-4B22-A9EA-DF4DDEFC5E8D}">
      <formula1>"SI,NO HA INICIADO"</formula1>
    </dataValidation>
    <dataValidation type="list" allowBlank="1" showInputMessage="1" showErrorMessage="1" sqref="T8:T722 AO8:AO722 AQ8:AQ722"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297" r:id="rId1" xr:uid="{D4F8F233-1B68-490D-BCCC-E77373A80115}"/>
    <hyperlink ref="AY649" r:id="rId2" xr:uid="{F56FBCC4-7B37-4537-BCC1-AB6C620E8F61}"/>
    <hyperlink ref="AY708" r:id="rId3" xr:uid="{434C20A1-0C00-4E65-8A84-C9BEA09228A3}"/>
  </hyperlinks>
  <pageMargins left="0.7" right="0.7" top="0.75" bottom="0.75" header="0.3" footer="0.3"/>
  <pageSetup orientation="portrait" horizontalDpi="300" verticalDpi="300"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FD1B-FE27-407F-8AFD-F4519A02149A}">
  <dimension ref="A1:BT249"/>
  <sheetViews>
    <sheetView showGridLines="0" zoomScaleNormal="100" workbookViewId="0">
      <selection activeCell="BB1" sqref="BB1:BB1048576"/>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22.140625" customWidth="1"/>
    <col min="6" max="6" width="17.42578125" bestFit="1" customWidth="1"/>
    <col min="7" max="7" width="17.5703125" customWidth="1"/>
    <col min="8" max="8" width="16.28515625" customWidth="1"/>
    <col min="9" max="9" width="17.42578125" customWidth="1"/>
    <col min="10" max="10" width="18.42578125" customWidth="1"/>
    <col min="11" max="11" width="13.42578125" bestFit="1" customWidth="1"/>
    <col min="12" max="12" width="13.42578125" customWidth="1"/>
    <col min="13" max="13" width="34.28515625" customWidth="1"/>
    <col min="14" max="14" width="16.42578125" customWidth="1"/>
    <col min="16" max="16" width="12.42578125" customWidth="1"/>
    <col min="17" max="17" width="12.42578125" bestFit="1" customWidth="1"/>
    <col min="18" max="18" width="14.7109375" customWidth="1"/>
    <col min="19" max="19" width="11.140625" customWidth="1"/>
    <col min="20" max="20" width="14.140625" customWidth="1"/>
    <col min="21" max="21" width="14.42578125" customWidth="1"/>
    <col min="22" max="22" width="18.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1000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1300000000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35.25" customHeight="1" thickBot="1" x14ac:dyDescent="0.3">
      <c r="B6" s="536"/>
      <c r="C6" s="537"/>
      <c r="D6" s="13" t="s">
        <v>5</v>
      </c>
      <c r="E6" s="528" t="s">
        <v>1324</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5" t="s">
        <v>16</v>
      </c>
      <c r="C7" s="156" t="s">
        <v>17</v>
      </c>
      <c r="D7" s="162" t="s">
        <v>18</v>
      </c>
      <c r="E7" s="163" t="s">
        <v>19</v>
      </c>
      <c r="F7" s="163" t="s">
        <v>20</v>
      </c>
      <c r="G7" s="162" t="s">
        <v>21</v>
      </c>
      <c r="H7" s="155" t="s">
        <v>22</v>
      </c>
      <c r="I7" s="155" t="s">
        <v>72</v>
      </c>
      <c r="J7" s="155" t="s">
        <v>23</v>
      </c>
      <c r="K7" s="155" t="s">
        <v>24</v>
      </c>
      <c r="L7" s="155" t="s">
        <v>25</v>
      </c>
      <c r="M7" s="155" t="s">
        <v>26</v>
      </c>
      <c r="N7" s="156" t="s">
        <v>27</v>
      </c>
      <c r="O7" s="156" t="s">
        <v>28</v>
      </c>
      <c r="P7" s="155" t="s">
        <v>29</v>
      </c>
      <c r="Q7" s="155" t="s">
        <v>30</v>
      </c>
      <c r="R7" s="155" t="s">
        <v>31</v>
      </c>
      <c r="S7" s="155" t="s">
        <v>32</v>
      </c>
      <c r="T7" s="155" t="s">
        <v>33</v>
      </c>
      <c r="U7" s="156" t="s">
        <v>34</v>
      </c>
      <c r="V7" s="155" t="s">
        <v>35</v>
      </c>
      <c r="W7" s="155" t="s">
        <v>70</v>
      </c>
      <c r="X7" s="155" t="s">
        <v>36</v>
      </c>
      <c r="Y7" s="155" t="s">
        <v>37</v>
      </c>
      <c r="Z7" s="161" t="s">
        <v>38</v>
      </c>
      <c r="AA7" s="160" t="s">
        <v>39</v>
      </c>
      <c r="AB7" s="155" t="s">
        <v>40</v>
      </c>
      <c r="AC7" s="155" t="s">
        <v>41</v>
      </c>
      <c r="AD7" s="155" t="s">
        <v>42</v>
      </c>
      <c r="AE7" s="161" t="s">
        <v>43</v>
      </c>
      <c r="AF7" s="160" t="s">
        <v>44</v>
      </c>
      <c r="AG7" s="155" t="s">
        <v>45</v>
      </c>
      <c r="AH7" s="155" t="s">
        <v>46</v>
      </c>
      <c r="AI7" s="161" t="s">
        <v>47</v>
      </c>
      <c r="AJ7" s="155" t="s">
        <v>48</v>
      </c>
      <c r="AK7" s="161" t="s">
        <v>49</v>
      </c>
      <c r="AL7" s="161" t="s">
        <v>50</v>
      </c>
      <c r="AM7" s="160" t="s">
        <v>51</v>
      </c>
      <c r="AN7" s="160" t="s">
        <v>52</v>
      </c>
      <c r="AO7" s="155" t="s">
        <v>79</v>
      </c>
      <c r="AP7" s="155" t="s">
        <v>80</v>
      </c>
      <c r="AQ7" s="155" t="s">
        <v>53</v>
      </c>
      <c r="AR7" s="155" t="s">
        <v>54</v>
      </c>
      <c r="AS7" s="155" t="s">
        <v>55</v>
      </c>
      <c r="AT7" s="159" t="s">
        <v>56</v>
      </c>
      <c r="AU7" s="158" t="s">
        <v>57</v>
      </c>
      <c r="AV7" s="157" t="s">
        <v>58</v>
      </c>
      <c r="AW7" s="155" t="s">
        <v>59</v>
      </c>
      <c r="AX7" s="155" t="s">
        <v>60</v>
      </c>
      <c r="AY7" s="156" t="s">
        <v>61</v>
      </c>
      <c r="AZ7" s="156" t="s">
        <v>62</v>
      </c>
      <c r="BA7" s="156" t="s">
        <v>63</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44">
        <v>2024</v>
      </c>
      <c r="C8" s="44">
        <v>891780111</v>
      </c>
      <c r="D8" s="46" t="s">
        <v>64</v>
      </c>
      <c r="E8" s="115" t="s">
        <v>1323</v>
      </c>
      <c r="F8" s="115" t="s">
        <v>1322</v>
      </c>
      <c r="G8" s="381">
        <v>0</v>
      </c>
      <c r="H8" s="49" t="s">
        <v>73</v>
      </c>
      <c r="I8" s="46" t="s">
        <v>65</v>
      </c>
      <c r="J8" s="115" t="s">
        <v>1321</v>
      </c>
      <c r="K8" s="115">
        <v>19800000</v>
      </c>
      <c r="L8" s="44" t="s">
        <v>68</v>
      </c>
      <c r="M8" s="115" t="s">
        <v>1320</v>
      </c>
      <c r="N8" s="115">
        <v>7634777</v>
      </c>
      <c r="O8" s="115">
        <v>244</v>
      </c>
      <c r="P8" s="382">
        <v>45323</v>
      </c>
      <c r="Q8" s="115">
        <v>572500000</v>
      </c>
      <c r="R8" s="126">
        <v>45324</v>
      </c>
      <c r="S8" s="115">
        <v>19800000</v>
      </c>
      <c r="T8" s="49" t="s">
        <v>66</v>
      </c>
      <c r="U8" s="115">
        <v>84458088</v>
      </c>
      <c r="V8" s="115" t="s">
        <v>803</v>
      </c>
      <c r="W8" s="126">
        <v>45324</v>
      </c>
      <c r="X8" s="126">
        <v>45324</v>
      </c>
      <c r="Y8" s="381" t="s">
        <v>75</v>
      </c>
      <c r="Z8" s="126">
        <v>45458</v>
      </c>
      <c r="AA8" s="115">
        <f t="shared" ref="AA8:AA71" si="0">+IF(Y8="1800-01-01",Z8-X8,Z8-Y8)</f>
        <v>134</v>
      </c>
      <c r="AB8" s="47">
        <v>2</v>
      </c>
      <c r="AC8" s="47">
        <v>6700000</v>
      </c>
      <c r="AD8" s="47">
        <v>1</v>
      </c>
      <c r="AE8" s="56">
        <v>45473</v>
      </c>
      <c r="AF8" s="115">
        <f t="shared" ref="AF8:AF71" si="1">+IF(AE8="1800-01-01",0,AE8-Z8)</f>
        <v>15</v>
      </c>
      <c r="AG8" s="47">
        <v>0</v>
      </c>
      <c r="AH8" s="47">
        <v>0</v>
      </c>
      <c r="AI8" s="56" t="s">
        <v>75</v>
      </c>
      <c r="AJ8" s="49">
        <v>0</v>
      </c>
      <c r="AK8" s="56" t="s">
        <v>75</v>
      </c>
      <c r="AL8" s="56" t="s">
        <v>75</v>
      </c>
      <c r="AM8" s="115">
        <f t="shared" ref="AM8:AM71" si="2">+IF(AK8="1800-01-01",0,AL8-AK8)</f>
        <v>0</v>
      </c>
      <c r="AN8" s="115">
        <f>+K8+AC8-AH8</f>
        <v>26500000</v>
      </c>
      <c r="AO8" s="49" t="s">
        <v>67</v>
      </c>
      <c r="AP8" s="47">
        <v>19800000</v>
      </c>
      <c r="AQ8" s="49" t="s">
        <v>66</v>
      </c>
      <c r="AR8" s="47">
        <v>0</v>
      </c>
      <c r="AS8" s="63" t="s">
        <v>75</v>
      </c>
      <c r="AT8" s="168">
        <v>20900000</v>
      </c>
      <c r="AU8" s="116">
        <f t="shared" ref="AU8:AU71" si="3">AN8-AT8</f>
        <v>5600000</v>
      </c>
      <c r="AV8" s="117">
        <f t="shared" ref="AV8:AV71" si="4">+IFERROR(AT8/AN8,"_")</f>
        <v>0.78867924528301891</v>
      </c>
      <c r="AW8" s="63" t="s">
        <v>75</v>
      </c>
      <c r="AX8" s="49" t="s">
        <v>86</v>
      </c>
      <c r="AY8" s="236" t="s">
        <v>1319</v>
      </c>
      <c r="AZ8" s="44" t="s">
        <v>67</v>
      </c>
      <c r="BA8" s="44" t="s">
        <v>67</v>
      </c>
    </row>
    <row r="9" spans="1:72" x14ac:dyDescent="0.25">
      <c r="B9" s="67">
        <v>2024</v>
      </c>
      <c r="C9" s="67">
        <v>891780111</v>
      </c>
      <c r="D9" s="69" t="s">
        <v>64</v>
      </c>
      <c r="E9" s="136" t="s">
        <v>1318</v>
      </c>
      <c r="F9" s="136" t="s">
        <v>1317</v>
      </c>
      <c r="G9" s="295">
        <v>0</v>
      </c>
      <c r="H9" s="72" t="s">
        <v>73</v>
      </c>
      <c r="I9" s="69" t="s">
        <v>65</v>
      </c>
      <c r="J9" s="70" t="s">
        <v>1316</v>
      </c>
      <c r="K9" s="136">
        <v>19800000</v>
      </c>
      <c r="L9" s="67" t="s">
        <v>68</v>
      </c>
      <c r="M9" s="70" t="s">
        <v>1315</v>
      </c>
      <c r="N9" s="70">
        <v>84459339</v>
      </c>
      <c r="O9" s="136">
        <v>244</v>
      </c>
      <c r="P9" s="383">
        <v>45323</v>
      </c>
      <c r="Q9" s="136">
        <v>572500000</v>
      </c>
      <c r="R9" s="135">
        <v>45324</v>
      </c>
      <c r="S9" s="136">
        <v>19800000</v>
      </c>
      <c r="T9" s="72" t="s">
        <v>66</v>
      </c>
      <c r="U9" s="136">
        <v>84458088</v>
      </c>
      <c r="V9" s="136" t="s">
        <v>803</v>
      </c>
      <c r="W9" s="135">
        <v>45324</v>
      </c>
      <c r="X9" s="135">
        <v>45324</v>
      </c>
      <c r="Y9" s="295" t="s">
        <v>75</v>
      </c>
      <c r="Z9" s="135">
        <v>45458</v>
      </c>
      <c r="AA9" s="136">
        <f t="shared" si="0"/>
        <v>134</v>
      </c>
      <c r="AB9" s="70">
        <v>2</v>
      </c>
      <c r="AC9" s="70">
        <v>6700000</v>
      </c>
      <c r="AD9" s="70">
        <v>1</v>
      </c>
      <c r="AE9" s="79">
        <v>45473</v>
      </c>
      <c r="AF9" s="136">
        <f t="shared" si="1"/>
        <v>15</v>
      </c>
      <c r="AG9" s="70">
        <v>0</v>
      </c>
      <c r="AH9" s="70">
        <v>0</v>
      </c>
      <c r="AI9" s="79" t="s">
        <v>75</v>
      </c>
      <c r="AJ9" s="72">
        <v>0</v>
      </c>
      <c r="AK9" s="79" t="s">
        <v>75</v>
      </c>
      <c r="AL9" s="79" t="s">
        <v>75</v>
      </c>
      <c r="AM9" s="136">
        <f t="shared" si="2"/>
        <v>0</v>
      </c>
      <c r="AN9" s="136">
        <f>+K9+AC9-AH9</f>
        <v>26500000</v>
      </c>
      <c r="AO9" s="72" t="s">
        <v>67</v>
      </c>
      <c r="AP9" s="70">
        <v>19800000</v>
      </c>
      <c r="AQ9" s="72" t="s">
        <v>66</v>
      </c>
      <c r="AR9" s="70">
        <v>0</v>
      </c>
      <c r="AS9" s="86" t="s">
        <v>75</v>
      </c>
      <c r="AT9" s="169">
        <v>20900000</v>
      </c>
      <c r="AU9" s="139">
        <f t="shared" si="3"/>
        <v>5600000</v>
      </c>
      <c r="AV9" s="140">
        <f t="shared" si="4"/>
        <v>0.78867924528301891</v>
      </c>
      <c r="AW9" s="86" t="s">
        <v>75</v>
      </c>
      <c r="AX9" s="72" t="s">
        <v>86</v>
      </c>
      <c r="AY9" s="237" t="s">
        <v>1314</v>
      </c>
      <c r="AZ9" s="67" t="s">
        <v>67</v>
      </c>
      <c r="BA9" s="67" t="s">
        <v>67</v>
      </c>
      <c r="BB9" s="12"/>
    </row>
    <row r="10" spans="1:72" x14ac:dyDescent="0.25">
      <c r="B10" s="67">
        <v>2024</v>
      </c>
      <c r="C10" s="67">
        <v>891780111</v>
      </c>
      <c r="D10" s="69" t="s">
        <v>64</v>
      </c>
      <c r="E10" s="70" t="s">
        <v>1313</v>
      </c>
      <c r="F10" s="136" t="s">
        <v>1312</v>
      </c>
      <c r="G10" s="295">
        <v>0</v>
      </c>
      <c r="H10" s="72" t="s">
        <v>73</v>
      </c>
      <c r="I10" s="69" t="s">
        <v>65</v>
      </c>
      <c r="J10" s="385" t="s">
        <v>1311</v>
      </c>
      <c r="K10" s="70">
        <v>16200000</v>
      </c>
      <c r="L10" s="67" t="s">
        <v>68</v>
      </c>
      <c r="M10" s="70" t="s">
        <v>683</v>
      </c>
      <c r="N10" s="70">
        <v>1082845298</v>
      </c>
      <c r="O10" s="70">
        <v>244</v>
      </c>
      <c r="P10" s="386">
        <v>45323</v>
      </c>
      <c r="Q10" s="136">
        <v>572500000</v>
      </c>
      <c r="R10" s="81">
        <v>45328</v>
      </c>
      <c r="S10" s="70">
        <v>16200000</v>
      </c>
      <c r="T10" s="72" t="s">
        <v>66</v>
      </c>
      <c r="U10" s="136">
        <v>84458088</v>
      </c>
      <c r="V10" s="136" t="s">
        <v>803</v>
      </c>
      <c r="W10" s="81">
        <v>45328</v>
      </c>
      <c r="X10" s="81">
        <v>45328</v>
      </c>
      <c r="Y10" s="295" t="s">
        <v>75</v>
      </c>
      <c r="Z10" s="81">
        <v>45458</v>
      </c>
      <c r="AA10" s="136">
        <f t="shared" si="0"/>
        <v>130</v>
      </c>
      <c r="AB10" s="70">
        <v>0</v>
      </c>
      <c r="AC10" s="70">
        <v>0</v>
      </c>
      <c r="AD10" s="70">
        <v>0</v>
      </c>
      <c r="AE10" s="79" t="s">
        <v>75</v>
      </c>
      <c r="AF10" s="136">
        <f t="shared" si="1"/>
        <v>0</v>
      </c>
      <c r="AG10" s="70">
        <v>0</v>
      </c>
      <c r="AH10" s="70">
        <v>0</v>
      </c>
      <c r="AI10" s="79" t="s">
        <v>75</v>
      </c>
      <c r="AJ10" s="72">
        <v>0</v>
      </c>
      <c r="AK10" s="79" t="s">
        <v>75</v>
      </c>
      <c r="AL10" s="79" t="s">
        <v>75</v>
      </c>
      <c r="AM10" s="136">
        <f t="shared" si="2"/>
        <v>0</v>
      </c>
      <c r="AN10" s="136">
        <f>+K10+AC10-AH10</f>
        <v>16200000</v>
      </c>
      <c r="AO10" s="72" t="s">
        <v>67</v>
      </c>
      <c r="AP10" s="70">
        <v>16200000</v>
      </c>
      <c r="AQ10" s="72" t="s">
        <v>66</v>
      </c>
      <c r="AR10" s="70">
        <v>0</v>
      </c>
      <c r="AS10" s="86" t="s">
        <v>75</v>
      </c>
      <c r="AT10" s="169">
        <v>14400000</v>
      </c>
      <c r="AU10" s="139">
        <f t="shared" si="3"/>
        <v>1800000</v>
      </c>
      <c r="AV10" s="140">
        <f t="shared" si="4"/>
        <v>0.88888888888888884</v>
      </c>
      <c r="AW10" s="86" t="s">
        <v>75</v>
      </c>
      <c r="AX10" s="72" t="s">
        <v>86</v>
      </c>
      <c r="AY10" s="237" t="s">
        <v>1310</v>
      </c>
      <c r="AZ10" s="67" t="s">
        <v>67</v>
      </c>
      <c r="BA10" s="67" t="s">
        <v>67</v>
      </c>
      <c r="BB10" s="12"/>
    </row>
    <row r="11" spans="1:72" x14ac:dyDescent="0.25">
      <c r="B11" s="67">
        <v>2024</v>
      </c>
      <c r="C11" s="67">
        <v>891780111</v>
      </c>
      <c r="D11" s="69" t="s">
        <v>64</v>
      </c>
      <c r="E11" s="70" t="s">
        <v>1309</v>
      </c>
      <c r="F11" s="136" t="s">
        <v>1308</v>
      </c>
      <c r="G11" s="295">
        <v>0</v>
      </c>
      <c r="H11" s="72" t="s">
        <v>73</v>
      </c>
      <c r="I11" s="69" t="s">
        <v>65</v>
      </c>
      <c r="J11" s="70" t="s">
        <v>1307</v>
      </c>
      <c r="K11" s="70">
        <v>14850000</v>
      </c>
      <c r="L11" s="67" t="s">
        <v>68</v>
      </c>
      <c r="M11" s="385" t="s">
        <v>1306</v>
      </c>
      <c r="N11" s="70">
        <v>1083008562</v>
      </c>
      <c r="O11" s="70">
        <v>244</v>
      </c>
      <c r="P11" s="386">
        <v>45323</v>
      </c>
      <c r="Q11" s="136">
        <v>572500000</v>
      </c>
      <c r="R11" s="81">
        <v>45328</v>
      </c>
      <c r="S11" s="70">
        <v>14850000</v>
      </c>
      <c r="T11" s="72" t="s">
        <v>66</v>
      </c>
      <c r="U11" s="136">
        <v>84458088</v>
      </c>
      <c r="V11" s="136" t="s">
        <v>803</v>
      </c>
      <c r="W11" s="81">
        <v>45328</v>
      </c>
      <c r="X11" s="81">
        <v>45328</v>
      </c>
      <c r="Y11" s="295" t="s">
        <v>75</v>
      </c>
      <c r="Z11" s="81">
        <v>45458</v>
      </c>
      <c r="AA11" s="136">
        <f t="shared" si="0"/>
        <v>130</v>
      </c>
      <c r="AB11" s="70">
        <v>0</v>
      </c>
      <c r="AC11" s="70">
        <v>0</v>
      </c>
      <c r="AD11" s="70">
        <v>0</v>
      </c>
      <c r="AE11" s="79" t="s">
        <v>75</v>
      </c>
      <c r="AF11" s="136">
        <f t="shared" si="1"/>
        <v>0</v>
      </c>
      <c r="AG11" s="70">
        <v>0</v>
      </c>
      <c r="AH11" s="70">
        <v>0</v>
      </c>
      <c r="AI11" s="79" t="s">
        <v>75</v>
      </c>
      <c r="AJ11" s="72">
        <v>0</v>
      </c>
      <c r="AK11" s="79" t="s">
        <v>75</v>
      </c>
      <c r="AL11" s="79" t="s">
        <v>75</v>
      </c>
      <c r="AM11" s="136">
        <f t="shared" si="2"/>
        <v>0</v>
      </c>
      <c r="AN11" s="136">
        <f>+K11+AC11-AH11</f>
        <v>14850000</v>
      </c>
      <c r="AO11" s="72" t="s">
        <v>67</v>
      </c>
      <c r="AP11" s="70">
        <v>14850000</v>
      </c>
      <c r="AQ11" s="72" t="s">
        <v>66</v>
      </c>
      <c r="AR11" s="70">
        <v>0</v>
      </c>
      <c r="AS11" s="86" t="s">
        <v>75</v>
      </c>
      <c r="AT11" s="169">
        <v>13200000</v>
      </c>
      <c r="AU11" s="139">
        <f t="shared" si="3"/>
        <v>1650000</v>
      </c>
      <c r="AV11" s="140">
        <f t="shared" si="4"/>
        <v>0.88888888888888884</v>
      </c>
      <c r="AW11" s="86" t="s">
        <v>75</v>
      </c>
      <c r="AX11" s="72" t="s">
        <v>86</v>
      </c>
      <c r="AY11" s="237" t="s">
        <v>1305</v>
      </c>
      <c r="AZ11" s="67" t="s">
        <v>67</v>
      </c>
      <c r="BA11" s="67" t="s">
        <v>67</v>
      </c>
    </row>
    <row r="12" spans="1:72" x14ac:dyDescent="0.25">
      <c r="B12" s="67">
        <v>2024</v>
      </c>
      <c r="C12" s="67">
        <v>891780111</v>
      </c>
      <c r="D12" s="69" t="s">
        <v>64</v>
      </c>
      <c r="E12" s="70" t="s">
        <v>1304</v>
      </c>
      <c r="F12" s="136" t="s">
        <v>1303</v>
      </c>
      <c r="G12" s="295">
        <v>0</v>
      </c>
      <c r="H12" s="72" t="s">
        <v>73</v>
      </c>
      <c r="I12" s="69" t="s">
        <v>65</v>
      </c>
      <c r="J12" s="385" t="s">
        <v>1302</v>
      </c>
      <c r="K12" s="70">
        <v>14850000</v>
      </c>
      <c r="L12" s="67" t="s">
        <v>68</v>
      </c>
      <c r="M12" s="70" t="s">
        <v>1301</v>
      </c>
      <c r="N12" s="70">
        <v>1082862417</v>
      </c>
      <c r="O12" s="70">
        <v>244</v>
      </c>
      <c r="P12" s="386">
        <v>45323</v>
      </c>
      <c r="Q12" s="136">
        <v>572500000</v>
      </c>
      <c r="R12" s="81">
        <v>45328</v>
      </c>
      <c r="S12" s="70">
        <v>14850000</v>
      </c>
      <c r="T12" s="72" t="s">
        <v>66</v>
      </c>
      <c r="U12" s="136">
        <v>84458088</v>
      </c>
      <c r="V12" s="136" t="s">
        <v>803</v>
      </c>
      <c r="W12" s="81">
        <v>45328</v>
      </c>
      <c r="X12" s="81">
        <v>45328</v>
      </c>
      <c r="Y12" s="295" t="s">
        <v>75</v>
      </c>
      <c r="Z12" s="81">
        <v>45458</v>
      </c>
      <c r="AA12" s="136">
        <f t="shared" si="0"/>
        <v>130</v>
      </c>
      <c r="AB12" s="70">
        <v>1</v>
      </c>
      <c r="AC12" s="70">
        <v>1650000</v>
      </c>
      <c r="AD12" s="70">
        <v>1</v>
      </c>
      <c r="AE12" s="79">
        <v>45473</v>
      </c>
      <c r="AF12" s="136">
        <f t="shared" si="1"/>
        <v>15</v>
      </c>
      <c r="AG12" s="70">
        <v>0</v>
      </c>
      <c r="AH12" s="70">
        <v>0</v>
      </c>
      <c r="AI12" s="79" t="s">
        <v>75</v>
      </c>
      <c r="AJ12" s="72">
        <v>0</v>
      </c>
      <c r="AK12" s="79" t="s">
        <v>75</v>
      </c>
      <c r="AL12" s="79" t="s">
        <v>75</v>
      </c>
      <c r="AM12" s="136">
        <f t="shared" si="2"/>
        <v>0</v>
      </c>
      <c r="AN12" s="136">
        <f>+K12+AC12-AH12</f>
        <v>16500000</v>
      </c>
      <c r="AO12" s="72" t="s">
        <v>67</v>
      </c>
      <c r="AP12" s="70">
        <v>14850000</v>
      </c>
      <c r="AQ12" s="72" t="s">
        <v>66</v>
      </c>
      <c r="AR12" s="70">
        <v>0</v>
      </c>
      <c r="AS12" s="86" t="s">
        <v>75</v>
      </c>
      <c r="AT12" s="169">
        <v>13200000</v>
      </c>
      <c r="AU12" s="139">
        <f t="shared" si="3"/>
        <v>3300000</v>
      </c>
      <c r="AV12" s="140">
        <f t="shared" si="4"/>
        <v>0.8</v>
      </c>
      <c r="AW12" s="86" t="s">
        <v>75</v>
      </c>
      <c r="AX12" s="72" t="s">
        <v>86</v>
      </c>
      <c r="AY12" s="237" t="s">
        <v>1300</v>
      </c>
      <c r="AZ12" s="67" t="s">
        <v>67</v>
      </c>
      <c r="BA12" s="67" t="s">
        <v>67</v>
      </c>
    </row>
    <row r="13" spans="1:72" x14ac:dyDescent="0.25">
      <c r="B13" s="67">
        <v>2024</v>
      </c>
      <c r="C13" s="67">
        <v>891780111</v>
      </c>
      <c r="D13" s="69" t="s">
        <v>64</v>
      </c>
      <c r="E13" s="70" t="s">
        <v>1299</v>
      </c>
      <c r="F13" s="136" t="s">
        <v>1298</v>
      </c>
      <c r="G13" s="295">
        <v>0</v>
      </c>
      <c r="H13" s="72" t="s">
        <v>73</v>
      </c>
      <c r="I13" s="69" t="s">
        <v>65</v>
      </c>
      <c r="J13" s="385" t="s">
        <v>1297</v>
      </c>
      <c r="K13" s="70">
        <v>14850000</v>
      </c>
      <c r="L13" s="67" t="s">
        <v>68</v>
      </c>
      <c r="M13" s="70" t="s">
        <v>1296</v>
      </c>
      <c r="N13" s="70">
        <v>57444678</v>
      </c>
      <c r="O13" s="70">
        <v>244</v>
      </c>
      <c r="P13" s="386">
        <v>45323</v>
      </c>
      <c r="Q13" s="136">
        <v>572500000</v>
      </c>
      <c r="R13" s="81">
        <v>45330</v>
      </c>
      <c r="S13" s="70">
        <v>14850000</v>
      </c>
      <c r="T13" s="72" t="s">
        <v>66</v>
      </c>
      <c r="U13" s="136">
        <v>57428039</v>
      </c>
      <c r="V13" s="136" t="s">
        <v>1295</v>
      </c>
      <c r="W13" s="81">
        <v>45330</v>
      </c>
      <c r="X13" s="81">
        <v>45330</v>
      </c>
      <c r="Y13" s="295" t="s">
        <v>75</v>
      </c>
      <c r="Z13" s="81">
        <v>45458</v>
      </c>
      <c r="AA13" s="136">
        <f t="shared" si="0"/>
        <v>128</v>
      </c>
      <c r="AB13" s="70">
        <v>1</v>
      </c>
      <c r="AC13" s="70">
        <v>1650000</v>
      </c>
      <c r="AD13" s="70">
        <v>1</v>
      </c>
      <c r="AE13" s="79">
        <v>45473</v>
      </c>
      <c r="AF13" s="136">
        <f t="shared" si="1"/>
        <v>15</v>
      </c>
      <c r="AG13" s="70">
        <v>0</v>
      </c>
      <c r="AH13" s="70">
        <v>0</v>
      </c>
      <c r="AI13" s="79" t="s">
        <v>75</v>
      </c>
      <c r="AJ13" s="72">
        <v>0</v>
      </c>
      <c r="AK13" s="79" t="s">
        <v>75</v>
      </c>
      <c r="AL13" s="79" t="s">
        <v>75</v>
      </c>
      <c r="AM13" s="136">
        <f t="shared" si="2"/>
        <v>0</v>
      </c>
      <c r="AN13" s="136">
        <f>+K13+AC13-AH13</f>
        <v>16500000</v>
      </c>
      <c r="AO13" s="72" t="s">
        <v>67</v>
      </c>
      <c r="AP13" s="70">
        <v>14850000</v>
      </c>
      <c r="AQ13" s="72" t="s">
        <v>66</v>
      </c>
      <c r="AR13" s="70">
        <v>0</v>
      </c>
      <c r="AS13" s="86" t="s">
        <v>75</v>
      </c>
      <c r="AT13" s="169">
        <v>13200000</v>
      </c>
      <c r="AU13" s="139">
        <f t="shared" si="3"/>
        <v>3300000</v>
      </c>
      <c r="AV13" s="140">
        <f t="shared" si="4"/>
        <v>0.8</v>
      </c>
      <c r="AW13" s="86" t="s">
        <v>75</v>
      </c>
      <c r="AX13" s="72" t="s">
        <v>86</v>
      </c>
      <c r="AY13" s="237" t="s">
        <v>1294</v>
      </c>
      <c r="AZ13" s="67" t="s">
        <v>67</v>
      </c>
      <c r="BA13" s="67" t="s">
        <v>67</v>
      </c>
    </row>
    <row r="14" spans="1:72" x14ac:dyDescent="0.25">
      <c r="B14" s="67">
        <v>2024</v>
      </c>
      <c r="C14" s="67">
        <v>891780111</v>
      </c>
      <c r="D14" s="69" t="s">
        <v>64</v>
      </c>
      <c r="E14" s="70" t="s">
        <v>1293</v>
      </c>
      <c r="F14" s="136" t="s">
        <v>1292</v>
      </c>
      <c r="G14" s="295">
        <v>0</v>
      </c>
      <c r="H14" s="72" t="s">
        <v>73</v>
      </c>
      <c r="I14" s="69" t="s">
        <v>65</v>
      </c>
      <c r="J14" s="70" t="s">
        <v>1291</v>
      </c>
      <c r="K14" s="70">
        <v>16200000</v>
      </c>
      <c r="L14" s="67" t="s">
        <v>68</v>
      </c>
      <c r="M14" s="70" t="s">
        <v>1290</v>
      </c>
      <c r="N14" s="70">
        <v>84454708</v>
      </c>
      <c r="O14" s="70">
        <v>244</v>
      </c>
      <c r="P14" s="386">
        <v>45323</v>
      </c>
      <c r="Q14" s="136">
        <v>572500000</v>
      </c>
      <c r="R14" s="81">
        <v>45330</v>
      </c>
      <c r="S14" s="70">
        <v>16200000</v>
      </c>
      <c r="T14" s="72" t="s">
        <v>66</v>
      </c>
      <c r="U14" s="136">
        <v>84458088</v>
      </c>
      <c r="V14" s="136" t="s">
        <v>803</v>
      </c>
      <c r="W14" s="81">
        <v>45330</v>
      </c>
      <c r="X14" s="81">
        <v>45330</v>
      </c>
      <c r="Y14" s="295" t="s">
        <v>75</v>
      </c>
      <c r="Z14" s="81">
        <v>45458</v>
      </c>
      <c r="AA14" s="136">
        <f t="shared" si="0"/>
        <v>128</v>
      </c>
      <c r="AB14" s="70">
        <v>1</v>
      </c>
      <c r="AC14" s="70">
        <v>1800000</v>
      </c>
      <c r="AD14" s="70">
        <v>1</v>
      </c>
      <c r="AE14" s="79">
        <v>45473</v>
      </c>
      <c r="AF14" s="136">
        <f t="shared" si="1"/>
        <v>15</v>
      </c>
      <c r="AG14" s="70">
        <v>0</v>
      </c>
      <c r="AH14" s="70">
        <v>0</v>
      </c>
      <c r="AI14" s="79" t="s">
        <v>75</v>
      </c>
      <c r="AJ14" s="72">
        <v>0</v>
      </c>
      <c r="AK14" s="79" t="s">
        <v>75</v>
      </c>
      <c r="AL14" s="79" t="s">
        <v>75</v>
      </c>
      <c r="AM14" s="136">
        <f t="shared" si="2"/>
        <v>0</v>
      </c>
      <c r="AN14" s="136">
        <f>+K14+AC14-AH14</f>
        <v>18000000</v>
      </c>
      <c r="AO14" s="72" t="s">
        <v>67</v>
      </c>
      <c r="AP14" s="70">
        <v>16200000</v>
      </c>
      <c r="AQ14" s="72" t="s">
        <v>66</v>
      </c>
      <c r="AR14" s="70">
        <v>0</v>
      </c>
      <c r="AS14" s="86" t="s">
        <v>75</v>
      </c>
      <c r="AT14" s="169">
        <v>14400000</v>
      </c>
      <c r="AU14" s="139">
        <f t="shared" si="3"/>
        <v>3600000</v>
      </c>
      <c r="AV14" s="140">
        <f t="shared" si="4"/>
        <v>0.8</v>
      </c>
      <c r="AW14" s="86" t="s">
        <v>75</v>
      </c>
      <c r="AX14" s="72" t="s">
        <v>86</v>
      </c>
      <c r="AY14" s="237" t="s">
        <v>1289</v>
      </c>
      <c r="AZ14" s="67" t="s">
        <v>67</v>
      </c>
      <c r="BA14" s="67" t="s">
        <v>67</v>
      </c>
    </row>
    <row r="15" spans="1:72" x14ac:dyDescent="0.25">
      <c r="B15" s="67">
        <v>2024</v>
      </c>
      <c r="C15" s="67">
        <v>891780111</v>
      </c>
      <c r="D15" s="69" t="s">
        <v>64</v>
      </c>
      <c r="E15" s="70" t="s">
        <v>1288</v>
      </c>
      <c r="F15" s="70" t="s">
        <v>1287</v>
      </c>
      <c r="G15" s="387">
        <v>2020000100116</v>
      </c>
      <c r="H15" s="72" t="s">
        <v>73</v>
      </c>
      <c r="I15" s="69" t="s">
        <v>65</v>
      </c>
      <c r="J15" s="70" t="s">
        <v>1286</v>
      </c>
      <c r="K15" s="70">
        <v>29040000</v>
      </c>
      <c r="L15" s="67" t="s">
        <v>68</v>
      </c>
      <c r="M15" s="70" t="s">
        <v>1285</v>
      </c>
      <c r="N15" s="70">
        <v>36720072</v>
      </c>
      <c r="O15" s="154" t="s">
        <v>688</v>
      </c>
      <c r="P15" s="386">
        <v>44978</v>
      </c>
      <c r="Q15" s="70">
        <v>252457983</v>
      </c>
      <c r="R15" s="81">
        <v>45324</v>
      </c>
      <c r="S15" s="70">
        <v>29040000</v>
      </c>
      <c r="T15" s="72" t="s">
        <v>66</v>
      </c>
      <c r="U15" s="136">
        <v>7597888</v>
      </c>
      <c r="V15" s="136" t="s">
        <v>1284</v>
      </c>
      <c r="W15" s="81">
        <v>45330</v>
      </c>
      <c r="X15" s="81">
        <v>45330</v>
      </c>
      <c r="Y15" s="295" t="s">
        <v>75</v>
      </c>
      <c r="Z15" s="81">
        <v>45516</v>
      </c>
      <c r="AA15" s="136">
        <f t="shared" si="0"/>
        <v>186</v>
      </c>
      <c r="AB15" s="70">
        <v>0</v>
      </c>
      <c r="AC15" s="70">
        <v>0</v>
      </c>
      <c r="AD15" s="70">
        <v>0</v>
      </c>
      <c r="AE15" s="79" t="s">
        <v>75</v>
      </c>
      <c r="AF15" s="136">
        <f t="shared" si="1"/>
        <v>0</v>
      </c>
      <c r="AG15" s="70">
        <v>0</v>
      </c>
      <c r="AH15" s="70">
        <v>0</v>
      </c>
      <c r="AI15" s="79" t="s">
        <v>75</v>
      </c>
      <c r="AJ15" s="72">
        <v>0</v>
      </c>
      <c r="AK15" s="79" t="s">
        <v>75</v>
      </c>
      <c r="AL15" s="79" t="s">
        <v>75</v>
      </c>
      <c r="AM15" s="136">
        <f t="shared" si="2"/>
        <v>0</v>
      </c>
      <c r="AN15" s="136">
        <f>+K15+AC15-AH15</f>
        <v>29040000</v>
      </c>
      <c r="AO15" s="72" t="s">
        <v>85</v>
      </c>
      <c r="AP15" s="70">
        <v>29040000</v>
      </c>
      <c r="AQ15" s="72" t="s">
        <v>66</v>
      </c>
      <c r="AR15" s="70">
        <v>0</v>
      </c>
      <c r="AS15" s="86" t="s">
        <v>75</v>
      </c>
      <c r="AT15" s="169">
        <v>0</v>
      </c>
      <c r="AU15" s="139">
        <f t="shared" si="3"/>
        <v>29040000</v>
      </c>
      <c r="AV15" s="140">
        <f t="shared" si="4"/>
        <v>0</v>
      </c>
      <c r="AW15" s="86" t="s">
        <v>75</v>
      </c>
      <c r="AX15" s="72" t="s">
        <v>86</v>
      </c>
      <c r="AY15" s="239" t="s">
        <v>1283</v>
      </c>
      <c r="AZ15" s="67" t="s">
        <v>67</v>
      </c>
      <c r="BA15" s="67" t="s">
        <v>67</v>
      </c>
    </row>
    <row r="16" spans="1:72" x14ac:dyDescent="0.25">
      <c r="B16" s="67">
        <v>2024</v>
      </c>
      <c r="C16" s="67">
        <v>891780111</v>
      </c>
      <c r="D16" s="69" t="s">
        <v>64</v>
      </c>
      <c r="E16" s="70" t="s">
        <v>1282</v>
      </c>
      <c r="F16" s="136" t="s">
        <v>1281</v>
      </c>
      <c r="G16" s="295">
        <v>0</v>
      </c>
      <c r="H16" s="72" t="s">
        <v>73</v>
      </c>
      <c r="I16" s="69" t="s">
        <v>65</v>
      </c>
      <c r="J16" s="385" t="s">
        <v>1280</v>
      </c>
      <c r="K16" s="70">
        <v>11250000</v>
      </c>
      <c r="L16" s="67" t="s">
        <v>68</v>
      </c>
      <c r="M16" s="70" t="s">
        <v>1279</v>
      </c>
      <c r="N16" s="70">
        <v>19620951</v>
      </c>
      <c r="O16" s="70">
        <v>244</v>
      </c>
      <c r="P16" s="386">
        <v>45323</v>
      </c>
      <c r="Q16" s="136">
        <v>572500000</v>
      </c>
      <c r="R16" s="81">
        <v>45330</v>
      </c>
      <c r="S16" s="70">
        <v>11250000</v>
      </c>
      <c r="T16" s="72" t="s">
        <v>66</v>
      </c>
      <c r="U16" s="136">
        <v>36669284</v>
      </c>
      <c r="V16" s="136" t="s">
        <v>954</v>
      </c>
      <c r="W16" s="81">
        <v>45330</v>
      </c>
      <c r="X16" s="81">
        <v>45330</v>
      </c>
      <c r="Y16" s="295" t="s">
        <v>75</v>
      </c>
      <c r="Z16" s="81">
        <v>45458</v>
      </c>
      <c r="AA16" s="136">
        <f t="shared" si="0"/>
        <v>128</v>
      </c>
      <c r="AB16" s="70">
        <v>0</v>
      </c>
      <c r="AC16" s="70">
        <v>0</v>
      </c>
      <c r="AD16" s="70">
        <v>0</v>
      </c>
      <c r="AE16" s="79" t="s">
        <v>75</v>
      </c>
      <c r="AF16" s="136">
        <f t="shared" si="1"/>
        <v>0</v>
      </c>
      <c r="AG16" s="70">
        <v>0</v>
      </c>
      <c r="AH16" s="70">
        <v>0</v>
      </c>
      <c r="AI16" s="79" t="s">
        <v>75</v>
      </c>
      <c r="AJ16" s="72">
        <v>0</v>
      </c>
      <c r="AK16" s="79" t="s">
        <v>75</v>
      </c>
      <c r="AL16" s="79" t="s">
        <v>75</v>
      </c>
      <c r="AM16" s="136">
        <f t="shared" si="2"/>
        <v>0</v>
      </c>
      <c r="AN16" s="136">
        <f>+K16+AC16-AH16</f>
        <v>11250000</v>
      </c>
      <c r="AO16" s="72" t="s">
        <v>67</v>
      </c>
      <c r="AP16" s="70">
        <v>11250000</v>
      </c>
      <c r="AQ16" s="72" t="s">
        <v>66</v>
      </c>
      <c r="AR16" s="70">
        <v>0</v>
      </c>
      <c r="AS16" s="86" t="s">
        <v>75</v>
      </c>
      <c r="AT16" s="169">
        <v>9250000</v>
      </c>
      <c r="AU16" s="139">
        <f t="shared" si="3"/>
        <v>2000000</v>
      </c>
      <c r="AV16" s="140">
        <f t="shared" si="4"/>
        <v>0.82222222222222219</v>
      </c>
      <c r="AW16" s="86" t="s">
        <v>75</v>
      </c>
      <c r="AX16" s="72" t="s">
        <v>86</v>
      </c>
      <c r="AY16" s="237" t="s">
        <v>1278</v>
      </c>
      <c r="AZ16" s="67" t="s">
        <v>67</v>
      </c>
      <c r="BA16" s="67" t="s">
        <v>67</v>
      </c>
    </row>
    <row r="17" spans="2:53" x14ac:dyDescent="0.25">
      <c r="B17" s="67">
        <v>2024</v>
      </c>
      <c r="C17" s="67">
        <v>891780111</v>
      </c>
      <c r="D17" s="69" t="s">
        <v>64</v>
      </c>
      <c r="E17" s="70" t="s">
        <v>1277</v>
      </c>
      <c r="F17" s="70" t="s">
        <v>1276</v>
      </c>
      <c r="G17" s="295">
        <v>0</v>
      </c>
      <c r="H17" s="72" t="s">
        <v>73</v>
      </c>
      <c r="I17" s="69" t="s">
        <v>65</v>
      </c>
      <c r="J17" s="385" t="s">
        <v>1275</v>
      </c>
      <c r="K17" s="70">
        <v>11250000</v>
      </c>
      <c r="L17" s="67" t="s">
        <v>68</v>
      </c>
      <c r="M17" s="385" t="s">
        <v>1274</v>
      </c>
      <c r="N17" s="70">
        <v>57107014</v>
      </c>
      <c r="O17" s="70">
        <v>244</v>
      </c>
      <c r="P17" s="386">
        <v>45323</v>
      </c>
      <c r="Q17" s="136">
        <v>572500000</v>
      </c>
      <c r="R17" s="81">
        <v>45330</v>
      </c>
      <c r="S17" s="70">
        <v>11250000</v>
      </c>
      <c r="T17" s="72" t="s">
        <v>66</v>
      </c>
      <c r="U17" s="136">
        <v>36669284</v>
      </c>
      <c r="V17" s="136" t="s">
        <v>954</v>
      </c>
      <c r="W17" s="81">
        <v>45330</v>
      </c>
      <c r="X17" s="81">
        <v>45330</v>
      </c>
      <c r="Y17" s="295" t="s">
        <v>75</v>
      </c>
      <c r="Z17" s="81">
        <v>45458</v>
      </c>
      <c r="AA17" s="136">
        <f t="shared" si="0"/>
        <v>128</v>
      </c>
      <c r="AB17" s="70">
        <v>0</v>
      </c>
      <c r="AC17" s="70">
        <v>0</v>
      </c>
      <c r="AD17" s="70">
        <v>0</v>
      </c>
      <c r="AE17" s="79" t="s">
        <v>75</v>
      </c>
      <c r="AF17" s="136">
        <f t="shared" si="1"/>
        <v>0</v>
      </c>
      <c r="AG17" s="70">
        <v>0</v>
      </c>
      <c r="AH17" s="70">
        <v>0</v>
      </c>
      <c r="AI17" s="79" t="s">
        <v>75</v>
      </c>
      <c r="AJ17" s="72">
        <v>0</v>
      </c>
      <c r="AK17" s="79" t="s">
        <v>75</v>
      </c>
      <c r="AL17" s="79" t="s">
        <v>75</v>
      </c>
      <c r="AM17" s="136">
        <f t="shared" si="2"/>
        <v>0</v>
      </c>
      <c r="AN17" s="136">
        <f>+K17+AC17-AH17</f>
        <v>11250000</v>
      </c>
      <c r="AO17" s="72" t="s">
        <v>67</v>
      </c>
      <c r="AP17" s="70">
        <v>11250000</v>
      </c>
      <c r="AQ17" s="72" t="s">
        <v>66</v>
      </c>
      <c r="AR17" s="70">
        <v>0</v>
      </c>
      <c r="AS17" s="86" t="s">
        <v>75</v>
      </c>
      <c r="AT17" s="169">
        <v>9250000</v>
      </c>
      <c r="AU17" s="139">
        <f t="shared" si="3"/>
        <v>2000000</v>
      </c>
      <c r="AV17" s="140">
        <f t="shared" si="4"/>
        <v>0.82222222222222219</v>
      </c>
      <c r="AW17" s="86" t="s">
        <v>75</v>
      </c>
      <c r="AX17" s="72" t="s">
        <v>86</v>
      </c>
      <c r="AY17" s="237" t="s">
        <v>1273</v>
      </c>
      <c r="AZ17" s="67" t="s">
        <v>67</v>
      </c>
      <c r="BA17" s="67" t="s">
        <v>67</v>
      </c>
    </row>
    <row r="18" spans="2:53" x14ac:dyDescent="0.25">
      <c r="B18" s="67">
        <v>2024</v>
      </c>
      <c r="C18" s="67">
        <v>891780111</v>
      </c>
      <c r="D18" s="69" t="s">
        <v>64</v>
      </c>
      <c r="E18" s="70" t="s">
        <v>1272</v>
      </c>
      <c r="F18" s="70" t="s">
        <v>1271</v>
      </c>
      <c r="G18" s="295">
        <v>0</v>
      </c>
      <c r="H18" s="72" t="s">
        <v>73</v>
      </c>
      <c r="I18" s="69" t="s">
        <v>65</v>
      </c>
      <c r="J18" s="385" t="s">
        <v>1270</v>
      </c>
      <c r="K18" s="70">
        <v>16200000</v>
      </c>
      <c r="L18" s="67" t="s">
        <v>68</v>
      </c>
      <c r="M18" s="70" t="s">
        <v>1269</v>
      </c>
      <c r="N18" s="70">
        <v>1140877757</v>
      </c>
      <c r="O18" s="70">
        <v>244</v>
      </c>
      <c r="P18" s="386">
        <v>45323</v>
      </c>
      <c r="Q18" s="136">
        <v>572500000</v>
      </c>
      <c r="R18" s="81">
        <v>45330</v>
      </c>
      <c r="S18" s="70">
        <v>16200000</v>
      </c>
      <c r="T18" s="72" t="s">
        <v>66</v>
      </c>
      <c r="U18" s="136">
        <v>84458088</v>
      </c>
      <c r="V18" s="136" t="s">
        <v>803</v>
      </c>
      <c r="W18" s="81">
        <v>45330</v>
      </c>
      <c r="X18" s="81">
        <v>45330</v>
      </c>
      <c r="Y18" s="295" t="s">
        <v>75</v>
      </c>
      <c r="Z18" s="81">
        <v>45458</v>
      </c>
      <c r="AA18" s="136">
        <f t="shared" si="0"/>
        <v>128</v>
      </c>
      <c r="AB18" s="70">
        <v>1</v>
      </c>
      <c r="AC18" s="70">
        <v>1800000</v>
      </c>
      <c r="AD18" s="70">
        <v>1</v>
      </c>
      <c r="AE18" s="79">
        <v>45473</v>
      </c>
      <c r="AF18" s="136">
        <f t="shared" si="1"/>
        <v>15</v>
      </c>
      <c r="AG18" s="70">
        <v>0</v>
      </c>
      <c r="AH18" s="70">
        <v>0</v>
      </c>
      <c r="AI18" s="79" t="s">
        <v>75</v>
      </c>
      <c r="AJ18" s="72">
        <v>0</v>
      </c>
      <c r="AK18" s="79" t="s">
        <v>75</v>
      </c>
      <c r="AL18" s="79" t="s">
        <v>75</v>
      </c>
      <c r="AM18" s="136">
        <f t="shared" si="2"/>
        <v>0</v>
      </c>
      <c r="AN18" s="136">
        <f>+K18+AC18-AH18</f>
        <v>18000000</v>
      </c>
      <c r="AO18" s="72" t="s">
        <v>67</v>
      </c>
      <c r="AP18" s="70">
        <v>16200000</v>
      </c>
      <c r="AQ18" s="72" t="s">
        <v>66</v>
      </c>
      <c r="AR18" s="70">
        <v>0</v>
      </c>
      <c r="AS18" s="86" t="s">
        <v>75</v>
      </c>
      <c r="AT18" s="169">
        <v>14400000</v>
      </c>
      <c r="AU18" s="139">
        <f t="shared" si="3"/>
        <v>3600000</v>
      </c>
      <c r="AV18" s="140">
        <f t="shared" si="4"/>
        <v>0.8</v>
      </c>
      <c r="AW18" s="86" t="s">
        <v>75</v>
      </c>
      <c r="AX18" s="72" t="s">
        <v>86</v>
      </c>
      <c r="AY18" s="237" t="s">
        <v>1268</v>
      </c>
      <c r="AZ18" s="67" t="s">
        <v>67</v>
      </c>
      <c r="BA18" s="67" t="s">
        <v>67</v>
      </c>
    </row>
    <row r="19" spans="2:53" x14ac:dyDescent="0.25">
      <c r="B19" s="67">
        <v>2024</v>
      </c>
      <c r="C19" s="67">
        <v>891780111</v>
      </c>
      <c r="D19" s="69" t="s">
        <v>64</v>
      </c>
      <c r="E19" s="70" t="s">
        <v>1267</v>
      </c>
      <c r="F19" s="70" t="s">
        <v>1266</v>
      </c>
      <c r="G19" s="295">
        <v>0</v>
      </c>
      <c r="H19" s="72" t="s">
        <v>73</v>
      </c>
      <c r="I19" s="69" t="s">
        <v>65</v>
      </c>
      <c r="J19" s="385" t="s">
        <v>1265</v>
      </c>
      <c r="K19" s="70">
        <v>14850000</v>
      </c>
      <c r="L19" s="67" t="s">
        <v>68</v>
      </c>
      <c r="M19" s="70" t="s">
        <v>1264</v>
      </c>
      <c r="N19" s="70">
        <v>1082897369</v>
      </c>
      <c r="O19" s="70">
        <v>244</v>
      </c>
      <c r="P19" s="386">
        <v>45323</v>
      </c>
      <c r="Q19" s="136">
        <v>572500000</v>
      </c>
      <c r="R19" s="81">
        <v>45330</v>
      </c>
      <c r="S19" s="70">
        <v>14850000</v>
      </c>
      <c r="T19" s="72" t="s">
        <v>66</v>
      </c>
      <c r="U19" s="136">
        <v>36669284</v>
      </c>
      <c r="V19" s="136" t="s">
        <v>954</v>
      </c>
      <c r="W19" s="81">
        <v>45330</v>
      </c>
      <c r="X19" s="81">
        <v>45330</v>
      </c>
      <c r="Y19" s="295" t="s">
        <v>75</v>
      </c>
      <c r="Z19" s="81">
        <v>45458</v>
      </c>
      <c r="AA19" s="136">
        <f t="shared" si="0"/>
        <v>128</v>
      </c>
      <c r="AB19" s="70">
        <v>0</v>
      </c>
      <c r="AC19" s="70">
        <v>0</v>
      </c>
      <c r="AD19" s="70">
        <v>0</v>
      </c>
      <c r="AE19" s="79" t="s">
        <v>75</v>
      </c>
      <c r="AF19" s="136">
        <f t="shared" si="1"/>
        <v>0</v>
      </c>
      <c r="AG19" s="70">
        <v>0</v>
      </c>
      <c r="AH19" s="70">
        <v>0</v>
      </c>
      <c r="AI19" s="79" t="s">
        <v>75</v>
      </c>
      <c r="AJ19" s="72">
        <v>0</v>
      </c>
      <c r="AK19" s="79" t="s">
        <v>75</v>
      </c>
      <c r="AL19" s="79" t="s">
        <v>75</v>
      </c>
      <c r="AM19" s="136">
        <f t="shared" si="2"/>
        <v>0</v>
      </c>
      <c r="AN19" s="136">
        <f>+K19+AC19-AH19</f>
        <v>14850000</v>
      </c>
      <c r="AO19" s="72" t="s">
        <v>67</v>
      </c>
      <c r="AP19" s="70">
        <v>14850000</v>
      </c>
      <c r="AQ19" s="72" t="s">
        <v>66</v>
      </c>
      <c r="AR19" s="70">
        <v>0</v>
      </c>
      <c r="AS19" s="86" t="s">
        <v>75</v>
      </c>
      <c r="AT19" s="169">
        <v>13200000</v>
      </c>
      <c r="AU19" s="139">
        <f t="shared" si="3"/>
        <v>1650000</v>
      </c>
      <c r="AV19" s="140">
        <f t="shared" si="4"/>
        <v>0.88888888888888884</v>
      </c>
      <c r="AW19" s="86" t="s">
        <v>75</v>
      </c>
      <c r="AX19" s="72" t="s">
        <v>86</v>
      </c>
      <c r="AY19" s="237" t="s">
        <v>1263</v>
      </c>
      <c r="AZ19" s="67" t="s">
        <v>67</v>
      </c>
      <c r="BA19" s="67" t="s">
        <v>67</v>
      </c>
    </row>
    <row r="20" spans="2:53" x14ac:dyDescent="0.25">
      <c r="B20" s="67">
        <v>2024</v>
      </c>
      <c r="C20" s="67">
        <v>891780111</v>
      </c>
      <c r="D20" s="69" t="s">
        <v>64</v>
      </c>
      <c r="E20" s="70" t="s">
        <v>1262</v>
      </c>
      <c r="F20" s="70" t="s">
        <v>1261</v>
      </c>
      <c r="G20" s="295">
        <v>0</v>
      </c>
      <c r="H20" s="72" t="s">
        <v>73</v>
      </c>
      <c r="I20" s="69" t="s">
        <v>65</v>
      </c>
      <c r="J20" s="70" t="s">
        <v>1260</v>
      </c>
      <c r="K20" s="70">
        <v>38000000</v>
      </c>
      <c r="L20" s="67" t="s">
        <v>68</v>
      </c>
      <c r="M20" s="70" t="s">
        <v>1259</v>
      </c>
      <c r="N20" s="70">
        <v>36722139</v>
      </c>
      <c r="O20" s="70">
        <v>214</v>
      </c>
      <c r="P20" s="386">
        <v>45322</v>
      </c>
      <c r="Q20" s="70">
        <v>172700000</v>
      </c>
      <c r="R20" s="81">
        <v>45330</v>
      </c>
      <c r="S20" s="70">
        <v>38000000</v>
      </c>
      <c r="T20" s="72" t="s">
        <v>66</v>
      </c>
      <c r="U20" s="136">
        <v>16078654</v>
      </c>
      <c r="V20" s="136" t="s">
        <v>477</v>
      </c>
      <c r="W20" s="81">
        <v>45330</v>
      </c>
      <c r="X20" s="81">
        <v>45330</v>
      </c>
      <c r="Y20" s="295" t="s">
        <v>75</v>
      </c>
      <c r="Z20" s="81">
        <v>45621</v>
      </c>
      <c r="AA20" s="136">
        <f t="shared" si="0"/>
        <v>291</v>
      </c>
      <c r="AB20" s="70">
        <v>0</v>
      </c>
      <c r="AC20" s="70">
        <v>0</v>
      </c>
      <c r="AD20" s="70">
        <v>0</v>
      </c>
      <c r="AE20" s="79" t="s">
        <v>75</v>
      </c>
      <c r="AF20" s="136">
        <f t="shared" si="1"/>
        <v>0</v>
      </c>
      <c r="AG20" s="70">
        <v>0</v>
      </c>
      <c r="AH20" s="70">
        <v>0</v>
      </c>
      <c r="AI20" s="79" t="s">
        <v>75</v>
      </c>
      <c r="AJ20" s="72">
        <v>0</v>
      </c>
      <c r="AK20" s="79" t="s">
        <v>75</v>
      </c>
      <c r="AL20" s="79" t="s">
        <v>75</v>
      </c>
      <c r="AM20" s="136">
        <f t="shared" si="2"/>
        <v>0</v>
      </c>
      <c r="AN20" s="136">
        <f>+K20+AC20-AH20</f>
        <v>38000000</v>
      </c>
      <c r="AO20" s="72" t="s">
        <v>85</v>
      </c>
      <c r="AP20" s="70">
        <v>38000000</v>
      </c>
      <c r="AQ20" s="72" t="s">
        <v>66</v>
      </c>
      <c r="AR20" s="70">
        <v>0</v>
      </c>
      <c r="AS20" s="86" t="s">
        <v>75</v>
      </c>
      <c r="AT20" s="169">
        <v>15200000</v>
      </c>
      <c r="AU20" s="139">
        <f t="shared" si="3"/>
        <v>22800000</v>
      </c>
      <c r="AV20" s="140">
        <f t="shared" si="4"/>
        <v>0.4</v>
      </c>
      <c r="AW20" s="86" t="s">
        <v>75</v>
      </c>
      <c r="AX20" s="72" t="s">
        <v>86</v>
      </c>
      <c r="AY20" s="237" t="s">
        <v>1258</v>
      </c>
      <c r="AZ20" s="67" t="s">
        <v>67</v>
      </c>
      <c r="BA20" s="67" t="s">
        <v>67</v>
      </c>
    </row>
    <row r="21" spans="2:53" ht="15" customHeight="1" x14ac:dyDescent="0.25">
      <c r="B21" s="67">
        <v>2024</v>
      </c>
      <c r="C21" s="67">
        <v>891780111</v>
      </c>
      <c r="D21" s="69" t="s">
        <v>64</v>
      </c>
      <c r="E21" s="70" t="s">
        <v>1257</v>
      </c>
      <c r="F21" s="70" t="s">
        <v>1256</v>
      </c>
      <c r="G21" s="295">
        <v>0</v>
      </c>
      <c r="H21" s="72" t="s">
        <v>73</v>
      </c>
      <c r="I21" s="69" t="s">
        <v>65</v>
      </c>
      <c r="J21" s="70" t="s">
        <v>1255</v>
      </c>
      <c r="K21" s="70">
        <v>14850000</v>
      </c>
      <c r="L21" s="67" t="s">
        <v>68</v>
      </c>
      <c r="M21" s="385" t="s">
        <v>1254</v>
      </c>
      <c r="N21" s="70">
        <v>1082941227</v>
      </c>
      <c r="O21" s="70">
        <v>244</v>
      </c>
      <c r="P21" s="386">
        <v>45323</v>
      </c>
      <c r="Q21" s="136">
        <v>572500000</v>
      </c>
      <c r="R21" s="81">
        <v>45330</v>
      </c>
      <c r="S21" s="70">
        <v>14850000</v>
      </c>
      <c r="T21" s="72" t="s">
        <v>66</v>
      </c>
      <c r="U21" s="136">
        <v>84458088</v>
      </c>
      <c r="V21" s="136" t="s">
        <v>803</v>
      </c>
      <c r="W21" s="81">
        <v>45330</v>
      </c>
      <c r="X21" s="81">
        <v>45330</v>
      </c>
      <c r="Y21" s="295" t="s">
        <v>75</v>
      </c>
      <c r="Z21" s="81">
        <v>45458</v>
      </c>
      <c r="AA21" s="136">
        <f t="shared" si="0"/>
        <v>128</v>
      </c>
      <c r="AB21" s="70">
        <v>0</v>
      </c>
      <c r="AC21" s="70">
        <v>0</v>
      </c>
      <c r="AD21" s="70">
        <v>0</v>
      </c>
      <c r="AE21" s="79" t="s">
        <v>75</v>
      </c>
      <c r="AF21" s="136">
        <f t="shared" si="1"/>
        <v>0</v>
      </c>
      <c r="AG21" s="70">
        <v>0</v>
      </c>
      <c r="AH21" s="70">
        <v>0</v>
      </c>
      <c r="AI21" s="79" t="s">
        <v>75</v>
      </c>
      <c r="AJ21" s="72">
        <v>0</v>
      </c>
      <c r="AK21" s="79" t="s">
        <v>75</v>
      </c>
      <c r="AL21" s="79" t="s">
        <v>75</v>
      </c>
      <c r="AM21" s="136">
        <f t="shared" si="2"/>
        <v>0</v>
      </c>
      <c r="AN21" s="136">
        <f>+K21+AC21-AH21</f>
        <v>14850000</v>
      </c>
      <c r="AO21" s="72" t="s">
        <v>67</v>
      </c>
      <c r="AP21" s="70">
        <v>14850000</v>
      </c>
      <c r="AQ21" s="72" t="s">
        <v>66</v>
      </c>
      <c r="AR21" s="70">
        <v>0</v>
      </c>
      <c r="AS21" s="86" t="s">
        <v>75</v>
      </c>
      <c r="AT21" s="169">
        <v>13200000</v>
      </c>
      <c r="AU21" s="139">
        <f t="shared" si="3"/>
        <v>1650000</v>
      </c>
      <c r="AV21" s="140">
        <f t="shared" si="4"/>
        <v>0.88888888888888884</v>
      </c>
      <c r="AW21" s="86" t="s">
        <v>75</v>
      </c>
      <c r="AX21" s="72" t="s">
        <v>86</v>
      </c>
      <c r="AY21" s="237" t="s">
        <v>1253</v>
      </c>
      <c r="AZ21" s="67" t="s">
        <v>67</v>
      </c>
      <c r="BA21" s="67" t="s">
        <v>67</v>
      </c>
    </row>
    <row r="22" spans="2:53" x14ac:dyDescent="0.25">
      <c r="B22" s="67">
        <v>2024</v>
      </c>
      <c r="C22" s="67">
        <v>891780111</v>
      </c>
      <c r="D22" s="69" t="s">
        <v>64</v>
      </c>
      <c r="E22" s="70" t="s">
        <v>1252</v>
      </c>
      <c r="F22" s="70" t="s">
        <v>1251</v>
      </c>
      <c r="G22" s="295">
        <v>0</v>
      </c>
      <c r="H22" s="72" t="s">
        <v>73</v>
      </c>
      <c r="I22" s="69" t="s">
        <v>65</v>
      </c>
      <c r="J22" s="385" t="s">
        <v>1250</v>
      </c>
      <c r="K22" s="70">
        <v>18000000</v>
      </c>
      <c r="L22" s="67" t="s">
        <v>68</v>
      </c>
      <c r="M22" s="70" t="s">
        <v>1249</v>
      </c>
      <c r="N22" s="70">
        <v>1082999611</v>
      </c>
      <c r="O22" s="70">
        <v>244</v>
      </c>
      <c r="P22" s="386">
        <v>45323</v>
      </c>
      <c r="Q22" s="136">
        <v>572500000</v>
      </c>
      <c r="R22" s="81">
        <v>45331</v>
      </c>
      <c r="S22" s="70">
        <v>18000000</v>
      </c>
      <c r="T22" s="72" t="s">
        <v>66</v>
      </c>
      <c r="U22" s="136">
        <v>84458088</v>
      </c>
      <c r="V22" s="136" t="s">
        <v>803</v>
      </c>
      <c r="W22" s="81">
        <v>45331</v>
      </c>
      <c r="X22" s="81">
        <v>45331</v>
      </c>
      <c r="Y22" s="295" t="s">
        <v>75</v>
      </c>
      <c r="Z22" s="81">
        <v>45458</v>
      </c>
      <c r="AA22" s="136">
        <f t="shared" si="0"/>
        <v>127</v>
      </c>
      <c r="AB22" s="70">
        <v>1</v>
      </c>
      <c r="AC22" s="70">
        <v>2000000</v>
      </c>
      <c r="AD22" s="70">
        <v>1</v>
      </c>
      <c r="AE22" s="79">
        <v>45473</v>
      </c>
      <c r="AF22" s="136">
        <f t="shared" si="1"/>
        <v>15</v>
      </c>
      <c r="AG22" s="70">
        <v>0</v>
      </c>
      <c r="AH22" s="70">
        <v>0</v>
      </c>
      <c r="AI22" s="79" t="s">
        <v>75</v>
      </c>
      <c r="AJ22" s="72">
        <v>0</v>
      </c>
      <c r="AK22" s="79" t="s">
        <v>75</v>
      </c>
      <c r="AL22" s="79" t="s">
        <v>75</v>
      </c>
      <c r="AM22" s="136">
        <f t="shared" si="2"/>
        <v>0</v>
      </c>
      <c r="AN22" s="136">
        <f>+K22+AC22-AH22</f>
        <v>20000000</v>
      </c>
      <c r="AO22" s="72" t="s">
        <v>67</v>
      </c>
      <c r="AP22" s="70">
        <v>18000000</v>
      </c>
      <c r="AQ22" s="72" t="s">
        <v>66</v>
      </c>
      <c r="AR22" s="70">
        <v>0</v>
      </c>
      <c r="AS22" s="86" t="s">
        <v>75</v>
      </c>
      <c r="AT22" s="169">
        <v>16000000</v>
      </c>
      <c r="AU22" s="139">
        <f t="shared" si="3"/>
        <v>4000000</v>
      </c>
      <c r="AV22" s="140">
        <f t="shared" si="4"/>
        <v>0.8</v>
      </c>
      <c r="AW22" s="86" t="s">
        <v>75</v>
      </c>
      <c r="AX22" s="72" t="s">
        <v>86</v>
      </c>
      <c r="AY22" s="237" t="s">
        <v>1248</v>
      </c>
      <c r="AZ22" s="67" t="s">
        <v>67</v>
      </c>
      <c r="BA22" s="67" t="s">
        <v>67</v>
      </c>
    </row>
    <row r="23" spans="2:53" x14ac:dyDescent="0.25">
      <c r="B23" s="67">
        <v>2024</v>
      </c>
      <c r="C23" s="67">
        <v>891780111</v>
      </c>
      <c r="D23" s="69" t="s">
        <v>64</v>
      </c>
      <c r="E23" s="70" t="s">
        <v>1247</v>
      </c>
      <c r="F23" s="70" t="s">
        <v>1246</v>
      </c>
      <c r="G23" s="295">
        <v>0</v>
      </c>
      <c r="H23" s="72" t="s">
        <v>73</v>
      </c>
      <c r="I23" s="69" t="s">
        <v>65</v>
      </c>
      <c r="J23" s="70" t="s">
        <v>1245</v>
      </c>
      <c r="K23" s="70">
        <v>18000000</v>
      </c>
      <c r="L23" s="67" t="s">
        <v>68</v>
      </c>
      <c r="M23" s="70" t="s">
        <v>1244</v>
      </c>
      <c r="N23" s="70">
        <v>1082886770</v>
      </c>
      <c r="O23" s="70">
        <v>244</v>
      </c>
      <c r="P23" s="386">
        <v>45323</v>
      </c>
      <c r="Q23" s="136">
        <v>572500000</v>
      </c>
      <c r="R23" s="81">
        <v>45331</v>
      </c>
      <c r="S23" s="70">
        <v>18000000</v>
      </c>
      <c r="T23" s="72" t="s">
        <v>66</v>
      </c>
      <c r="U23" s="136">
        <v>84458088</v>
      </c>
      <c r="V23" s="136" t="s">
        <v>803</v>
      </c>
      <c r="W23" s="81">
        <v>45331</v>
      </c>
      <c r="X23" s="81">
        <v>45331</v>
      </c>
      <c r="Y23" s="295" t="s">
        <v>75</v>
      </c>
      <c r="Z23" s="81">
        <v>45458</v>
      </c>
      <c r="AA23" s="136">
        <f t="shared" si="0"/>
        <v>127</v>
      </c>
      <c r="AB23" s="70">
        <v>1</v>
      </c>
      <c r="AC23" s="70">
        <v>2500000</v>
      </c>
      <c r="AD23" s="70">
        <v>1</v>
      </c>
      <c r="AE23" s="79">
        <v>45473</v>
      </c>
      <c r="AF23" s="136">
        <f t="shared" si="1"/>
        <v>15</v>
      </c>
      <c r="AG23" s="70">
        <v>0</v>
      </c>
      <c r="AH23" s="70">
        <v>0</v>
      </c>
      <c r="AI23" s="79" t="s">
        <v>75</v>
      </c>
      <c r="AJ23" s="72">
        <v>0</v>
      </c>
      <c r="AK23" s="79" t="s">
        <v>75</v>
      </c>
      <c r="AL23" s="79" t="s">
        <v>75</v>
      </c>
      <c r="AM23" s="136">
        <f t="shared" si="2"/>
        <v>0</v>
      </c>
      <c r="AN23" s="136">
        <f>+K23+AC23-AH23</f>
        <v>20500000</v>
      </c>
      <c r="AO23" s="72" t="s">
        <v>67</v>
      </c>
      <c r="AP23" s="70">
        <v>18000000</v>
      </c>
      <c r="AQ23" s="72" t="s">
        <v>66</v>
      </c>
      <c r="AR23" s="70">
        <v>0</v>
      </c>
      <c r="AS23" s="86" t="s">
        <v>75</v>
      </c>
      <c r="AT23" s="169">
        <v>16000000</v>
      </c>
      <c r="AU23" s="139">
        <f t="shared" si="3"/>
        <v>4500000</v>
      </c>
      <c r="AV23" s="140">
        <f t="shared" si="4"/>
        <v>0.78048780487804881</v>
      </c>
      <c r="AW23" s="86" t="s">
        <v>75</v>
      </c>
      <c r="AX23" s="72" t="s">
        <v>86</v>
      </c>
      <c r="AY23" s="237" t="s">
        <v>1243</v>
      </c>
      <c r="AZ23" s="67" t="s">
        <v>67</v>
      </c>
      <c r="BA23" s="67" t="s">
        <v>67</v>
      </c>
    </row>
    <row r="24" spans="2:53" x14ac:dyDescent="0.25">
      <c r="B24" s="67">
        <v>2024</v>
      </c>
      <c r="C24" s="67">
        <v>891780111</v>
      </c>
      <c r="D24" s="69" t="s">
        <v>64</v>
      </c>
      <c r="E24" s="70" t="s">
        <v>1242</v>
      </c>
      <c r="F24" s="70" t="s">
        <v>1241</v>
      </c>
      <c r="G24" s="295">
        <v>0</v>
      </c>
      <c r="H24" s="72" t="s">
        <v>73</v>
      </c>
      <c r="I24" s="69" t="s">
        <v>65</v>
      </c>
      <c r="J24" s="70" t="s">
        <v>1240</v>
      </c>
      <c r="K24" s="70">
        <v>13500000</v>
      </c>
      <c r="L24" s="67" t="s">
        <v>68</v>
      </c>
      <c r="M24" s="385" t="s">
        <v>1239</v>
      </c>
      <c r="N24" s="70">
        <v>1082372495</v>
      </c>
      <c r="O24" s="70">
        <v>244</v>
      </c>
      <c r="P24" s="386">
        <v>45323</v>
      </c>
      <c r="Q24" s="136">
        <v>572500000</v>
      </c>
      <c r="R24" s="81">
        <v>45331</v>
      </c>
      <c r="S24" s="70">
        <v>13500000</v>
      </c>
      <c r="T24" s="72" t="s">
        <v>66</v>
      </c>
      <c r="U24" s="136">
        <v>84458088</v>
      </c>
      <c r="V24" s="136" t="s">
        <v>803</v>
      </c>
      <c r="W24" s="81">
        <v>45331</v>
      </c>
      <c r="X24" s="81">
        <v>45331</v>
      </c>
      <c r="Y24" s="295" t="s">
        <v>75</v>
      </c>
      <c r="Z24" s="81">
        <v>45458</v>
      </c>
      <c r="AA24" s="136">
        <f t="shared" si="0"/>
        <v>127</v>
      </c>
      <c r="AB24" s="70">
        <v>1</v>
      </c>
      <c r="AC24" s="70">
        <v>1500000</v>
      </c>
      <c r="AD24" s="70">
        <v>1</v>
      </c>
      <c r="AE24" s="79">
        <v>45473</v>
      </c>
      <c r="AF24" s="136">
        <f t="shared" si="1"/>
        <v>15</v>
      </c>
      <c r="AG24" s="70">
        <v>0</v>
      </c>
      <c r="AH24" s="70">
        <v>0</v>
      </c>
      <c r="AI24" s="79" t="s">
        <v>75</v>
      </c>
      <c r="AJ24" s="72">
        <v>0</v>
      </c>
      <c r="AK24" s="79" t="s">
        <v>75</v>
      </c>
      <c r="AL24" s="79" t="s">
        <v>75</v>
      </c>
      <c r="AM24" s="136">
        <f t="shared" si="2"/>
        <v>0</v>
      </c>
      <c r="AN24" s="136">
        <f>+K24+AC24-AH24</f>
        <v>15000000</v>
      </c>
      <c r="AO24" s="72" t="s">
        <v>67</v>
      </c>
      <c r="AP24" s="70">
        <v>13500000</v>
      </c>
      <c r="AQ24" s="72" t="s">
        <v>66</v>
      </c>
      <c r="AR24" s="70">
        <v>0</v>
      </c>
      <c r="AS24" s="86" t="s">
        <v>75</v>
      </c>
      <c r="AT24" s="169">
        <v>12000000</v>
      </c>
      <c r="AU24" s="139">
        <f t="shared" si="3"/>
        <v>3000000</v>
      </c>
      <c r="AV24" s="140">
        <f t="shared" si="4"/>
        <v>0.8</v>
      </c>
      <c r="AW24" s="86" t="s">
        <v>75</v>
      </c>
      <c r="AX24" s="72" t="s">
        <v>86</v>
      </c>
      <c r="AY24" s="237" t="s">
        <v>1238</v>
      </c>
      <c r="AZ24" s="67" t="s">
        <v>67</v>
      </c>
      <c r="BA24" s="67" t="s">
        <v>67</v>
      </c>
    </row>
    <row r="25" spans="2:53" x14ac:dyDescent="0.25">
      <c r="B25" s="67">
        <v>2024</v>
      </c>
      <c r="C25" s="67">
        <v>891780111</v>
      </c>
      <c r="D25" s="69" t="s">
        <v>64</v>
      </c>
      <c r="E25" s="70" t="s">
        <v>1237</v>
      </c>
      <c r="F25" s="70" t="s">
        <v>1236</v>
      </c>
      <c r="G25" s="295">
        <v>0</v>
      </c>
      <c r="H25" s="72" t="s">
        <v>73</v>
      </c>
      <c r="I25" s="69" t="s">
        <v>65</v>
      </c>
      <c r="J25" s="385" t="s">
        <v>1235</v>
      </c>
      <c r="K25" s="70">
        <v>11250000</v>
      </c>
      <c r="L25" s="67" t="s">
        <v>68</v>
      </c>
      <c r="M25" s="385" t="s">
        <v>1234</v>
      </c>
      <c r="N25" s="70">
        <v>1079938053</v>
      </c>
      <c r="O25" s="70">
        <v>244</v>
      </c>
      <c r="P25" s="386">
        <v>45323</v>
      </c>
      <c r="Q25" s="136">
        <v>572500000</v>
      </c>
      <c r="R25" s="81">
        <v>45331</v>
      </c>
      <c r="S25" s="70">
        <v>11250000</v>
      </c>
      <c r="T25" s="72" t="s">
        <v>66</v>
      </c>
      <c r="U25" s="136">
        <v>84458088</v>
      </c>
      <c r="V25" s="136" t="s">
        <v>803</v>
      </c>
      <c r="W25" s="81">
        <v>45331</v>
      </c>
      <c r="X25" s="81">
        <v>45331</v>
      </c>
      <c r="Y25" s="295" t="s">
        <v>75</v>
      </c>
      <c r="Z25" s="81">
        <v>45458</v>
      </c>
      <c r="AA25" s="136">
        <f t="shared" si="0"/>
        <v>127</v>
      </c>
      <c r="AB25" s="70">
        <v>0</v>
      </c>
      <c r="AC25" s="70">
        <v>0</v>
      </c>
      <c r="AD25" s="70">
        <v>0</v>
      </c>
      <c r="AE25" s="79" t="s">
        <v>75</v>
      </c>
      <c r="AF25" s="136">
        <f t="shared" si="1"/>
        <v>0</v>
      </c>
      <c r="AG25" s="70">
        <v>0</v>
      </c>
      <c r="AH25" s="70">
        <v>0</v>
      </c>
      <c r="AI25" s="79" t="s">
        <v>75</v>
      </c>
      <c r="AJ25" s="72">
        <v>0</v>
      </c>
      <c r="AK25" s="79" t="s">
        <v>75</v>
      </c>
      <c r="AL25" s="79" t="s">
        <v>75</v>
      </c>
      <c r="AM25" s="136">
        <f t="shared" si="2"/>
        <v>0</v>
      </c>
      <c r="AN25" s="136">
        <f>+K25+AC25-AH25</f>
        <v>11250000</v>
      </c>
      <c r="AO25" s="72" t="s">
        <v>67</v>
      </c>
      <c r="AP25" s="70">
        <v>11250000</v>
      </c>
      <c r="AQ25" s="72" t="s">
        <v>66</v>
      </c>
      <c r="AR25" s="70">
        <v>0</v>
      </c>
      <c r="AS25" s="86" t="s">
        <v>75</v>
      </c>
      <c r="AT25" s="169">
        <v>10000000</v>
      </c>
      <c r="AU25" s="139">
        <f t="shared" si="3"/>
        <v>1250000</v>
      </c>
      <c r="AV25" s="140">
        <f t="shared" si="4"/>
        <v>0.88888888888888884</v>
      </c>
      <c r="AW25" s="86" t="s">
        <v>75</v>
      </c>
      <c r="AX25" s="72" t="s">
        <v>86</v>
      </c>
      <c r="AY25" s="237" t="s">
        <v>1233</v>
      </c>
      <c r="AZ25" s="67" t="s">
        <v>67</v>
      </c>
      <c r="BA25" s="67" t="s">
        <v>67</v>
      </c>
    </row>
    <row r="26" spans="2:53" x14ac:dyDescent="0.25">
      <c r="B26" s="67">
        <v>2024</v>
      </c>
      <c r="C26" s="67">
        <v>891780111</v>
      </c>
      <c r="D26" s="69" t="s">
        <v>64</v>
      </c>
      <c r="E26" s="70" t="s">
        <v>1232</v>
      </c>
      <c r="F26" s="70" t="s">
        <v>1231</v>
      </c>
      <c r="G26" s="295">
        <v>0</v>
      </c>
      <c r="H26" s="72" t="s">
        <v>73</v>
      </c>
      <c r="I26" s="69" t="s">
        <v>138</v>
      </c>
      <c r="J26" s="70" t="s">
        <v>1230</v>
      </c>
      <c r="K26" s="70">
        <v>34000000</v>
      </c>
      <c r="L26" s="67" t="s">
        <v>68</v>
      </c>
      <c r="M26" s="70" t="s">
        <v>1229</v>
      </c>
      <c r="N26" s="70">
        <v>57299411</v>
      </c>
      <c r="O26" s="70">
        <v>214</v>
      </c>
      <c r="P26" s="386">
        <v>45322</v>
      </c>
      <c r="Q26" s="70">
        <v>172700000</v>
      </c>
      <c r="R26" s="81">
        <v>45331</v>
      </c>
      <c r="S26" s="70">
        <v>34000000</v>
      </c>
      <c r="T26" s="72" t="s">
        <v>66</v>
      </c>
      <c r="U26" s="136">
        <v>16078654</v>
      </c>
      <c r="V26" s="136" t="s">
        <v>477</v>
      </c>
      <c r="W26" s="81">
        <v>45331</v>
      </c>
      <c r="X26" s="81">
        <v>45331</v>
      </c>
      <c r="Y26" s="295" t="s">
        <v>75</v>
      </c>
      <c r="Z26" s="81">
        <v>45621</v>
      </c>
      <c r="AA26" s="136">
        <f t="shared" si="0"/>
        <v>290</v>
      </c>
      <c r="AB26" s="70">
        <v>0</v>
      </c>
      <c r="AC26" s="70">
        <v>0</v>
      </c>
      <c r="AD26" s="70">
        <v>0</v>
      </c>
      <c r="AE26" s="79" t="s">
        <v>75</v>
      </c>
      <c r="AF26" s="136">
        <f t="shared" si="1"/>
        <v>0</v>
      </c>
      <c r="AG26" s="70">
        <v>0</v>
      </c>
      <c r="AH26" s="70">
        <v>0</v>
      </c>
      <c r="AI26" s="79" t="s">
        <v>75</v>
      </c>
      <c r="AJ26" s="72">
        <v>0</v>
      </c>
      <c r="AK26" s="79" t="s">
        <v>75</v>
      </c>
      <c r="AL26" s="79" t="s">
        <v>75</v>
      </c>
      <c r="AM26" s="136">
        <f t="shared" si="2"/>
        <v>0</v>
      </c>
      <c r="AN26" s="136">
        <f>+K26+AC26-AH26</f>
        <v>34000000</v>
      </c>
      <c r="AO26" s="72" t="s">
        <v>85</v>
      </c>
      <c r="AP26" s="70">
        <v>34000000</v>
      </c>
      <c r="AQ26" s="72" t="s">
        <v>66</v>
      </c>
      <c r="AR26" s="70">
        <v>0</v>
      </c>
      <c r="AS26" s="86" t="s">
        <v>75</v>
      </c>
      <c r="AT26" s="169">
        <v>13600000</v>
      </c>
      <c r="AU26" s="139">
        <f t="shared" si="3"/>
        <v>20400000</v>
      </c>
      <c r="AV26" s="140">
        <f t="shared" si="4"/>
        <v>0.4</v>
      </c>
      <c r="AW26" s="86" t="s">
        <v>75</v>
      </c>
      <c r="AX26" s="72" t="s">
        <v>86</v>
      </c>
      <c r="AY26" s="237" t="s">
        <v>1228</v>
      </c>
      <c r="AZ26" s="67" t="s">
        <v>67</v>
      </c>
      <c r="BA26" s="67" t="s">
        <v>67</v>
      </c>
    </row>
    <row r="27" spans="2:53" x14ac:dyDescent="0.25">
      <c r="B27" s="67">
        <v>2024</v>
      </c>
      <c r="C27" s="67">
        <v>891780111</v>
      </c>
      <c r="D27" s="69" t="s">
        <v>64</v>
      </c>
      <c r="E27" s="70" t="s">
        <v>1227</v>
      </c>
      <c r="F27" s="70" t="s">
        <v>1226</v>
      </c>
      <c r="G27" s="295">
        <v>0</v>
      </c>
      <c r="H27" s="72" t="s">
        <v>73</v>
      </c>
      <c r="I27" s="69" t="s">
        <v>138</v>
      </c>
      <c r="J27" s="70" t="s">
        <v>1225</v>
      </c>
      <c r="K27" s="70">
        <v>40000000</v>
      </c>
      <c r="L27" s="67" t="s">
        <v>68</v>
      </c>
      <c r="M27" s="70" t="s">
        <v>1224</v>
      </c>
      <c r="N27" s="70">
        <v>1082936785</v>
      </c>
      <c r="O27" s="70">
        <v>214</v>
      </c>
      <c r="P27" s="386">
        <v>45322</v>
      </c>
      <c r="Q27" s="70">
        <v>172700000</v>
      </c>
      <c r="R27" s="81">
        <v>45331</v>
      </c>
      <c r="S27" s="70">
        <v>40000000</v>
      </c>
      <c r="T27" s="72" t="s">
        <v>66</v>
      </c>
      <c r="U27" s="136">
        <v>16078654</v>
      </c>
      <c r="V27" s="136" t="s">
        <v>477</v>
      </c>
      <c r="W27" s="81">
        <v>45331</v>
      </c>
      <c r="X27" s="81">
        <v>45331</v>
      </c>
      <c r="Y27" s="295" t="s">
        <v>75</v>
      </c>
      <c r="Z27" s="81">
        <v>45621</v>
      </c>
      <c r="AA27" s="136">
        <f t="shared" si="0"/>
        <v>290</v>
      </c>
      <c r="AB27" s="70">
        <v>0</v>
      </c>
      <c r="AC27" s="70">
        <v>0</v>
      </c>
      <c r="AD27" s="70">
        <v>0</v>
      </c>
      <c r="AE27" s="79" t="s">
        <v>75</v>
      </c>
      <c r="AF27" s="136">
        <f t="shared" si="1"/>
        <v>0</v>
      </c>
      <c r="AG27" s="70">
        <v>0</v>
      </c>
      <c r="AH27" s="70">
        <v>0</v>
      </c>
      <c r="AI27" s="79" t="s">
        <v>75</v>
      </c>
      <c r="AJ27" s="72">
        <v>0</v>
      </c>
      <c r="AK27" s="79" t="s">
        <v>75</v>
      </c>
      <c r="AL27" s="79" t="s">
        <v>75</v>
      </c>
      <c r="AM27" s="136">
        <f t="shared" si="2"/>
        <v>0</v>
      </c>
      <c r="AN27" s="136">
        <f>+K27+AC27-AH27</f>
        <v>40000000</v>
      </c>
      <c r="AO27" s="72" t="s">
        <v>85</v>
      </c>
      <c r="AP27" s="70">
        <v>40000000</v>
      </c>
      <c r="AQ27" s="72" t="s">
        <v>66</v>
      </c>
      <c r="AR27" s="70">
        <v>0</v>
      </c>
      <c r="AS27" s="86" t="s">
        <v>75</v>
      </c>
      <c r="AT27" s="169">
        <v>16000000</v>
      </c>
      <c r="AU27" s="139">
        <f t="shared" si="3"/>
        <v>24000000</v>
      </c>
      <c r="AV27" s="140">
        <f t="shared" si="4"/>
        <v>0.4</v>
      </c>
      <c r="AW27" s="86" t="s">
        <v>75</v>
      </c>
      <c r="AX27" s="72" t="s">
        <v>86</v>
      </c>
      <c r="AY27" s="239" t="s">
        <v>1223</v>
      </c>
      <c r="AZ27" s="67" t="s">
        <v>67</v>
      </c>
      <c r="BA27" s="67" t="s">
        <v>67</v>
      </c>
    </row>
    <row r="28" spans="2:53" x14ac:dyDescent="0.25">
      <c r="B28" s="67">
        <v>2024</v>
      </c>
      <c r="C28" s="67">
        <v>891780111</v>
      </c>
      <c r="D28" s="69" t="s">
        <v>64</v>
      </c>
      <c r="E28" s="70" t="s">
        <v>1222</v>
      </c>
      <c r="F28" s="70" t="s">
        <v>1221</v>
      </c>
      <c r="G28" s="295">
        <v>0</v>
      </c>
      <c r="H28" s="72" t="s">
        <v>73</v>
      </c>
      <c r="I28" s="69" t="s">
        <v>138</v>
      </c>
      <c r="J28" s="70" t="s">
        <v>1220</v>
      </c>
      <c r="K28" s="70">
        <v>15000000</v>
      </c>
      <c r="L28" s="67" t="s">
        <v>68</v>
      </c>
      <c r="M28" s="70" t="s">
        <v>1219</v>
      </c>
      <c r="N28" s="70">
        <v>1004373834</v>
      </c>
      <c r="O28" s="70">
        <v>215</v>
      </c>
      <c r="P28" s="386">
        <v>45322</v>
      </c>
      <c r="Q28" s="70">
        <v>15000000</v>
      </c>
      <c r="R28" s="81">
        <v>45331</v>
      </c>
      <c r="S28" s="70">
        <v>15000000</v>
      </c>
      <c r="T28" s="72" t="s">
        <v>66</v>
      </c>
      <c r="U28" s="136">
        <v>16078654</v>
      </c>
      <c r="V28" s="136" t="s">
        <v>477</v>
      </c>
      <c r="W28" s="81">
        <v>45331</v>
      </c>
      <c r="X28" s="81">
        <v>45331</v>
      </c>
      <c r="Y28" s="295" t="s">
        <v>75</v>
      </c>
      <c r="Z28" s="81">
        <v>45550</v>
      </c>
      <c r="AA28" s="136">
        <f t="shared" si="0"/>
        <v>219</v>
      </c>
      <c r="AB28" s="70">
        <v>0</v>
      </c>
      <c r="AC28" s="70">
        <v>0</v>
      </c>
      <c r="AD28" s="70">
        <v>0</v>
      </c>
      <c r="AE28" s="79" t="s">
        <v>75</v>
      </c>
      <c r="AF28" s="136">
        <f t="shared" si="1"/>
        <v>0</v>
      </c>
      <c r="AG28" s="70">
        <v>0</v>
      </c>
      <c r="AH28" s="70">
        <v>0</v>
      </c>
      <c r="AI28" s="79" t="s">
        <v>75</v>
      </c>
      <c r="AJ28" s="72">
        <v>0</v>
      </c>
      <c r="AK28" s="79" t="s">
        <v>75</v>
      </c>
      <c r="AL28" s="79" t="s">
        <v>75</v>
      </c>
      <c r="AM28" s="136">
        <f t="shared" si="2"/>
        <v>0</v>
      </c>
      <c r="AN28" s="136">
        <f>+K28+AC28-AH28</f>
        <v>15000000</v>
      </c>
      <c r="AO28" s="72" t="s">
        <v>85</v>
      </c>
      <c r="AP28" s="70">
        <v>15000000</v>
      </c>
      <c r="AQ28" s="72" t="s">
        <v>66</v>
      </c>
      <c r="AR28" s="70">
        <v>0</v>
      </c>
      <c r="AS28" s="86" t="s">
        <v>75</v>
      </c>
      <c r="AT28" s="169">
        <v>8000000</v>
      </c>
      <c r="AU28" s="139">
        <f t="shared" si="3"/>
        <v>7000000</v>
      </c>
      <c r="AV28" s="140">
        <f t="shared" si="4"/>
        <v>0.53333333333333333</v>
      </c>
      <c r="AW28" s="86" t="s">
        <v>75</v>
      </c>
      <c r="AX28" s="72" t="s">
        <v>86</v>
      </c>
      <c r="AY28" s="239" t="s">
        <v>1218</v>
      </c>
      <c r="AZ28" s="67" t="s">
        <v>67</v>
      </c>
      <c r="BA28" s="67" t="s">
        <v>67</v>
      </c>
    </row>
    <row r="29" spans="2:53" x14ac:dyDescent="0.25">
      <c r="B29" s="67">
        <v>2024</v>
      </c>
      <c r="C29" s="67">
        <v>891780111</v>
      </c>
      <c r="D29" s="69" t="s">
        <v>64</v>
      </c>
      <c r="E29" s="70" t="s">
        <v>1217</v>
      </c>
      <c r="F29" s="70" t="s">
        <v>1216</v>
      </c>
      <c r="G29" s="295">
        <v>0</v>
      </c>
      <c r="H29" s="72" t="s">
        <v>73</v>
      </c>
      <c r="I29" s="69" t="s">
        <v>65</v>
      </c>
      <c r="J29" s="70" t="s">
        <v>1215</v>
      </c>
      <c r="K29" s="70">
        <v>11400000</v>
      </c>
      <c r="L29" s="67" t="s">
        <v>68</v>
      </c>
      <c r="M29" s="70" t="s">
        <v>1214</v>
      </c>
      <c r="N29" s="70">
        <v>1082951210</v>
      </c>
      <c r="O29" s="70">
        <v>292</v>
      </c>
      <c r="P29" s="386">
        <v>45328</v>
      </c>
      <c r="Q29" s="70">
        <v>43800000</v>
      </c>
      <c r="R29" s="81">
        <v>45336</v>
      </c>
      <c r="S29" s="70">
        <v>11400000</v>
      </c>
      <c r="T29" s="72" t="s">
        <v>66</v>
      </c>
      <c r="U29" s="136">
        <v>12564670</v>
      </c>
      <c r="V29" s="136" t="s">
        <v>471</v>
      </c>
      <c r="W29" s="81">
        <v>45335</v>
      </c>
      <c r="X29" s="81">
        <v>45336</v>
      </c>
      <c r="Y29" s="295" t="s">
        <v>75</v>
      </c>
      <c r="Z29" s="81">
        <v>45370</v>
      </c>
      <c r="AA29" s="136">
        <f t="shared" si="0"/>
        <v>34</v>
      </c>
      <c r="AB29" s="70">
        <v>0</v>
      </c>
      <c r="AC29" s="70">
        <v>0</v>
      </c>
      <c r="AD29" s="70">
        <v>0</v>
      </c>
      <c r="AE29" s="79" t="s">
        <v>75</v>
      </c>
      <c r="AF29" s="136">
        <f t="shared" si="1"/>
        <v>0</v>
      </c>
      <c r="AG29" s="70">
        <v>0</v>
      </c>
      <c r="AH29" s="70">
        <v>0</v>
      </c>
      <c r="AI29" s="79" t="s">
        <v>75</v>
      </c>
      <c r="AJ29" s="72">
        <v>0</v>
      </c>
      <c r="AK29" s="79" t="s">
        <v>75</v>
      </c>
      <c r="AL29" s="79" t="s">
        <v>75</v>
      </c>
      <c r="AM29" s="136">
        <f t="shared" si="2"/>
        <v>0</v>
      </c>
      <c r="AN29" s="136">
        <f>+K29+AC29-AH29</f>
        <v>11400000</v>
      </c>
      <c r="AO29" s="72" t="s">
        <v>85</v>
      </c>
      <c r="AP29" s="70">
        <v>11400000</v>
      </c>
      <c r="AQ29" s="72" t="s">
        <v>66</v>
      </c>
      <c r="AR29" s="70">
        <v>0</v>
      </c>
      <c r="AS29" s="86" t="s">
        <v>75</v>
      </c>
      <c r="AT29" s="169">
        <v>11400000</v>
      </c>
      <c r="AU29" s="139">
        <f t="shared" si="3"/>
        <v>0</v>
      </c>
      <c r="AV29" s="140">
        <f t="shared" si="4"/>
        <v>1</v>
      </c>
      <c r="AW29" s="86" t="s">
        <v>75</v>
      </c>
      <c r="AX29" s="72" t="s">
        <v>86</v>
      </c>
      <c r="AY29" s="232" t="s">
        <v>1213</v>
      </c>
      <c r="AZ29" s="67" t="s">
        <v>67</v>
      </c>
      <c r="BA29" s="67" t="s">
        <v>67</v>
      </c>
    </row>
    <row r="30" spans="2:53" x14ac:dyDescent="0.25">
      <c r="B30" s="67">
        <v>2024</v>
      </c>
      <c r="C30" s="67">
        <v>891780111</v>
      </c>
      <c r="D30" s="69" t="s">
        <v>64</v>
      </c>
      <c r="E30" s="70" t="s">
        <v>1212</v>
      </c>
      <c r="F30" s="70" t="s">
        <v>1211</v>
      </c>
      <c r="G30" s="295">
        <v>0</v>
      </c>
      <c r="H30" s="72" t="s">
        <v>73</v>
      </c>
      <c r="I30" s="69" t="s">
        <v>138</v>
      </c>
      <c r="J30" s="70" t="s">
        <v>1210</v>
      </c>
      <c r="K30" s="70">
        <v>9450000</v>
      </c>
      <c r="L30" s="67" t="s">
        <v>68</v>
      </c>
      <c r="M30" s="70" t="s">
        <v>1209</v>
      </c>
      <c r="N30" s="70">
        <v>1081831477</v>
      </c>
      <c r="O30" s="70">
        <v>244</v>
      </c>
      <c r="P30" s="386">
        <v>45323</v>
      </c>
      <c r="Q30" s="136">
        <v>572500000</v>
      </c>
      <c r="R30" s="81">
        <v>45335</v>
      </c>
      <c r="S30" s="70">
        <v>9450000</v>
      </c>
      <c r="T30" s="72" t="s">
        <v>66</v>
      </c>
      <c r="U30" s="136">
        <v>84458088</v>
      </c>
      <c r="V30" s="136" t="s">
        <v>803</v>
      </c>
      <c r="W30" s="81">
        <v>45335</v>
      </c>
      <c r="X30" s="81">
        <v>45335</v>
      </c>
      <c r="Y30" s="295" t="s">
        <v>75</v>
      </c>
      <c r="Z30" s="81">
        <v>45458</v>
      </c>
      <c r="AA30" s="136">
        <f t="shared" si="0"/>
        <v>123</v>
      </c>
      <c r="AB30" s="70">
        <v>0</v>
      </c>
      <c r="AC30" s="70">
        <v>0</v>
      </c>
      <c r="AD30" s="70">
        <v>0</v>
      </c>
      <c r="AE30" s="79" t="s">
        <v>75</v>
      </c>
      <c r="AF30" s="136">
        <f t="shared" si="1"/>
        <v>0</v>
      </c>
      <c r="AG30" s="70">
        <v>0</v>
      </c>
      <c r="AH30" s="70">
        <v>0</v>
      </c>
      <c r="AI30" s="79" t="s">
        <v>75</v>
      </c>
      <c r="AJ30" s="72">
        <v>0</v>
      </c>
      <c r="AK30" s="79" t="s">
        <v>75</v>
      </c>
      <c r="AL30" s="79" t="s">
        <v>75</v>
      </c>
      <c r="AM30" s="136">
        <f t="shared" si="2"/>
        <v>0</v>
      </c>
      <c r="AN30" s="136">
        <f>+K30+AC30-AH30</f>
        <v>9450000</v>
      </c>
      <c r="AO30" s="72" t="s">
        <v>67</v>
      </c>
      <c r="AP30" s="70">
        <v>9450000</v>
      </c>
      <c r="AQ30" s="72" t="s">
        <v>66</v>
      </c>
      <c r="AR30" s="70">
        <v>0</v>
      </c>
      <c r="AS30" s="86" t="s">
        <v>75</v>
      </c>
      <c r="AT30" s="169">
        <v>7087500</v>
      </c>
      <c r="AU30" s="139">
        <f t="shared" si="3"/>
        <v>2362500</v>
      </c>
      <c r="AV30" s="140">
        <f t="shared" si="4"/>
        <v>0.75</v>
      </c>
      <c r="AW30" s="86" t="s">
        <v>75</v>
      </c>
      <c r="AX30" s="72" t="s">
        <v>86</v>
      </c>
      <c r="AY30" s="239" t="s">
        <v>1208</v>
      </c>
      <c r="AZ30" s="67" t="s">
        <v>67</v>
      </c>
      <c r="BA30" s="67" t="s">
        <v>67</v>
      </c>
    </row>
    <row r="31" spans="2:53" x14ac:dyDescent="0.25">
      <c r="B31" s="67">
        <v>2024</v>
      </c>
      <c r="C31" s="67">
        <v>891780111</v>
      </c>
      <c r="D31" s="69" t="s">
        <v>64</v>
      </c>
      <c r="E31" s="70" t="s">
        <v>1207</v>
      </c>
      <c r="F31" s="70" t="s">
        <v>1206</v>
      </c>
      <c r="G31" s="295">
        <v>0</v>
      </c>
      <c r="H31" s="72" t="s">
        <v>73</v>
      </c>
      <c r="I31" s="69" t="s">
        <v>65</v>
      </c>
      <c r="J31" s="70" t="s">
        <v>1205</v>
      </c>
      <c r="K31" s="70">
        <v>9450000</v>
      </c>
      <c r="L31" s="67" t="s">
        <v>68</v>
      </c>
      <c r="M31" s="70" t="s">
        <v>1204</v>
      </c>
      <c r="N31" s="70">
        <v>1082410514</v>
      </c>
      <c r="O31" s="70">
        <v>244</v>
      </c>
      <c r="P31" s="386">
        <v>45323</v>
      </c>
      <c r="Q31" s="136">
        <v>572500000</v>
      </c>
      <c r="R31" s="81">
        <v>45335</v>
      </c>
      <c r="S31" s="70">
        <v>9450000</v>
      </c>
      <c r="T31" s="72" t="s">
        <v>66</v>
      </c>
      <c r="U31" s="136">
        <v>84458088</v>
      </c>
      <c r="V31" s="136" t="s">
        <v>803</v>
      </c>
      <c r="W31" s="81">
        <v>45335</v>
      </c>
      <c r="X31" s="81">
        <v>45335</v>
      </c>
      <c r="Y31" s="295" t="s">
        <v>75</v>
      </c>
      <c r="Z31" s="81">
        <v>45458</v>
      </c>
      <c r="AA31" s="136">
        <f t="shared" si="0"/>
        <v>123</v>
      </c>
      <c r="AB31" s="70">
        <v>0</v>
      </c>
      <c r="AC31" s="70">
        <v>0</v>
      </c>
      <c r="AD31" s="70">
        <v>0</v>
      </c>
      <c r="AE31" s="79" t="s">
        <v>75</v>
      </c>
      <c r="AF31" s="136">
        <f t="shared" si="1"/>
        <v>0</v>
      </c>
      <c r="AG31" s="70">
        <v>0</v>
      </c>
      <c r="AH31" s="70">
        <v>0</v>
      </c>
      <c r="AI31" s="79" t="s">
        <v>75</v>
      </c>
      <c r="AJ31" s="72">
        <v>0</v>
      </c>
      <c r="AK31" s="79" t="s">
        <v>75</v>
      </c>
      <c r="AL31" s="79" t="s">
        <v>75</v>
      </c>
      <c r="AM31" s="136">
        <f t="shared" si="2"/>
        <v>0</v>
      </c>
      <c r="AN31" s="136">
        <f>+K31+AC31-AH31</f>
        <v>9450000</v>
      </c>
      <c r="AO31" s="72" t="s">
        <v>67</v>
      </c>
      <c r="AP31" s="70">
        <v>9450000</v>
      </c>
      <c r="AQ31" s="72" t="s">
        <v>66</v>
      </c>
      <c r="AR31" s="70">
        <v>0</v>
      </c>
      <c r="AS31" s="86" t="s">
        <v>75</v>
      </c>
      <c r="AT31" s="169">
        <v>7087500</v>
      </c>
      <c r="AU31" s="139">
        <f t="shared" si="3"/>
        <v>2362500</v>
      </c>
      <c r="AV31" s="140">
        <f t="shared" si="4"/>
        <v>0.75</v>
      </c>
      <c r="AW31" s="86" t="s">
        <v>75</v>
      </c>
      <c r="AX31" s="72" t="s">
        <v>86</v>
      </c>
      <c r="AY31" s="232" t="s">
        <v>1203</v>
      </c>
      <c r="AZ31" s="67" t="s">
        <v>67</v>
      </c>
      <c r="BA31" s="67" t="s">
        <v>67</v>
      </c>
    </row>
    <row r="32" spans="2:53" x14ac:dyDescent="0.25">
      <c r="B32" s="67">
        <v>2024</v>
      </c>
      <c r="C32" s="67">
        <v>891780111</v>
      </c>
      <c r="D32" s="69" t="s">
        <v>64</v>
      </c>
      <c r="E32" s="70" t="s">
        <v>1202</v>
      </c>
      <c r="F32" s="70" t="s">
        <v>1201</v>
      </c>
      <c r="G32" s="295">
        <v>0</v>
      </c>
      <c r="H32" s="72" t="s">
        <v>73</v>
      </c>
      <c r="I32" s="70" t="s">
        <v>138</v>
      </c>
      <c r="J32" s="70" t="s">
        <v>1200</v>
      </c>
      <c r="K32" s="70">
        <v>11400000</v>
      </c>
      <c r="L32" s="67" t="s">
        <v>68</v>
      </c>
      <c r="M32" s="70" t="s">
        <v>737</v>
      </c>
      <c r="N32" s="70">
        <v>85470058</v>
      </c>
      <c r="O32" s="70">
        <v>292</v>
      </c>
      <c r="P32" s="386">
        <v>45328</v>
      </c>
      <c r="Q32" s="70">
        <v>43800000</v>
      </c>
      <c r="R32" s="81">
        <v>45337</v>
      </c>
      <c r="S32" s="70">
        <v>11400000</v>
      </c>
      <c r="T32" s="72" t="s">
        <v>66</v>
      </c>
      <c r="U32" s="136">
        <v>12564670</v>
      </c>
      <c r="V32" s="136" t="s">
        <v>471</v>
      </c>
      <c r="W32" s="81">
        <v>45336</v>
      </c>
      <c r="X32" s="81">
        <v>45337</v>
      </c>
      <c r="Y32" s="295" t="s">
        <v>75</v>
      </c>
      <c r="Z32" s="81">
        <v>45370</v>
      </c>
      <c r="AA32" s="136">
        <f t="shared" si="0"/>
        <v>33</v>
      </c>
      <c r="AB32" s="70">
        <v>0</v>
      </c>
      <c r="AC32" s="70">
        <v>0</v>
      </c>
      <c r="AD32" s="70">
        <v>0</v>
      </c>
      <c r="AE32" s="79" t="s">
        <v>75</v>
      </c>
      <c r="AF32" s="136">
        <f t="shared" si="1"/>
        <v>0</v>
      </c>
      <c r="AG32" s="70">
        <v>0</v>
      </c>
      <c r="AH32" s="70">
        <v>0</v>
      </c>
      <c r="AI32" s="79" t="s">
        <v>75</v>
      </c>
      <c r="AJ32" s="72">
        <v>0</v>
      </c>
      <c r="AK32" s="79" t="s">
        <v>75</v>
      </c>
      <c r="AL32" s="79" t="s">
        <v>75</v>
      </c>
      <c r="AM32" s="136">
        <f t="shared" si="2"/>
        <v>0</v>
      </c>
      <c r="AN32" s="136">
        <f>+K32+AC32-AH32</f>
        <v>11400000</v>
      </c>
      <c r="AO32" s="72" t="s">
        <v>85</v>
      </c>
      <c r="AP32" s="70">
        <v>11400000</v>
      </c>
      <c r="AQ32" s="72" t="s">
        <v>66</v>
      </c>
      <c r="AR32" s="70">
        <v>0</v>
      </c>
      <c r="AS32" s="86" t="s">
        <v>75</v>
      </c>
      <c r="AT32" s="169">
        <v>11400000</v>
      </c>
      <c r="AU32" s="139">
        <f t="shared" si="3"/>
        <v>0</v>
      </c>
      <c r="AV32" s="140">
        <f t="shared" si="4"/>
        <v>1</v>
      </c>
      <c r="AW32" s="86" t="s">
        <v>75</v>
      </c>
      <c r="AX32" s="72" t="s">
        <v>86</v>
      </c>
      <c r="AY32" s="232" t="s">
        <v>1199</v>
      </c>
      <c r="AZ32" s="67" t="s">
        <v>67</v>
      </c>
      <c r="BA32" s="67" t="s">
        <v>67</v>
      </c>
    </row>
    <row r="33" spans="2:53" x14ac:dyDescent="0.25">
      <c r="B33" s="67">
        <v>2024</v>
      </c>
      <c r="C33" s="67">
        <v>891780111</v>
      </c>
      <c r="D33" s="69" t="s">
        <v>64</v>
      </c>
      <c r="E33" s="70" t="s">
        <v>1198</v>
      </c>
      <c r="F33" s="70" t="s">
        <v>1197</v>
      </c>
      <c r="G33" s="295">
        <v>0</v>
      </c>
      <c r="H33" s="72" t="s">
        <v>73</v>
      </c>
      <c r="I33" s="70" t="s">
        <v>65</v>
      </c>
      <c r="J33" s="70" t="s">
        <v>1196</v>
      </c>
      <c r="K33" s="70">
        <v>13750000</v>
      </c>
      <c r="L33" s="67" t="s">
        <v>68</v>
      </c>
      <c r="M33" s="70" t="s">
        <v>1195</v>
      </c>
      <c r="N33" s="70">
        <v>84455915</v>
      </c>
      <c r="O33" s="70">
        <v>244</v>
      </c>
      <c r="P33" s="386">
        <v>45323</v>
      </c>
      <c r="Q33" s="136">
        <v>572500000</v>
      </c>
      <c r="R33" s="81">
        <v>45337</v>
      </c>
      <c r="S33" s="70">
        <v>13750000</v>
      </c>
      <c r="T33" s="72" t="s">
        <v>66</v>
      </c>
      <c r="U33" s="136">
        <v>84458088</v>
      </c>
      <c r="V33" s="136" t="s">
        <v>803</v>
      </c>
      <c r="W33" s="81">
        <v>45337</v>
      </c>
      <c r="X33" s="81">
        <v>45337</v>
      </c>
      <c r="Y33" s="295" t="s">
        <v>75</v>
      </c>
      <c r="Z33" s="81">
        <v>45458</v>
      </c>
      <c r="AA33" s="136">
        <f t="shared" si="0"/>
        <v>121</v>
      </c>
      <c r="AB33" s="70">
        <v>1</v>
      </c>
      <c r="AC33" s="70">
        <v>1237000</v>
      </c>
      <c r="AD33" s="70">
        <v>1</v>
      </c>
      <c r="AE33" s="79">
        <v>45473</v>
      </c>
      <c r="AF33" s="136">
        <f t="shared" si="1"/>
        <v>15</v>
      </c>
      <c r="AG33" s="70">
        <v>0</v>
      </c>
      <c r="AH33" s="70">
        <v>0</v>
      </c>
      <c r="AI33" s="79" t="s">
        <v>75</v>
      </c>
      <c r="AJ33" s="72">
        <v>0</v>
      </c>
      <c r="AK33" s="79" t="s">
        <v>75</v>
      </c>
      <c r="AL33" s="79" t="s">
        <v>75</v>
      </c>
      <c r="AM33" s="136">
        <f t="shared" si="2"/>
        <v>0</v>
      </c>
      <c r="AN33" s="136">
        <f>+K33+AC33-AH33</f>
        <v>14987000</v>
      </c>
      <c r="AO33" s="72" t="s">
        <v>67</v>
      </c>
      <c r="AP33" s="70">
        <v>13750000</v>
      </c>
      <c r="AQ33" s="72" t="s">
        <v>66</v>
      </c>
      <c r="AR33" s="70">
        <v>0</v>
      </c>
      <c r="AS33" s="86" t="s">
        <v>75</v>
      </c>
      <c r="AT33" s="169">
        <v>12512500</v>
      </c>
      <c r="AU33" s="139">
        <f t="shared" si="3"/>
        <v>2474500</v>
      </c>
      <c r="AV33" s="140">
        <f t="shared" si="4"/>
        <v>0.83489023820644559</v>
      </c>
      <c r="AW33" s="86" t="s">
        <v>75</v>
      </c>
      <c r="AX33" s="72" t="s">
        <v>86</v>
      </c>
      <c r="AY33" s="232" t="s">
        <v>1194</v>
      </c>
      <c r="AZ33" s="67" t="s">
        <v>67</v>
      </c>
      <c r="BA33" s="67" t="s">
        <v>67</v>
      </c>
    </row>
    <row r="34" spans="2:53" x14ac:dyDescent="0.25">
      <c r="B34" s="67">
        <v>2024</v>
      </c>
      <c r="C34" s="67">
        <v>891780111</v>
      </c>
      <c r="D34" s="69" t="s">
        <v>64</v>
      </c>
      <c r="E34" s="70" t="s">
        <v>1193</v>
      </c>
      <c r="F34" s="70" t="s">
        <v>1192</v>
      </c>
      <c r="G34" s="387">
        <v>2020000100116</v>
      </c>
      <c r="H34" s="72" t="s">
        <v>73</v>
      </c>
      <c r="I34" s="70" t="s">
        <v>138</v>
      </c>
      <c r="J34" s="70" t="s">
        <v>1191</v>
      </c>
      <c r="K34" s="70">
        <v>171775280</v>
      </c>
      <c r="L34" s="67" t="s">
        <v>68</v>
      </c>
      <c r="M34" s="70" t="s">
        <v>1174</v>
      </c>
      <c r="N34" s="70">
        <v>900845290</v>
      </c>
      <c r="O34" s="154" t="s">
        <v>1190</v>
      </c>
      <c r="P34" s="81">
        <v>44979</v>
      </c>
      <c r="Q34" s="70">
        <v>337902529</v>
      </c>
      <c r="R34" s="81">
        <v>45337</v>
      </c>
      <c r="S34" s="70">
        <v>171775280</v>
      </c>
      <c r="T34" s="72" t="s">
        <v>66</v>
      </c>
      <c r="U34" s="136">
        <v>85461685</v>
      </c>
      <c r="V34" s="136" t="s">
        <v>544</v>
      </c>
      <c r="W34" s="81">
        <v>45337</v>
      </c>
      <c r="X34" s="81">
        <v>45337</v>
      </c>
      <c r="Y34" s="135">
        <v>45337</v>
      </c>
      <c r="Z34" s="81">
        <v>45458</v>
      </c>
      <c r="AA34" s="136">
        <f t="shared" si="0"/>
        <v>121</v>
      </c>
      <c r="AB34" s="70">
        <v>0</v>
      </c>
      <c r="AC34" s="70">
        <v>0</v>
      </c>
      <c r="AD34" s="70">
        <v>0</v>
      </c>
      <c r="AE34" s="79" t="s">
        <v>75</v>
      </c>
      <c r="AF34" s="136">
        <f t="shared" si="1"/>
        <v>0</v>
      </c>
      <c r="AG34" s="70">
        <v>0</v>
      </c>
      <c r="AH34" s="70">
        <v>0</v>
      </c>
      <c r="AI34" s="79" t="s">
        <v>75</v>
      </c>
      <c r="AJ34" s="72">
        <v>0</v>
      </c>
      <c r="AK34" s="79" t="s">
        <v>75</v>
      </c>
      <c r="AL34" s="79" t="s">
        <v>75</v>
      </c>
      <c r="AM34" s="136">
        <f t="shared" si="2"/>
        <v>0</v>
      </c>
      <c r="AN34" s="136">
        <f>+K34+AC34-AH34</f>
        <v>171775280</v>
      </c>
      <c r="AO34" s="72" t="s">
        <v>85</v>
      </c>
      <c r="AP34" s="70">
        <v>171775280</v>
      </c>
      <c r="AQ34" s="72" t="s">
        <v>66</v>
      </c>
      <c r="AR34" s="70">
        <v>0</v>
      </c>
      <c r="AS34" s="86" t="s">
        <v>75</v>
      </c>
      <c r="AT34" s="169">
        <v>0</v>
      </c>
      <c r="AU34" s="139">
        <f t="shared" si="3"/>
        <v>171775280</v>
      </c>
      <c r="AV34" s="140">
        <f t="shared" si="4"/>
        <v>0</v>
      </c>
      <c r="AW34" s="86" t="s">
        <v>75</v>
      </c>
      <c r="AX34" s="72" t="s">
        <v>86</v>
      </c>
      <c r="AY34" s="232" t="s">
        <v>1189</v>
      </c>
      <c r="AZ34" s="67" t="s">
        <v>67</v>
      </c>
      <c r="BA34" s="67" t="s">
        <v>67</v>
      </c>
    </row>
    <row r="35" spans="2:53" x14ac:dyDescent="0.25">
      <c r="B35" s="67">
        <v>2024</v>
      </c>
      <c r="C35" s="67">
        <v>891780111</v>
      </c>
      <c r="D35" s="69" t="s">
        <v>64</v>
      </c>
      <c r="E35" s="70" t="s">
        <v>1188</v>
      </c>
      <c r="F35" s="70" t="s">
        <v>1187</v>
      </c>
      <c r="G35" s="295">
        <v>0</v>
      </c>
      <c r="H35" s="72" t="s">
        <v>73</v>
      </c>
      <c r="I35" s="70" t="s">
        <v>138</v>
      </c>
      <c r="J35" s="70" t="s">
        <v>1186</v>
      </c>
      <c r="K35" s="70">
        <v>22000000</v>
      </c>
      <c r="L35" s="67" t="s">
        <v>68</v>
      </c>
      <c r="M35" s="70" t="s">
        <v>1185</v>
      </c>
      <c r="N35" s="70">
        <v>36727138</v>
      </c>
      <c r="O35" s="70">
        <v>347</v>
      </c>
      <c r="P35" s="386">
        <v>45336</v>
      </c>
      <c r="Q35" s="70">
        <v>24200000</v>
      </c>
      <c r="R35" s="81">
        <v>45337</v>
      </c>
      <c r="S35" s="70">
        <v>22000000</v>
      </c>
      <c r="T35" s="72" t="s">
        <v>66</v>
      </c>
      <c r="U35" s="136">
        <v>57294316</v>
      </c>
      <c r="V35" s="136" t="s">
        <v>797</v>
      </c>
      <c r="W35" s="81">
        <v>45337</v>
      </c>
      <c r="X35" s="81">
        <v>45337</v>
      </c>
      <c r="Y35" s="295" t="s">
        <v>75</v>
      </c>
      <c r="Z35" s="81">
        <v>45490</v>
      </c>
      <c r="AA35" s="136">
        <f t="shared" si="0"/>
        <v>153</v>
      </c>
      <c r="AB35" s="70">
        <v>0</v>
      </c>
      <c r="AC35" s="70">
        <v>0</v>
      </c>
      <c r="AD35" s="70">
        <v>0</v>
      </c>
      <c r="AE35" s="79" t="s">
        <v>75</v>
      </c>
      <c r="AF35" s="136">
        <f t="shared" si="1"/>
        <v>0</v>
      </c>
      <c r="AG35" s="70">
        <v>0</v>
      </c>
      <c r="AH35" s="70">
        <v>0</v>
      </c>
      <c r="AI35" s="79" t="s">
        <v>75</v>
      </c>
      <c r="AJ35" s="72">
        <v>0</v>
      </c>
      <c r="AK35" s="79" t="s">
        <v>75</v>
      </c>
      <c r="AL35" s="79" t="s">
        <v>75</v>
      </c>
      <c r="AM35" s="136">
        <f t="shared" si="2"/>
        <v>0</v>
      </c>
      <c r="AN35" s="136">
        <f>+K35+AC35-AH35</f>
        <v>22000000</v>
      </c>
      <c r="AO35" s="72" t="s">
        <v>85</v>
      </c>
      <c r="AP35" s="70">
        <v>22000000</v>
      </c>
      <c r="AQ35" s="72" t="s">
        <v>66</v>
      </c>
      <c r="AR35" s="70">
        <v>0</v>
      </c>
      <c r="AS35" s="86" t="s">
        <v>75</v>
      </c>
      <c r="AT35" s="169">
        <v>16000000</v>
      </c>
      <c r="AU35" s="139">
        <f t="shared" si="3"/>
        <v>6000000</v>
      </c>
      <c r="AV35" s="140">
        <f t="shared" si="4"/>
        <v>0.72727272727272729</v>
      </c>
      <c r="AW35" s="86" t="s">
        <v>75</v>
      </c>
      <c r="AX35" s="72" t="s">
        <v>86</v>
      </c>
      <c r="AY35" s="232" t="s">
        <v>1184</v>
      </c>
      <c r="AZ35" s="67" t="s">
        <v>67</v>
      </c>
      <c r="BA35" s="67" t="s">
        <v>67</v>
      </c>
    </row>
    <row r="36" spans="2:53" x14ac:dyDescent="0.25">
      <c r="B36" s="67">
        <v>2024</v>
      </c>
      <c r="C36" s="67">
        <v>891780111</v>
      </c>
      <c r="D36" s="69" t="s">
        <v>64</v>
      </c>
      <c r="E36" s="70" t="s">
        <v>1183</v>
      </c>
      <c r="F36" s="70" t="s">
        <v>1182</v>
      </c>
      <c r="G36" s="295">
        <v>0</v>
      </c>
      <c r="H36" s="72" t="s">
        <v>73</v>
      </c>
      <c r="I36" s="70" t="s">
        <v>138</v>
      </c>
      <c r="J36" s="70" t="s">
        <v>1181</v>
      </c>
      <c r="K36" s="70">
        <v>22000000</v>
      </c>
      <c r="L36" s="67" t="s">
        <v>68</v>
      </c>
      <c r="M36" s="70" t="s">
        <v>1180</v>
      </c>
      <c r="N36" s="70">
        <v>1124034719</v>
      </c>
      <c r="O36" s="154" t="s">
        <v>1179</v>
      </c>
      <c r="P36" s="386">
        <v>45331</v>
      </c>
      <c r="Q36" s="70">
        <v>280708000</v>
      </c>
      <c r="R36" s="81">
        <v>45337</v>
      </c>
      <c r="S36" s="70">
        <v>22000000</v>
      </c>
      <c r="T36" s="72" t="s">
        <v>66</v>
      </c>
      <c r="U36" s="136">
        <v>57294316</v>
      </c>
      <c r="V36" s="136" t="s">
        <v>797</v>
      </c>
      <c r="W36" s="81">
        <v>45337</v>
      </c>
      <c r="X36" s="81">
        <v>45337</v>
      </c>
      <c r="Y36" s="295" t="s">
        <v>75</v>
      </c>
      <c r="Z36" s="81">
        <v>45490</v>
      </c>
      <c r="AA36" s="136">
        <f t="shared" si="0"/>
        <v>153</v>
      </c>
      <c r="AB36" s="70">
        <v>0</v>
      </c>
      <c r="AC36" s="70">
        <v>0</v>
      </c>
      <c r="AD36" s="70">
        <v>0</v>
      </c>
      <c r="AE36" s="79" t="s">
        <v>75</v>
      </c>
      <c r="AF36" s="136">
        <f t="shared" si="1"/>
        <v>0</v>
      </c>
      <c r="AG36" s="70">
        <v>0</v>
      </c>
      <c r="AH36" s="70">
        <v>0</v>
      </c>
      <c r="AI36" s="79" t="s">
        <v>75</v>
      </c>
      <c r="AJ36" s="72">
        <v>0</v>
      </c>
      <c r="AK36" s="79" t="s">
        <v>75</v>
      </c>
      <c r="AL36" s="79" t="s">
        <v>75</v>
      </c>
      <c r="AM36" s="136">
        <f t="shared" si="2"/>
        <v>0</v>
      </c>
      <c r="AN36" s="136">
        <f>+K36+AC36-AH36</f>
        <v>22000000</v>
      </c>
      <c r="AO36" s="72" t="s">
        <v>85</v>
      </c>
      <c r="AP36" s="70">
        <v>22000000</v>
      </c>
      <c r="AQ36" s="72" t="s">
        <v>66</v>
      </c>
      <c r="AR36" s="70">
        <v>0</v>
      </c>
      <c r="AS36" s="86" t="s">
        <v>75</v>
      </c>
      <c r="AT36" s="169">
        <v>16000000</v>
      </c>
      <c r="AU36" s="139">
        <f t="shared" si="3"/>
        <v>6000000</v>
      </c>
      <c r="AV36" s="140">
        <f t="shared" si="4"/>
        <v>0.72727272727272729</v>
      </c>
      <c r="AW36" s="86" t="s">
        <v>75</v>
      </c>
      <c r="AX36" s="72" t="s">
        <v>86</v>
      </c>
      <c r="AY36" s="232" t="s">
        <v>1178</v>
      </c>
      <c r="AZ36" s="67" t="s">
        <v>67</v>
      </c>
      <c r="BA36" s="67" t="s">
        <v>67</v>
      </c>
    </row>
    <row r="37" spans="2:53" x14ac:dyDescent="0.25">
      <c r="B37" s="67">
        <v>2024</v>
      </c>
      <c r="C37" s="67">
        <v>891780111</v>
      </c>
      <c r="D37" s="69" t="s">
        <v>64</v>
      </c>
      <c r="E37" s="70" t="s">
        <v>1177</v>
      </c>
      <c r="F37" s="70" t="s">
        <v>1176</v>
      </c>
      <c r="G37" s="295">
        <v>0</v>
      </c>
      <c r="H37" s="72" t="s">
        <v>73</v>
      </c>
      <c r="I37" s="70" t="s">
        <v>138</v>
      </c>
      <c r="J37" s="70" t="s">
        <v>1175</v>
      </c>
      <c r="K37" s="70">
        <v>200000000</v>
      </c>
      <c r="L37" s="67" t="s">
        <v>68</v>
      </c>
      <c r="M37" s="70" t="s">
        <v>1174</v>
      </c>
      <c r="N37" s="70">
        <v>900845290</v>
      </c>
      <c r="O37" s="154" t="s">
        <v>1173</v>
      </c>
      <c r="P37" s="386">
        <v>45336</v>
      </c>
      <c r="Q37" s="70">
        <v>200000000</v>
      </c>
      <c r="R37" s="81">
        <v>45338</v>
      </c>
      <c r="S37" s="70">
        <v>200000000</v>
      </c>
      <c r="T37" s="72" t="s">
        <v>66</v>
      </c>
      <c r="U37" s="136">
        <v>84458088</v>
      </c>
      <c r="V37" s="136" t="s">
        <v>803</v>
      </c>
      <c r="W37" s="81">
        <v>45338</v>
      </c>
      <c r="X37" s="81">
        <v>45341</v>
      </c>
      <c r="Y37" s="135">
        <v>45341</v>
      </c>
      <c r="Z37" s="81">
        <v>45492</v>
      </c>
      <c r="AA37" s="136">
        <f t="shared" si="0"/>
        <v>151</v>
      </c>
      <c r="AB37" s="70">
        <v>0</v>
      </c>
      <c r="AC37" s="70">
        <v>0</v>
      </c>
      <c r="AD37" s="70">
        <v>0</v>
      </c>
      <c r="AE37" s="79" t="s">
        <v>75</v>
      </c>
      <c r="AF37" s="136">
        <f t="shared" si="1"/>
        <v>0</v>
      </c>
      <c r="AG37" s="70">
        <v>0</v>
      </c>
      <c r="AH37" s="70">
        <v>0</v>
      </c>
      <c r="AI37" s="79" t="s">
        <v>75</v>
      </c>
      <c r="AJ37" s="72">
        <v>0</v>
      </c>
      <c r="AK37" s="79" t="s">
        <v>75</v>
      </c>
      <c r="AL37" s="79" t="s">
        <v>75</v>
      </c>
      <c r="AM37" s="136">
        <f t="shared" si="2"/>
        <v>0</v>
      </c>
      <c r="AN37" s="136">
        <f>+K37+AC37-AH37</f>
        <v>200000000</v>
      </c>
      <c r="AO37" s="72" t="s">
        <v>85</v>
      </c>
      <c r="AP37" s="70">
        <v>200000000</v>
      </c>
      <c r="AQ37" s="72" t="s">
        <v>66</v>
      </c>
      <c r="AR37" s="70">
        <v>0</v>
      </c>
      <c r="AS37" s="86" t="s">
        <v>75</v>
      </c>
      <c r="AT37" s="169">
        <v>0</v>
      </c>
      <c r="AU37" s="139">
        <f t="shared" si="3"/>
        <v>200000000</v>
      </c>
      <c r="AV37" s="140">
        <f t="shared" si="4"/>
        <v>0</v>
      </c>
      <c r="AW37" s="86" t="s">
        <v>75</v>
      </c>
      <c r="AX37" s="72" t="s">
        <v>86</v>
      </c>
      <c r="AY37" s="232" t="s">
        <v>1172</v>
      </c>
      <c r="AZ37" s="67" t="s">
        <v>67</v>
      </c>
      <c r="BA37" s="67" t="s">
        <v>67</v>
      </c>
    </row>
    <row r="38" spans="2:53" x14ac:dyDescent="0.25">
      <c r="B38" s="67">
        <v>2024</v>
      </c>
      <c r="C38" s="67">
        <v>891780111</v>
      </c>
      <c r="D38" s="69" t="s">
        <v>64</v>
      </c>
      <c r="E38" s="70" t="s">
        <v>1171</v>
      </c>
      <c r="F38" s="70" t="s">
        <v>1170</v>
      </c>
      <c r="G38" s="295">
        <v>0</v>
      </c>
      <c r="H38" s="72" t="s">
        <v>73</v>
      </c>
      <c r="I38" s="70" t="s">
        <v>138</v>
      </c>
      <c r="J38" s="70" t="s">
        <v>1169</v>
      </c>
      <c r="K38" s="70">
        <v>5760000</v>
      </c>
      <c r="L38" s="67" t="s">
        <v>68</v>
      </c>
      <c r="M38" s="70" t="s">
        <v>1168</v>
      </c>
      <c r="N38" s="70">
        <v>1082992753</v>
      </c>
      <c r="O38" s="154">
        <v>216</v>
      </c>
      <c r="P38" s="386">
        <v>45322</v>
      </c>
      <c r="Q38" s="70">
        <v>67200000</v>
      </c>
      <c r="R38" s="81">
        <v>45341</v>
      </c>
      <c r="S38" s="70">
        <v>5760000</v>
      </c>
      <c r="T38" s="72" t="s">
        <v>66</v>
      </c>
      <c r="U38" s="136">
        <v>16078654</v>
      </c>
      <c r="V38" s="136" t="s">
        <v>477</v>
      </c>
      <c r="W38" s="81">
        <v>45341</v>
      </c>
      <c r="X38" s="81">
        <v>45341</v>
      </c>
      <c r="Y38" s="295" t="s">
        <v>75</v>
      </c>
      <c r="Z38" s="81">
        <v>45434</v>
      </c>
      <c r="AA38" s="136">
        <f t="shared" si="0"/>
        <v>93</v>
      </c>
      <c r="AB38" s="70">
        <v>1</v>
      </c>
      <c r="AC38" s="70">
        <v>1920000</v>
      </c>
      <c r="AD38" s="70">
        <v>1</v>
      </c>
      <c r="AE38" s="79">
        <v>45465</v>
      </c>
      <c r="AF38" s="136">
        <f t="shared" si="1"/>
        <v>31</v>
      </c>
      <c r="AG38" s="70">
        <v>0</v>
      </c>
      <c r="AH38" s="70">
        <v>0</v>
      </c>
      <c r="AI38" s="79" t="s">
        <v>75</v>
      </c>
      <c r="AJ38" s="72">
        <v>0</v>
      </c>
      <c r="AK38" s="79" t="s">
        <v>75</v>
      </c>
      <c r="AL38" s="79" t="s">
        <v>75</v>
      </c>
      <c r="AM38" s="136">
        <f t="shared" si="2"/>
        <v>0</v>
      </c>
      <c r="AN38" s="136">
        <f>+K38+AC38-AH38</f>
        <v>7680000</v>
      </c>
      <c r="AO38" s="72" t="s">
        <v>85</v>
      </c>
      <c r="AP38" s="70">
        <v>5760000</v>
      </c>
      <c r="AQ38" s="72" t="s">
        <v>66</v>
      </c>
      <c r="AR38" s="70">
        <v>0</v>
      </c>
      <c r="AS38" s="86" t="s">
        <v>75</v>
      </c>
      <c r="AT38" s="169">
        <v>5760000</v>
      </c>
      <c r="AU38" s="139">
        <f t="shared" si="3"/>
        <v>1920000</v>
      </c>
      <c r="AV38" s="140">
        <f t="shared" si="4"/>
        <v>0.75</v>
      </c>
      <c r="AW38" s="86" t="s">
        <v>75</v>
      </c>
      <c r="AX38" s="72" t="s">
        <v>86</v>
      </c>
      <c r="AY38" s="232" t="s">
        <v>1167</v>
      </c>
      <c r="AZ38" s="67" t="s">
        <v>67</v>
      </c>
      <c r="BA38" s="67" t="s">
        <v>67</v>
      </c>
    </row>
    <row r="39" spans="2:53" x14ac:dyDescent="0.25">
      <c r="B39" s="67">
        <v>2024</v>
      </c>
      <c r="C39" s="67">
        <v>891780111</v>
      </c>
      <c r="D39" s="69" t="s">
        <v>64</v>
      </c>
      <c r="E39" s="70" t="s">
        <v>1166</v>
      </c>
      <c r="F39" s="70" t="s">
        <v>1165</v>
      </c>
      <c r="G39" s="295">
        <v>0</v>
      </c>
      <c r="H39" s="72" t="s">
        <v>73</v>
      </c>
      <c r="I39" s="70" t="s">
        <v>138</v>
      </c>
      <c r="J39" s="70" t="s">
        <v>1164</v>
      </c>
      <c r="K39" s="70">
        <v>8680000</v>
      </c>
      <c r="L39" s="67" t="s">
        <v>68</v>
      </c>
      <c r="M39" s="70" t="s">
        <v>1163</v>
      </c>
      <c r="N39" s="70">
        <v>1082878520</v>
      </c>
      <c r="O39" s="154" t="s">
        <v>1162</v>
      </c>
      <c r="P39" s="386">
        <v>45322</v>
      </c>
      <c r="Q39" s="70">
        <v>239900000</v>
      </c>
      <c r="R39" s="81">
        <v>45343</v>
      </c>
      <c r="S39" s="70">
        <v>8680000</v>
      </c>
      <c r="T39" s="72" t="s">
        <v>66</v>
      </c>
      <c r="U39" s="136">
        <v>16078654</v>
      </c>
      <c r="V39" s="136" t="s">
        <v>477</v>
      </c>
      <c r="W39" s="81">
        <v>45341</v>
      </c>
      <c r="X39" s="81">
        <v>45343</v>
      </c>
      <c r="Y39" s="295" t="s">
        <v>75</v>
      </c>
      <c r="Z39" s="81">
        <v>45403</v>
      </c>
      <c r="AA39" s="136">
        <f t="shared" si="0"/>
        <v>60</v>
      </c>
      <c r="AB39" s="70">
        <v>0</v>
      </c>
      <c r="AC39" s="70">
        <v>0</v>
      </c>
      <c r="AD39" s="70">
        <v>0</v>
      </c>
      <c r="AE39" s="79" t="s">
        <v>75</v>
      </c>
      <c r="AF39" s="136">
        <f t="shared" si="1"/>
        <v>0</v>
      </c>
      <c r="AG39" s="70">
        <v>0</v>
      </c>
      <c r="AH39" s="70">
        <v>0</v>
      </c>
      <c r="AI39" s="79" t="s">
        <v>75</v>
      </c>
      <c r="AJ39" s="72">
        <v>0</v>
      </c>
      <c r="AK39" s="79" t="s">
        <v>75</v>
      </c>
      <c r="AL39" s="79" t="s">
        <v>75</v>
      </c>
      <c r="AM39" s="136">
        <f t="shared" si="2"/>
        <v>0</v>
      </c>
      <c r="AN39" s="136">
        <f>+K39+AC39-AH39</f>
        <v>8680000</v>
      </c>
      <c r="AO39" s="72" t="s">
        <v>85</v>
      </c>
      <c r="AP39" s="70">
        <v>8680000</v>
      </c>
      <c r="AQ39" s="72" t="s">
        <v>66</v>
      </c>
      <c r="AR39" s="70">
        <v>0</v>
      </c>
      <c r="AS39" s="86" t="s">
        <v>75</v>
      </c>
      <c r="AT39" s="169">
        <v>8680000</v>
      </c>
      <c r="AU39" s="139">
        <f t="shared" si="3"/>
        <v>0</v>
      </c>
      <c r="AV39" s="140">
        <f t="shared" si="4"/>
        <v>1</v>
      </c>
      <c r="AW39" s="86" t="s">
        <v>75</v>
      </c>
      <c r="AX39" s="72" t="s">
        <v>86</v>
      </c>
      <c r="AY39" s="232" t="s">
        <v>1161</v>
      </c>
      <c r="AZ39" s="67" t="s">
        <v>67</v>
      </c>
      <c r="BA39" s="67" t="s">
        <v>67</v>
      </c>
    </row>
    <row r="40" spans="2:53" x14ac:dyDescent="0.25">
      <c r="B40" s="67">
        <v>2024</v>
      </c>
      <c r="C40" s="67">
        <v>891780111</v>
      </c>
      <c r="D40" s="69" t="s">
        <v>64</v>
      </c>
      <c r="E40" s="70" t="s">
        <v>1160</v>
      </c>
      <c r="F40" s="70" t="s">
        <v>1159</v>
      </c>
      <c r="G40" s="387">
        <v>2020000100116</v>
      </c>
      <c r="H40" s="72" t="s">
        <v>73</v>
      </c>
      <c r="I40" s="70" t="s">
        <v>138</v>
      </c>
      <c r="J40" s="70" t="s">
        <v>1158</v>
      </c>
      <c r="K40" s="70">
        <v>20000000</v>
      </c>
      <c r="L40" s="67" t="s">
        <v>68</v>
      </c>
      <c r="M40" s="70" t="s">
        <v>1157</v>
      </c>
      <c r="N40" s="70">
        <v>85477624</v>
      </c>
      <c r="O40" s="154">
        <v>116</v>
      </c>
      <c r="P40" s="386">
        <v>45344</v>
      </c>
      <c r="Q40" s="70">
        <v>104794000</v>
      </c>
      <c r="R40" s="81">
        <v>45341</v>
      </c>
      <c r="S40" s="70">
        <v>20000000</v>
      </c>
      <c r="T40" s="72" t="s">
        <v>66</v>
      </c>
      <c r="U40" s="136">
        <v>85461685</v>
      </c>
      <c r="V40" s="136" t="s">
        <v>544</v>
      </c>
      <c r="W40" s="81">
        <v>45341</v>
      </c>
      <c r="X40" s="81">
        <v>45343</v>
      </c>
      <c r="Y40" s="135">
        <v>45345</v>
      </c>
      <c r="Z40" s="81">
        <v>45464</v>
      </c>
      <c r="AA40" s="136">
        <f t="shared" si="0"/>
        <v>119</v>
      </c>
      <c r="AB40" s="70">
        <v>0</v>
      </c>
      <c r="AC40" s="70">
        <v>0</v>
      </c>
      <c r="AD40" s="70">
        <v>0</v>
      </c>
      <c r="AE40" s="79" t="s">
        <v>75</v>
      </c>
      <c r="AF40" s="136">
        <f t="shared" si="1"/>
        <v>0</v>
      </c>
      <c r="AG40" s="70">
        <v>0</v>
      </c>
      <c r="AH40" s="70">
        <v>0</v>
      </c>
      <c r="AI40" s="79" t="s">
        <v>75</v>
      </c>
      <c r="AJ40" s="72">
        <v>0</v>
      </c>
      <c r="AK40" s="79" t="s">
        <v>75</v>
      </c>
      <c r="AL40" s="79" t="s">
        <v>75</v>
      </c>
      <c r="AM40" s="136">
        <f t="shared" si="2"/>
        <v>0</v>
      </c>
      <c r="AN40" s="136">
        <f>+K40+AC40-AH40</f>
        <v>20000000</v>
      </c>
      <c r="AO40" s="72" t="s">
        <v>85</v>
      </c>
      <c r="AP40" s="70">
        <v>20000000</v>
      </c>
      <c r="AQ40" s="72" t="s">
        <v>66</v>
      </c>
      <c r="AR40" s="70">
        <v>0</v>
      </c>
      <c r="AS40" s="86" t="s">
        <v>75</v>
      </c>
      <c r="AT40" s="169"/>
      <c r="AU40" s="139">
        <f t="shared" si="3"/>
        <v>20000000</v>
      </c>
      <c r="AV40" s="140">
        <f t="shared" si="4"/>
        <v>0</v>
      </c>
      <c r="AW40" s="86" t="s">
        <v>75</v>
      </c>
      <c r="AX40" s="72" t="s">
        <v>86</v>
      </c>
      <c r="AY40" s="232" t="s">
        <v>1156</v>
      </c>
      <c r="AZ40" s="67" t="s">
        <v>67</v>
      </c>
      <c r="BA40" s="67" t="s">
        <v>67</v>
      </c>
    </row>
    <row r="41" spans="2:53" ht="13.9" customHeight="1" x14ac:dyDescent="0.25">
      <c r="B41" s="67">
        <v>2024</v>
      </c>
      <c r="C41" s="67">
        <v>891780111</v>
      </c>
      <c r="D41" s="69" t="s">
        <v>64</v>
      </c>
      <c r="E41" s="70" t="s">
        <v>1155</v>
      </c>
      <c r="F41" s="70" t="s">
        <v>1154</v>
      </c>
      <c r="G41" s="295">
        <v>0</v>
      </c>
      <c r="H41" s="72" t="s">
        <v>73</v>
      </c>
      <c r="I41" s="70" t="s">
        <v>138</v>
      </c>
      <c r="J41" s="70" t="s">
        <v>1153</v>
      </c>
      <c r="K41" s="70">
        <v>3840000</v>
      </c>
      <c r="L41" s="67" t="s">
        <v>68</v>
      </c>
      <c r="M41" s="70" t="s">
        <v>1152</v>
      </c>
      <c r="N41" s="70">
        <v>1082856383</v>
      </c>
      <c r="O41" s="154">
        <v>216</v>
      </c>
      <c r="P41" s="386">
        <v>45322</v>
      </c>
      <c r="Q41" s="70">
        <v>67200000</v>
      </c>
      <c r="R41" s="81">
        <v>45343</v>
      </c>
      <c r="S41" s="70">
        <v>3840000</v>
      </c>
      <c r="T41" s="72" t="s">
        <v>66</v>
      </c>
      <c r="U41" s="136">
        <v>16078654</v>
      </c>
      <c r="V41" s="136" t="s">
        <v>477</v>
      </c>
      <c r="W41" s="81">
        <v>45343</v>
      </c>
      <c r="X41" s="81">
        <v>45343</v>
      </c>
      <c r="Y41" s="295" t="s">
        <v>75</v>
      </c>
      <c r="Z41" s="81">
        <v>45393</v>
      </c>
      <c r="AA41" s="136">
        <f t="shared" si="0"/>
        <v>50</v>
      </c>
      <c r="AB41" s="70">
        <v>1</v>
      </c>
      <c r="AC41" s="70">
        <v>1920000</v>
      </c>
      <c r="AD41" s="70">
        <v>1</v>
      </c>
      <c r="AE41" s="79">
        <v>45403</v>
      </c>
      <c r="AF41" s="136">
        <f t="shared" si="1"/>
        <v>10</v>
      </c>
      <c r="AG41" s="70">
        <v>0</v>
      </c>
      <c r="AH41" s="70">
        <v>0</v>
      </c>
      <c r="AI41" s="79" t="s">
        <v>75</v>
      </c>
      <c r="AJ41" s="72">
        <v>0</v>
      </c>
      <c r="AK41" s="79" t="s">
        <v>75</v>
      </c>
      <c r="AL41" s="79" t="s">
        <v>75</v>
      </c>
      <c r="AM41" s="136">
        <f t="shared" si="2"/>
        <v>0</v>
      </c>
      <c r="AN41" s="136">
        <f>+K41+AC41-AH41</f>
        <v>5760000</v>
      </c>
      <c r="AO41" s="72" t="s">
        <v>85</v>
      </c>
      <c r="AP41" s="70">
        <v>3840000</v>
      </c>
      <c r="AQ41" s="72" t="s">
        <v>66</v>
      </c>
      <c r="AR41" s="70">
        <v>0</v>
      </c>
      <c r="AS41" s="86" t="s">
        <v>75</v>
      </c>
      <c r="AT41" s="169">
        <v>5760000</v>
      </c>
      <c r="AU41" s="139">
        <f t="shared" si="3"/>
        <v>0</v>
      </c>
      <c r="AV41" s="140">
        <f t="shared" si="4"/>
        <v>1</v>
      </c>
      <c r="AW41" s="86" t="s">
        <v>75</v>
      </c>
      <c r="AX41" s="72" t="s">
        <v>86</v>
      </c>
      <c r="AY41" s="232" t="s">
        <v>1151</v>
      </c>
      <c r="AZ41" s="67" t="s">
        <v>67</v>
      </c>
      <c r="BA41" s="67" t="s">
        <v>67</v>
      </c>
    </row>
    <row r="42" spans="2:53" ht="13.9" customHeight="1" x14ac:dyDescent="0.25">
      <c r="B42" s="67">
        <v>2024</v>
      </c>
      <c r="C42" s="67">
        <v>891780111</v>
      </c>
      <c r="D42" s="69" t="s">
        <v>64</v>
      </c>
      <c r="E42" s="70" t="s">
        <v>1150</v>
      </c>
      <c r="F42" s="70" t="s">
        <v>1149</v>
      </c>
      <c r="G42" s="295">
        <v>0</v>
      </c>
      <c r="H42" s="72" t="s">
        <v>73</v>
      </c>
      <c r="I42" s="70" t="s">
        <v>138</v>
      </c>
      <c r="J42" s="388" t="s">
        <v>1148</v>
      </c>
      <c r="K42" s="70">
        <v>1920000</v>
      </c>
      <c r="L42" s="67" t="s">
        <v>68</v>
      </c>
      <c r="M42" s="70" t="s">
        <v>1147</v>
      </c>
      <c r="N42" s="70">
        <v>1022404044</v>
      </c>
      <c r="O42" s="154">
        <v>216</v>
      </c>
      <c r="P42" s="386">
        <v>45322</v>
      </c>
      <c r="Q42" s="70">
        <v>67200000</v>
      </c>
      <c r="R42" s="81">
        <v>45343</v>
      </c>
      <c r="S42" s="70">
        <v>1920000</v>
      </c>
      <c r="T42" s="72" t="s">
        <v>66</v>
      </c>
      <c r="U42" s="136">
        <v>16078654</v>
      </c>
      <c r="V42" s="136" t="s">
        <v>477</v>
      </c>
      <c r="W42" s="81">
        <v>45343</v>
      </c>
      <c r="X42" s="81">
        <v>45343</v>
      </c>
      <c r="Y42" s="295" t="s">
        <v>75</v>
      </c>
      <c r="Z42" s="81">
        <v>45364</v>
      </c>
      <c r="AA42" s="136">
        <f t="shared" si="0"/>
        <v>21</v>
      </c>
      <c r="AB42" s="70">
        <v>0</v>
      </c>
      <c r="AC42" s="70">
        <v>0</v>
      </c>
      <c r="AD42" s="70">
        <v>0</v>
      </c>
      <c r="AE42" s="79" t="s">
        <v>75</v>
      </c>
      <c r="AF42" s="136">
        <f t="shared" si="1"/>
        <v>0</v>
      </c>
      <c r="AG42" s="70">
        <v>0</v>
      </c>
      <c r="AH42" s="70">
        <v>0</v>
      </c>
      <c r="AI42" s="79" t="s">
        <v>75</v>
      </c>
      <c r="AJ42" s="72">
        <v>0</v>
      </c>
      <c r="AK42" s="79" t="s">
        <v>75</v>
      </c>
      <c r="AL42" s="79" t="s">
        <v>75</v>
      </c>
      <c r="AM42" s="136">
        <f t="shared" si="2"/>
        <v>0</v>
      </c>
      <c r="AN42" s="136">
        <f>+K42+AC42-AH42</f>
        <v>1920000</v>
      </c>
      <c r="AO42" s="72" t="s">
        <v>85</v>
      </c>
      <c r="AP42" s="70">
        <v>1920000</v>
      </c>
      <c r="AQ42" s="72" t="s">
        <v>66</v>
      </c>
      <c r="AR42" s="70">
        <v>0</v>
      </c>
      <c r="AS42" s="86" t="s">
        <v>75</v>
      </c>
      <c r="AT42" s="169">
        <v>1920000</v>
      </c>
      <c r="AU42" s="139">
        <f t="shared" si="3"/>
        <v>0</v>
      </c>
      <c r="AV42" s="140">
        <f t="shared" si="4"/>
        <v>1</v>
      </c>
      <c r="AW42" s="86" t="s">
        <v>75</v>
      </c>
      <c r="AX42" s="72" t="s">
        <v>86</v>
      </c>
      <c r="AY42" s="232" t="s">
        <v>1146</v>
      </c>
      <c r="AZ42" s="67" t="s">
        <v>67</v>
      </c>
      <c r="BA42" s="67" t="s">
        <v>67</v>
      </c>
    </row>
    <row r="43" spans="2:53" ht="13.9" customHeight="1" x14ac:dyDescent="0.25">
      <c r="B43" s="67">
        <v>2024</v>
      </c>
      <c r="C43" s="67">
        <v>891780111</v>
      </c>
      <c r="D43" s="69" t="s">
        <v>64</v>
      </c>
      <c r="E43" s="70" t="s">
        <v>1145</v>
      </c>
      <c r="F43" s="70" t="s">
        <v>1144</v>
      </c>
      <c r="G43" s="295">
        <v>0</v>
      </c>
      <c r="H43" s="72" t="s">
        <v>73</v>
      </c>
      <c r="I43" s="70" t="s">
        <v>138</v>
      </c>
      <c r="J43" s="70" t="s">
        <v>1143</v>
      </c>
      <c r="K43" s="70">
        <v>20000000</v>
      </c>
      <c r="L43" s="67" t="s">
        <v>68</v>
      </c>
      <c r="M43" s="70" t="s">
        <v>1142</v>
      </c>
      <c r="N43" s="70">
        <v>64697522</v>
      </c>
      <c r="O43" s="154">
        <v>417</v>
      </c>
      <c r="P43" s="386">
        <v>45341</v>
      </c>
      <c r="Q43" s="70">
        <v>212500000</v>
      </c>
      <c r="R43" s="81">
        <v>45345</v>
      </c>
      <c r="S43" s="70">
        <v>20000000</v>
      </c>
      <c r="T43" s="72" t="s">
        <v>66</v>
      </c>
      <c r="U43" s="136">
        <v>72005158</v>
      </c>
      <c r="V43" s="136" t="s">
        <v>436</v>
      </c>
      <c r="W43" s="81">
        <v>45345</v>
      </c>
      <c r="X43" s="81">
        <v>45345</v>
      </c>
      <c r="Y43" s="295" t="s">
        <v>75</v>
      </c>
      <c r="Z43" s="81">
        <v>45490</v>
      </c>
      <c r="AA43" s="136">
        <f t="shared" si="0"/>
        <v>145</v>
      </c>
      <c r="AB43" s="70">
        <v>0</v>
      </c>
      <c r="AC43" s="70">
        <v>0</v>
      </c>
      <c r="AD43" s="70">
        <v>0</v>
      </c>
      <c r="AE43" s="79" t="s">
        <v>75</v>
      </c>
      <c r="AF43" s="136">
        <f t="shared" si="1"/>
        <v>0</v>
      </c>
      <c r="AG43" s="70">
        <v>0</v>
      </c>
      <c r="AH43" s="70">
        <v>0</v>
      </c>
      <c r="AI43" s="79" t="s">
        <v>75</v>
      </c>
      <c r="AJ43" s="72">
        <v>0</v>
      </c>
      <c r="AK43" s="79" t="s">
        <v>75</v>
      </c>
      <c r="AL43" s="79" t="s">
        <v>75</v>
      </c>
      <c r="AM43" s="136">
        <f t="shared" si="2"/>
        <v>0</v>
      </c>
      <c r="AN43" s="136">
        <f>+K43+AC43-AH43</f>
        <v>20000000</v>
      </c>
      <c r="AO43" s="72" t="s">
        <v>85</v>
      </c>
      <c r="AP43" s="70">
        <v>20000000</v>
      </c>
      <c r="AQ43" s="72" t="s">
        <v>66</v>
      </c>
      <c r="AR43" s="70">
        <v>0</v>
      </c>
      <c r="AS43" s="86" t="s">
        <v>75</v>
      </c>
      <c r="AT43" s="169">
        <v>14000000</v>
      </c>
      <c r="AU43" s="139">
        <f t="shared" si="3"/>
        <v>6000000</v>
      </c>
      <c r="AV43" s="140">
        <f t="shared" si="4"/>
        <v>0.7</v>
      </c>
      <c r="AW43" s="86" t="s">
        <v>75</v>
      </c>
      <c r="AX43" s="72" t="s">
        <v>86</v>
      </c>
      <c r="AY43" s="232" t="s">
        <v>1141</v>
      </c>
      <c r="AZ43" s="67" t="s">
        <v>67</v>
      </c>
      <c r="BA43" s="67" t="s">
        <v>67</v>
      </c>
    </row>
    <row r="44" spans="2:53" ht="13.9" customHeight="1" x14ac:dyDescent="0.25">
      <c r="B44" s="67">
        <v>2024</v>
      </c>
      <c r="C44" s="67">
        <v>891780111</v>
      </c>
      <c r="D44" s="69" t="s">
        <v>64</v>
      </c>
      <c r="E44" s="70" t="s">
        <v>1140</v>
      </c>
      <c r="F44" s="70" t="s">
        <v>1139</v>
      </c>
      <c r="G44" s="295">
        <v>0</v>
      </c>
      <c r="H44" s="72" t="s">
        <v>73</v>
      </c>
      <c r="I44" s="70" t="s">
        <v>138</v>
      </c>
      <c r="J44" s="70" t="s">
        <v>1138</v>
      </c>
      <c r="K44" s="70">
        <v>22500000</v>
      </c>
      <c r="L44" s="67" t="s">
        <v>68</v>
      </c>
      <c r="M44" s="70" t="s">
        <v>1137</v>
      </c>
      <c r="N44" s="70">
        <v>1030583890</v>
      </c>
      <c r="O44" s="154">
        <v>417</v>
      </c>
      <c r="P44" s="386">
        <v>45341</v>
      </c>
      <c r="Q44" s="70">
        <v>212500000</v>
      </c>
      <c r="R44" s="81">
        <v>45348</v>
      </c>
      <c r="S44" s="70">
        <v>22500000</v>
      </c>
      <c r="T44" s="72" t="s">
        <v>66</v>
      </c>
      <c r="U44" s="136">
        <v>72005158</v>
      </c>
      <c r="V44" s="136" t="s">
        <v>436</v>
      </c>
      <c r="W44" s="81">
        <v>45345</v>
      </c>
      <c r="X44" s="81">
        <v>45348</v>
      </c>
      <c r="Y44" s="295" t="s">
        <v>75</v>
      </c>
      <c r="Z44" s="81">
        <v>45490</v>
      </c>
      <c r="AA44" s="136">
        <f t="shared" si="0"/>
        <v>142</v>
      </c>
      <c r="AB44" s="70">
        <v>0</v>
      </c>
      <c r="AC44" s="70">
        <v>0</v>
      </c>
      <c r="AD44" s="70">
        <v>0</v>
      </c>
      <c r="AE44" s="79" t="s">
        <v>75</v>
      </c>
      <c r="AF44" s="136">
        <f t="shared" si="1"/>
        <v>0</v>
      </c>
      <c r="AG44" s="70">
        <v>0</v>
      </c>
      <c r="AH44" s="70">
        <v>0</v>
      </c>
      <c r="AI44" s="79" t="s">
        <v>75</v>
      </c>
      <c r="AJ44" s="72">
        <v>0</v>
      </c>
      <c r="AK44" s="79" t="s">
        <v>75</v>
      </c>
      <c r="AL44" s="79" t="s">
        <v>75</v>
      </c>
      <c r="AM44" s="136">
        <f t="shared" si="2"/>
        <v>0</v>
      </c>
      <c r="AN44" s="136">
        <f>+K44+AC44-AH44</f>
        <v>22500000</v>
      </c>
      <c r="AO44" s="72" t="s">
        <v>85</v>
      </c>
      <c r="AP44" s="70">
        <v>22500000</v>
      </c>
      <c r="AQ44" s="72" t="s">
        <v>66</v>
      </c>
      <c r="AR44" s="70">
        <v>0</v>
      </c>
      <c r="AS44" s="86" t="s">
        <v>75</v>
      </c>
      <c r="AT44" s="169">
        <v>15000000</v>
      </c>
      <c r="AU44" s="139">
        <f t="shared" si="3"/>
        <v>7500000</v>
      </c>
      <c r="AV44" s="140">
        <f t="shared" si="4"/>
        <v>0.66666666666666663</v>
      </c>
      <c r="AW44" s="86" t="s">
        <v>75</v>
      </c>
      <c r="AX44" s="72" t="s">
        <v>86</v>
      </c>
      <c r="AY44" s="232" t="s">
        <v>1136</v>
      </c>
      <c r="AZ44" s="67" t="s">
        <v>67</v>
      </c>
      <c r="BA44" s="67" t="s">
        <v>67</v>
      </c>
    </row>
    <row r="45" spans="2:53" x14ac:dyDescent="0.25">
      <c r="B45" s="67">
        <v>2024</v>
      </c>
      <c r="C45" s="67">
        <v>891780111</v>
      </c>
      <c r="D45" s="69" t="s">
        <v>64</v>
      </c>
      <c r="E45" s="70" t="s">
        <v>1135</v>
      </c>
      <c r="F45" s="70" t="s">
        <v>1134</v>
      </c>
      <c r="G45" s="295">
        <v>0</v>
      </c>
      <c r="H45" s="72" t="s">
        <v>73</v>
      </c>
      <c r="I45" s="70" t="s">
        <v>138</v>
      </c>
      <c r="J45" s="70" t="s">
        <v>1133</v>
      </c>
      <c r="K45" s="70">
        <v>17500000</v>
      </c>
      <c r="L45" s="67" t="s">
        <v>68</v>
      </c>
      <c r="M45" s="136" t="s">
        <v>1132</v>
      </c>
      <c r="N45" s="136">
        <v>7143832</v>
      </c>
      <c r="O45" s="154">
        <v>417</v>
      </c>
      <c r="P45" s="386">
        <v>45341</v>
      </c>
      <c r="Q45" s="70">
        <v>212500000</v>
      </c>
      <c r="R45" s="81">
        <v>45350</v>
      </c>
      <c r="S45" s="70">
        <v>17500000</v>
      </c>
      <c r="T45" s="72" t="s">
        <v>66</v>
      </c>
      <c r="U45" s="136">
        <v>72005158</v>
      </c>
      <c r="V45" s="136" t="s">
        <v>436</v>
      </c>
      <c r="W45" s="81">
        <v>45349</v>
      </c>
      <c r="X45" s="81">
        <v>45350</v>
      </c>
      <c r="Y45" s="295" t="s">
        <v>75</v>
      </c>
      <c r="Z45" s="81">
        <v>45490</v>
      </c>
      <c r="AA45" s="136">
        <f t="shared" si="0"/>
        <v>140</v>
      </c>
      <c r="AB45" s="70">
        <v>0</v>
      </c>
      <c r="AC45" s="70">
        <v>0</v>
      </c>
      <c r="AD45" s="70">
        <v>0</v>
      </c>
      <c r="AE45" s="79" t="s">
        <v>75</v>
      </c>
      <c r="AF45" s="136">
        <f t="shared" si="1"/>
        <v>0</v>
      </c>
      <c r="AG45" s="70">
        <v>0</v>
      </c>
      <c r="AH45" s="70">
        <v>0</v>
      </c>
      <c r="AI45" s="79" t="s">
        <v>75</v>
      </c>
      <c r="AJ45" s="72">
        <v>0</v>
      </c>
      <c r="AK45" s="79" t="s">
        <v>75</v>
      </c>
      <c r="AL45" s="79" t="s">
        <v>75</v>
      </c>
      <c r="AM45" s="136">
        <f t="shared" si="2"/>
        <v>0</v>
      </c>
      <c r="AN45" s="136">
        <f>+K45+AC45-AH45</f>
        <v>17500000</v>
      </c>
      <c r="AO45" s="72" t="s">
        <v>85</v>
      </c>
      <c r="AP45" s="70">
        <v>17500000</v>
      </c>
      <c r="AQ45" s="72" t="s">
        <v>66</v>
      </c>
      <c r="AR45" s="70">
        <v>0</v>
      </c>
      <c r="AS45" s="86" t="s">
        <v>75</v>
      </c>
      <c r="AT45" s="169">
        <v>12250000</v>
      </c>
      <c r="AU45" s="139">
        <f t="shared" si="3"/>
        <v>5250000</v>
      </c>
      <c r="AV45" s="140">
        <f t="shared" si="4"/>
        <v>0.7</v>
      </c>
      <c r="AW45" s="86" t="s">
        <v>75</v>
      </c>
      <c r="AX45" s="72" t="s">
        <v>86</v>
      </c>
      <c r="AY45" s="232" t="s">
        <v>1131</v>
      </c>
      <c r="AZ45" s="67" t="s">
        <v>67</v>
      </c>
      <c r="BA45" s="67" t="s">
        <v>67</v>
      </c>
    </row>
    <row r="46" spans="2:53" x14ac:dyDescent="0.25">
      <c r="B46" s="67">
        <v>2024</v>
      </c>
      <c r="C46" s="67">
        <v>891780111</v>
      </c>
      <c r="D46" s="69" t="s">
        <v>64</v>
      </c>
      <c r="E46" s="70" t="s">
        <v>1130</v>
      </c>
      <c r="F46" s="70" t="s">
        <v>1129</v>
      </c>
      <c r="G46" s="295">
        <v>0</v>
      </c>
      <c r="H46" s="72" t="s">
        <v>73</v>
      </c>
      <c r="I46" s="70" t="s">
        <v>138</v>
      </c>
      <c r="J46" s="70" t="s">
        <v>1128</v>
      </c>
      <c r="K46" s="70">
        <v>20000000</v>
      </c>
      <c r="L46" s="67" t="s">
        <v>68</v>
      </c>
      <c r="M46" s="70" t="s">
        <v>1127</v>
      </c>
      <c r="N46" s="136">
        <v>1082862195</v>
      </c>
      <c r="O46" s="154">
        <v>417</v>
      </c>
      <c r="P46" s="386">
        <v>45341</v>
      </c>
      <c r="Q46" s="70">
        <v>212500000</v>
      </c>
      <c r="R46" s="81">
        <v>45350</v>
      </c>
      <c r="S46" s="70">
        <v>20000000</v>
      </c>
      <c r="T46" s="72" t="s">
        <v>66</v>
      </c>
      <c r="U46" s="136">
        <v>72005158</v>
      </c>
      <c r="V46" s="136" t="s">
        <v>436</v>
      </c>
      <c r="W46" s="81">
        <v>45349</v>
      </c>
      <c r="X46" s="81">
        <v>45350</v>
      </c>
      <c r="Y46" s="295" t="s">
        <v>75</v>
      </c>
      <c r="Z46" s="81">
        <v>45490</v>
      </c>
      <c r="AA46" s="136">
        <f t="shared" si="0"/>
        <v>140</v>
      </c>
      <c r="AB46" s="70">
        <v>0</v>
      </c>
      <c r="AC46" s="70">
        <v>0</v>
      </c>
      <c r="AD46" s="70">
        <v>0</v>
      </c>
      <c r="AE46" s="79" t="s">
        <v>75</v>
      </c>
      <c r="AF46" s="136">
        <f t="shared" si="1"/>
        <v>0</v>
      </c>
      <c r="AG46" s="70">
        <v>0</v>
      </c>
      <c r="AH46" s="70">
        <v>0</v>
      </c>
      <c r="AI46" s="79" t="s">
        <v>75</v>
      </c>
      <c r="AJ46" s="72">
        <v>0</v>
      </c>
      <c r="AK46" s="79" t="s">
        <v>75</v>
      </c>
      <c r="AL46" s="79" t="s">
        <v>75</v>
      </c>
      <c r="AM46" s="136">
        <f t="shared" si="2"/>
        <v>0</v>
      </c>
      <c r="AN46" s="136">
        <f>+K46+AC46-AH46</f>
        <v>20000000</v>
      </c>
      <c r="AO46" s="72" t="s">
        <v>85</v>
      </c>
      <c r="AP46" s="70">
        <v>20000000</v>
      </c>
      <c r="AQ46" s="72" t="s">
        <v>66</v>
      </c>
      <c r="AR46" s="70">
        <v>0</v>
      </c>
      <c r="AS46" s="86" t="s">
        <v>75</v>
      </c>
      <c r="AT46" s="169">
        <v>14000000</v>
      </c>
      <c r="AU46" s="139">
        <f t="shared" si="3"/>
        <v>6000000</v>
      </c>
      <c r="AV46" s="140">
        <f t="shared" si="4"/>
        <v>0.7</v>
      </c>
      <c r="AW46" s="86" t="s">
        <v>75</v>
      </c>
      <c r="AX46" s="72" t="s">
        <v>86</v>
      </c>
      <c r="AY46" s="232" t="s">
        <v>1126</v>
      </c>
      <c r="AZ46" s="67" t="s">
        <v>67</v>
      </c>
      <c r="BA46" s="67" t="s">
        <v>67</v>
      </c>
    </row>
    <row r="47" spans="2:53" x14ac:dyDescent="0.25">
      <c r="B47" s="67">
        <v>2024</v>
      </c>
      <c r="C47" s="67">
        <v>891780111</v>
      </c>
      <c r="D47" s="69" t="s">
        <v>64</v>
      </c>
      <c r="E47" s="70" t="s">
        <v>1125</v>
      </c>
      <c r="F47" s="70" t="s">
        <v>1124</v>
      </c>
      <c r="G47" s="295">
        <v>0</v>
      </c>
      <c r="H47" s="72" t="s">
        <v>73</v>
      </c>
      <c r="I47" s="70" t="s">
        <v>138</v>
      </c>
      <c r="J47" s="70" t="s">
        <v>1123</v>
      </c>
      <c r="K47" s="70">
        <v>20000000</v>
      </c>
      <c r="L47" s="67" t="s">
        <v>68</v>
      </c>
      <c r="M47" s="70" t="s">
        <v>1122</v>
      </c>
      <c r="N47" s="136">
        <v>57464799</v>
      </c>
      <c r="O47" s="154">
        <v>417</v>
      </c>
      <c r="P47" s="386">
        <v>45341</v>
      </c>
      <c r="Q47" s="70">
        <v>212500000</v>
      </c>
      <c r="R47" s="81">
        <v>45350</v>
      </c>
      <c r="S47" s="70">
        <v>20000000</v>
      </c>
      <c r="T47" s="72" t="s">
        <v>66</v>
      </c>
      <c r="U47" s="136">
        <v>72005158</v>
      </c>
      <c r="V47" s="136" t="s">
        <v>436</v>
      </c>
      <c r="W47" s="81">
        <v>45349</v>
      </c>
      <c r="X47" s="81">
        <v>45350</v>
      </c>
      <c r="Y47" s="295" t="s">
        <v>75</v>
      </c>
      <c r="Z47" s="81">
        <v>45490</v>
      </c>
      <c r="AA47" s="136">
        <f t="shared" si="0"/>
        <v>140</v>
      </c>
      <c r="AB47" s="70">
        <v>0</v>
      </c>
      <c r="AC47" s="70">
        <v>0</v>
      </c>
      <c r="AD47" s="70">
        <v>0</v>
      </c>
      <c r="AE47" s="79" t="s">
        <v>75</v>
      </c>
      <c r="AF47" s="136">
        <f t="shared" si="1"/>
        <v>0</v>
      </c>
      <c r="AG47" s="70">
        <v>0</v>
      </c>
      <c r="AH47" s="70">
        <v>0</v>
      </c>
      <c r="AI47" s="79" t="s">
        <v>75</v>
      </c>
      <c r="AJ47" s="72">
        <v>0</v>
      </c>
      <c r="AK47" s="79" t="s">
        <v>75</v>
      </c>
      <c r="AL47" s="79" t="s">
        <v>75</v>
      </c>
      <c r="AM47" s="136">
        <f t="shared" si="2"/>
        <v>0</v>
      </c>
      <c r="AN47" s="136">
        <f>+K47+AC47-AH47</f>
        <v>20000000</v>
      </c>
      <c r="AO47" s="72" t="s">
        <v>85</v>
      </c>
      <c r="AP47" s="70">
        <v>20000000</v>
      </c>
      <c r="AQ47" s="72" t="s">
        <v>66</v>
      </c>
      <c r="AR47" s="70">
        <v>0</v>
      </c>
      <c r="AS47" s="86" t="s">
        <v>75</v>
      </c>
      <c r="AT47" s="169">
        <v>14000000</v>
      </c>
      <c r="AU47" s="139">
        <f t="shared" si="3"/>
        <v>6000000</v>
      </c>
      <c r="AV47" s="140">
        <f t="shared" si="4"/>
        <v>0.7</v>
      </c>
      <c r="AW47" s="86" t="s">
        <v>75</v>
      </c>
      <c r="AX47" s="72" t="s">
        <v>86</v>
      </c>
      <c r="AY47" s="232" t="s">
        <v>1121</v>
      </c>
      <c r="AZ47" s="67" t="s">
        <v>67</v>
      </c>
      <c r="BA47" s="67" t="s">
        <v>67</v>
      </c>
    </row>
    <row r="48" spans="2:53" ht="13.9" customHeight="1" x14ac:dyDescent="0.25">
      <c r="B48" s="67">
        <v>2024</v>
      </c>
      <c r="C48" s="67">
        <v>891780111</v>
      </c>
      <c r="D48" s="69" t="s">
        <v>64</v>
      </c>
      <c r="E48" s="70" t="s">
        <v>1120</v>
      </c>
      <c r="F48" s="70" t="s">
        <v>1119</v>
      </c>
      <c r="G48" s="295">
        <v>0</v>
      </c>
      <c r="H48" s="72" t="s">
        <v>73</v>
      </c>
      <c r="I48" s="70" t="s">
        <v>138</v>
      </c>
      <c r="J48" s="70" t="s">
        <v>1118</v>
      </c>
      <c r="K48" s="70">
        <v>12500000</v>
      </c>
      <c r="L48" s="67" t="s">
        <v>68</v>
      </c>
      <c r="M48" s="70" t="s">
        <v>1117</v>
      </c>
      <c r="N48" s="70">
        <v>1082916827</v>
      </c>
      <c r="O48" s="154">
        <v>417</v>
      </c>
      <c r="P48" s="386">
        <v>45341</v>
      </c>
      <c r="Q48" s="70">
        <v>212500000</v>
      </c>
      <c r="R48" s="81">
        <v>45350</v>
      </c>
      <c r="S48" s="70">
        <v>12500000</v>
      </c>
      <c r="T48" s="72" t="s">
        <v>66</v>
      </c>
      <c r="U48" s="136">
        <v>72005158</v>
      </c>
      <c r="V48" s="136" t="s">
        <v>436</v>
      </c>
      <c r="W48" s="81">
        <v>45349</v>
      </c>
      <c r="X48" s="81">
        <v>45350</v>
      </c>
      <c r="Y48" s="295" t="s">
        <v>75</v>
      </c>
      <c r="Z48" s="81">
        <v>45490</v>
      </c>
      <c r="AA48" s="136">
        <f t="shared" si="0"/>
        <v>140</v>
      </c>
      <c r="AB48" s="70">
        <v>0</v>
      </c>
      <c r="AC48" s="70">
        <v>0</v>
      </c>
      <c r="AD48" s="70">
        <v>0</v>
      </c>
      <c r="AE48" s="79" t="s">
        <v>75</v>
      </c>
      <c r="AF48" s="136">
        <f t="shared" si="1"/>
        <v>0</v>
      </c>
      <c r="AG48" s="70">
        <v>0</v>
      </c>
      <c r="AH48" s="70">
        <v>0</v>
      </c>
      <c r="AI48" s="79" t="s">
        <v>75</v>
      </c>
      <c r="AJ48" s="72">
        <v>0</v>
      </c>
      <c r="AK48" s="79" t="s">
        <v>75</v>
      </c>
      <c r="AL48" s="79" t="s">
        <v>75</v>
      </c>
      <c r="AM48" s="136">
        <f t="shared" si="2"/>
        <v>0</v>
      </c>
      <c r="AN48" s="136">
        <f>+K48+AC48-AH48</f>
        <v>12500000</v>
      </c>
      <c r="AO48" s="72" t="s">
        <v>85</v>
      </c>
      <c r="AP48" s="70">
        <v>12500000</v>
      </c>
      <c r="AQ48" s="72" t="s">
        <v>66</v>
      </c>
      <c r="AR48" s="70">
        <v>0</v>
      </c>
      <c r="AS48" s="86" t="s">
        <v>75</v>
      </c>
      <c r="AT48" s="169">
        <v>8750000</v>
      </c>
      <c r="AU48" s="139">
        <f t="shared" si="3"/>
        <v>3750000</v>
      </c>
      <c r="AV48" s="140">
        <f t="shared" si="4"/>
        <v>0.7</v>
      </c>
      <c r="AW48" s="86" t="s">
        <v>75</v>
      </c>
      <c r="AX48" s="72" t="s">
        <v>86</v>
      </c>
      <c r="AY48" s="232" t="s">
        <v>1116</v>
      </c>
      <c r="AZ48" s="67" t="s">
        <v>67</v>
      </c>
      <c r="BA48" s="67" t="s">
        <v>67</v>
      </c>
    </row>
    <row r="49" spans="1:53" x14ac:dyDescent="0.25">
      <c r="B49" s="67">
        <v>2024</v>
      </c>
      <c r="C49" s="67">
        <v>891780111</v>
      </c>
      <c r="D49" s="69" t="s">
        <v>64</v>
      </c>
      <c r="E49" s="70" t="s">
        <v>1115</v>
      </c>
      <c r="F49" s="70" t="s">
        <v>1114</v>
      </c>
      <c r="G49" s="295">
        <v>0</v>
      </c>
      <c r="H49" s="72" t="s">
        <v>73</v>
      </c>
      <c r="I49" s="70" t="s">
        <v>138</v>
      </c>
      <c r="J49" s="70" t="s">
        <v>1113</v>
      </c>
      <c r="K49" s="70">
        <v>12000000</v>
      </c>
      <c r="L49" s="67" t="s">
        <v>68</v>
      </c>
      <c r="M49" s="70" t="s">
        <v>1112</v>
      </c>
      <c r="N49" s="70">
        <v>1082961086</v>
      </c>
      <c r="O49" s="154">
        <v>286</v>
      </c>
      <c r="P49" s="386">
        <v>45328</v>
      </c>
      <c r="Q49" s="70">
        <v>47000000</v>
      </c>
      <c r="R49" s="81">
        <v>45350</v>
      </c>
      <c r="S49" s="70">
        <v>12000000</v>
      </c>
      <c r="T49" s="72" t="s">
        <v>66</v>
      </c>
      <c r="U49" s="136">
        <v>7601791</v>
      </c>
      <c r="V49" s="136" t="s">
        <v>1092</v>
      </c>
      <c r="W49" s="81">
        <v>45349</v>
      </c>
      <c r="X49" s="81">
        <v>45350</v>
      </c>
      <c r="Y49" s="295" t="s">
        <v>75</v>
      </c>
      <c r="Z49" s="81">
        <v>45412</v>
      </c>
      <c r="AA49" s="136">
        <f t="shared" si="0"/>
        <v>62</v>
      </c>
      <c r="AB49" s="70">
        <v>0</v>
      </c>
      <c r="AC49" s="70">
        <v>0</v>
      </c>
      <c r="AD49" s="70">
        <v>0</v>
      </c>
      <c r="AE49" s="79" t="s">
        <v>75</v>
      </c>
      <c r="AF49" s="136">
        <f t="shared" si="1"/>
        <v>0</v>
      </c>
      <c r="AG49" s="70">
        <v>0</v>
      </c>
      <c r="AH49" s="70">
        <v>0</v>
      </c>
      <c r="AI49" s="79" t="s">
        <v>75</v>
      </c>
      <c r="AJ49" s="72">
        <v>0</v>
      </c>
      <c r="AK49" s="79" t="s">
        <v>75</v>
      </c>
      <c r="AL49" s="79" t="s">
        <v>75</v>
      </c>
      <c r="AM49" s="136">
        <f t="shared" si="2"/>
        <v>0</v>
      </c>
      <c r="AN49" s="136">
        <f>+K49+AC49-AH49</f>
        <v>12000000</v>
      </c>
      <c r="AO49" s="72" t="s">
        <v>85</v>
      </c>
      <c r="AP49" s="70">
        <v>12000000</v>
      </c>
      <c r="AQ49" s="72" t="s">
        <v>66</v>
      </c>
      <c r="AR49" s="70">
        <v>0</v>
      </c>
      <c r="AS49" s="86" t="s">
        <v>75</v>
      </c>
      <c r="AT49" s="169">
        <v>12000000</v>
      </c>
      <c r="AU49" s="139">
        <f t="shared" si="3"/>
        <v>0</v>
      </c>
      <c r="AV49" s="140">
        <f t="shared" si="4"/>
        <v>1</v>
      </c>
      <c r="AW49" s="86" t="s">
        <v>75</v>
      </c>
      <c r="AX49" s="72" t="s">
        <v>86</v>
      </c>
      <c r="AY49" s="232" t="s">
        <v>1111</v>
      </c>
      <c r="AZ49" s="67" t="s">
        <v>67</v>
      </c>
      <c r="BA49" s="67" t="s">
        <v>67</v>
      </c>
    </row>
    <row r="50" spans="1:53" x14ac:dyDescent="0.25">
      <c r="B50" s="67">
        <v>2024</v>
      </c>
      <c r="C50" s="67">
        <v>891780111</v>
      </c>
      <c r="D50" s="69" t="s">
        <v>64</v>
      </c>
      <c r="E50" s="70" t="s">
        <v>1110</v>
      </c>
      <c r="F50" s="70" t="s">
        <v>1109</v>
      </c>
      <c r="G50" s="295">
        <v>0</v>
      </c>
      <c r="H50" s="72" t="s">
        <v>73</v>
      </c>
      <c r="I50" s="70" t="s">
        <v>138</v>
      </c>
      <c r="J50" s="70" t="s">
        <v>1108</v>
      </c>
      <c r="K50" s="70">
        <v>12000000</v>
      </c>
      <c r="L50" s="67" t="s">
        <v>68</v>
      </c>
      <c r="M50" s="70" t="s">
        <v>357</v>
      </c>
      <c r="N50" s="70">
        <v>57465849</v>
      </c>
      <c r="O50" s="154">
        <v>286</v>
      </c>
      <c r="P50" s="386">
        <v>45328</v>
      </c>
      <c r="Q50" s="70">
        <v>47000000</v>
      </c>
      <c r="R50" s="81">
        <v>45350</v>
      </c>
      <c r="S50" s="70">
        <v>12000000</v>
      </c>
      <c r="T50" s="72" t="s">
        <v>66</v>
      </c>
      <c r="U50" s="136">
        <v>7601791</v>
      </c>
      <c r="V50" s="136" t="s">
        <v>1092</v>
      </c>
      <c r="W50" s="81">
        <v>45349</v>
      </c>
      <c r="X50" s="81">
        <v>45350</v>
      </c>
      <c r="Y50" s="295" t="s">
        <v>75</v>
      </c>
      <c r="Z50" s="81">
        <v>45412</v>
      </c>
      <c r="AA50" s="136">
        <f t="shared" si="0"/>
        <v>62</v>
      </c>
      <c r="AB50" s="70">
        <v>0</v>
      </c>
      <c r="AC50" s="70">
        <v>0</v>
      </c>
      <c r="AD50" s="70">
        <v>0</v>
      </c>
      <c r="AE50" s="79" t="s">
        <v>75</v>
      </c>
      <c r="AF50" s="136">
        <f t="shared" si="1"/>
        <v>0</v>
      </c>
      <c r="AG50" s="70">
        <v>0</v>
      </c>
      <c r="AH50" s="70">
        <v>0</v>
      </c>
      <c r="AI50" s="79" t="s">
        <v>75</v>
      </c>
      <c r="AJ50" s="72">
        <v>0</v>
      </c>
      <c r="AK50" s="79" t="s">
        <v>75</v>
      </c>
      <c r="AL50" s="79" t="s">
        <v>75</v>
      </c>
      <c r="AM50" s="136">
        <f t="shared" si="2"/>
        <v>0</v>
      </c>
      <c r="AN50" s="136">
        <f>+K50+AC50-AH50</f>
        <v>12000000</v>
      </c>
      <c r="AO50" s="72" t="s">
        <v>85</v>
      </c>
      <c r="AP50" s="70">
        <v>12000000</v>
      </c>
      <c r="AQ50" s="72" t="s">
        <v>66</v>
      </c>
      <c r="AR50" s="70">
        <v>0</v>
      </c>
      <c r="AS50" s="86" t="s">
        <v>75</v>
      </c>
      <c r="AT50" s="169">
        <v>12000000</v>
      </c>
      <c r="AU50" s="139">
        <f t="shared" si="3"/>
        <v>0</v>
      </c>
      <c r="AV50" s="140">
        <f t="shared" si="4"/>
        <v>1</v>
      </c>
      <c r="AW50" s="86" t="s">
        <v>75</v>
      </c>
      <c r="AX50" s="72" t="s">
        <v>86</v>
      </c>
      <c r="AY50" s="232" t="s">
        <v>1107</v>
      </c>
      <c r="AZ50" s="67" t="s">
        <v>67</v>
      </c>
      <c r="BA50" s="67" t="s">
        <v>67</v>
      </c>
    </row>
    <row r="51" spans="1:53" x14ac:dyDescent="0.25">
      <c r="B51" s="67">
        <v>2024</v>
      </c>
      <c r="C51" s="67">
        <v>891780111</v>
      </c>
      <c r="D51" s="69" t="s">
        <v>64</v>
      </c>
      <c r="E51" s="70" t="s">
        <v>1106</v>
      </c>
      <c r="F51" s="70" t="s">
        <v>1105</v>
      </c>
      <c r="G51" s="295">
        <v>0</v>
      </c>
      <c r="H51" s="72" t="s">
        <v>73</v>
      </c>
      <c r="I51" s="70" t="s">
        <v>138</v>
      </c>
      <c r="J51" s="70" t="s">
        <v>1104</v>
      </c>
      <c r="K51" s="70">
        <v>70000000</v>
      </c>
      <c r="L51" s="67" t="s">
        <v>68</v>
      </c>
      <c r="M51" s="70" t="s">
        <v>1103</v>
      </c>
      <c r="N51" s="70">
        <v>900370260</v>
      </c>
      <c r="O51" s="154">
        <v>392</v>
      </c>
      <c r="P51" s="386">
        <v>45338</v>
      </c>
      <c r="Q51" s="70">
        <v>70000000</v>
      </c>
      <c r="R51" s="81">
        <v>45352</v>
      </c>
      <c r="S51" s="70">
        <v>70000000</v>
      </c>
      <c r="T51" s="72" t="s">
        <v>66</v>
      </c>
      <c r="U51" s="136">
        <v>84458088</v>
      </c>
      <c r="V51" s="136" t="s">
        <v>803</v>
      </c>
      <c r="W51" s="81">
        <v>45351</v>
      </c>
      <c r="X51" s="81">
        <v>45352</v>
      </c>
      <c r="Y51" s="135">
        <v>45352</v>
      </c>
      <c r="Z51" s="81">
        <v>45474</v>
      </c>
      <c r="AA51" s="136">
        <f t="shared" si="0"/>
        <v>122</v>
      </c>
      <c r="AB51" s="70">
        <v>0</v>
      </c>
      <c r="AC51" s="70">
        <v>0</v>
      </c>
      <c r="AD51" s="70">
        <v>0</v>
      </c>
      <c r="AE51" s="79" t="s">
        <v>75</v>
      </c>
      <c r="AF51" s="136">
        <f t="shared" si="1"/>
        <v>0</v>
      </c>
      <c r="AG51" s="70">
        <v>0</v>
      </c>
      <c r="AH51" s="70">
        <v>0</v>
      </c>
      <c r="AI51" s="79" t="s">
        <v>75</v>
      </c>
      <c r="AJ51" s="72">
        <v>0</v>
      </c>
      <c r="AK51" s="79" t="s">
        <v>75</v>
      </c>
      <c r="AL51" s="79" t="s">
        <v>75</v>
      </c>
      <c r="AM51" s="136">
        <f t="shared" si="2"/>
        <v>0</v>
      </c>
      <c r="AN51" s="136">
        <f>+K51+AC51-AH51</f>
        <v>70000000</v>
      </c>
      <c r="AO51" s="72" t="s">
        <v>67</v>
      </c>
      <c r="AP51" s="70">
        <v>70000000</v>
      </c>
      <c r="AQ51" s="72" t="s">
        <v>66</v>
      </c>
      <c r="AR51" s="70">
        <v>0</v>
      </c>
      <c r="AS51" s="86" t="s">
        <v>75</v>
      </c>
      <c r="AT51" s="169">
        <v>52590100</v>
      </c>
      <c r="AU51" s="139">
        <f t="shared" si="3"/>
        <v>17409900</v>
      </c>
      <c r="AV51" s="140">
        <f t="shared" si="4"/>
        <v>0.75128714285714282</v>
      </c>
      <c r="AW51" s="86" t="s">
        <v>75</v>
      </c>
      <c r="AX51" s="72" t="s">
        <v>86</v>
      </c>
      <c r="AY51" s="232" t="s">
        <v>1102</v>
      </c>
      <c r="AZ51" s="67" t="s">
        <v>67</v>
      </c>
      <c r="BA51" s="67" t="s">
        <v>67</v>
      </c>
    </row>
    <row r="52" spans="1:53" x14ac:dyDescent="0.25">
      <c r="B52" s="67">
        <v>2024</v>
      </c>
      <c r="C52" s="67">
        <v>891780111</v>
      </c>
      <c r="D52" s="69" t="s">
        <v>64</v>
      </c>
      <c r="E52" s="70" t="s">
        <v>1101</v>
      </c>
      <c r="F52" s="70" t="s">
        <v>1100</v>
      </c>
      <c r="G52" s="295">
        <v>0</v>
      </c>
      <c r="H52" s="72" t="s">
        <v>73</v>
      </c>
      <c r="I52" s="70" t="s">
        <v>138</v>
      </c>
      <c r="J52" s="70" t="s">
        <v>1099</v>
      </c>
      <c r="K52" s="70">
        <v>20000000</v>
      </c>
      <c r="L52" s="67" t="s">
        <v>68</v>
      </c>
      <c r="M52" s="70" t="s">
        <v>1098</v>
      </c>
      <c r="N52" s="70">
        <v>1098775223</v>
      </c>
      <c r="O52" s="154">
        <v>417</v>
      </c>
      <c r="P52" s="386">
        <v>45341</v>
      </c>
      <c r="Q52" s="70">
        <v>212500000</v>
      </c>
      <c r="R52" s="81">
        <v>45355</v>
      </c>
      <c r="S52" s="70">
        <v>20000000</v>
      </c>
      <c r="T52" s="72" t="s">
        <v>66</v>
      </c>
      <c r="U52" s="136">
        <v>72005158</v>
      </c>
      <c r="V52" s="136" t="s">
        <v>436</v>
      </c>
      <c r="W52" s="81">
        <v>45352</v>
      </c>
      <c r="X52" s="81">
        <v>45355</v>
      </c>
      <c r="Y52" s="295" t="s">
        <v>75</v>
      </c>
      <c r="Z52" s="81">
        <v>45490</v>
      </c>
      <c r="AA52" s="136">
        <f t="shared" si="0"/>
        <v>135</v>
      </c>
      <c r="AB52" s="70">
        <v>0</v>
      </c>
      <c r="AC52" s="70">
        <v>0</v>
      </c>
      <c r="AD52" s="70">
        <v>0</v>
      </c>
      <c r="AE52" s="79" t="s">
        <v>75</v>
      </c>
      <c r="AF52" s="136">
        <f t="shared" si="1"/>
        <v>0</v>
      </c>
      <c r="AG52" s="70">
        <v>0</v>
      </c>
      <c r="AH52" s="70">
        <v>0</v>
      </c>
      <c r="AI52" s="79" t="s">
        <v>75</v>
      </c>
      <c r="AJ52" s="72">
        <v>0</v>
      </c>
      <c r="AK52" s="79" t="s">
        <v>75</v>
      </c>
      <c r="AL52" s="79" t="s">
        <v>75</v>
      </c>
      <c r="AM52" s="136">
        <f t="shared" si="2"/>
        <v>0</v>
      </c>
      <c r="AN52" s="136">
        <f>+K52+AC52-AH52</f>
        <v>20000000</v>
      </c>
      <c r="AO52" s="72" t="s">
        <v>85</v>
      </c>
      <c r="AP52" s="70">
        <v>20000000</v>
      </c>
      <c r="AQ52" s="72" t="s">
        <v>66</v>
      </c>
      <c r="AR52" s="70">
        <v>0</v>
      </c>
      <c r="AS52" s="86" t="s">
        <v>75</v>
      </c>
      <c r="AT52" s="169">
        <v>14000000</v>
      </c>
      <c r="AU52" s="139">
        <f t="shared" si="3"/>
        <v>6000000</v>
      </c>
      <c r="AV52" s="140">
        <f t="shared" si="4"/>
        <v>0.7</v>
      </c>
      <c r="AW52" s="86" t="s">
        <v>75</v>
      </c>
      <c r="AX52" s="72" t="s">
        <v>86</v>
      </c>
      <c r="AY52" s="232" t="s">
        <v>1097</v>
      </c>
      <c r="AZ52" s="67" t="s">
        <v>67</v>
      </c>
      <c r="BA52" s="67" t="s">
        <v>67</v>
      </c>
    </row>
    <row r="53" spans="1:53" x14ac:dyDescent="0.25">
      <c r="B53" s="67">
        <v>2024</v>
      </c>
      <c r="C53" s="67">
        <v>891780111</v>
      </c>
      <c r="D53" s="69" t="s">
        <v>64</v>
      </c>
      <c r="E53" s="70" t="s">
        <v>1096</v>
      </c>
      <c r="F53" s="70" t="s">
        <v>1095</v>
      </c>
      <c r="G53" s="295">
        <v>0</v>
      </c>
      <c r="H53" s="72" t="s">
        <v>73</v>
      </c>
      <c r="I53" s="70" t="s">
        <v>138</v>
      </c>
      <c r="J53" s="70" t="s">
        <v>1094</v>
      </c>
      <c r="K53" s="70">
        <v>12000000</v>
      </c>
      <c r="L53" s="67" t="s">
        <v>68</v>
      </c>
      <c r="M53" s="70" t="s">
        <v>1093</v>
      </c>
      <c r="N53" s="70">
        <v>36552315</v>
      </c>
      <c r="O53" s="154">
        <v>286</v>
      </c>
      <c r="P53" s="386">
        <v>45328</v>
      </c>
      <c r="Q53" s="70">
        <v>47000000</v>
      </c>
      <c r="R53" s="81">
        <v>45355</v>
      </c>
      <c r="S53" s="70">
        <v>12000000</v>
      </c>
      <c r="T53" s="72" t="s">
        <v>66</v>
      </c>
      <c r="U53" s="136">
        <v>7601791</v>
      </c>
      <c r="V53" s="136" t="s">
        <v>1092</v>
      </c>
      <c r="W53" s="81">
        <v>45352</v>
      </c>
      <c r="X53" s="81">
        <v>45355</v>
      </c>
      <c r="Y53" s="295" t="s">
        <v>75</v>
      </c>
      <c r="Z53" s="81">
        <v>45412</v>
      </c>
      <c r="AA53" s="136">
        <f t="shared" si="0"/>
        <v>57</v>
      </c>
      <c r="AB53" s="70">
        <v>0</v>
      </c>
      <c r="AC53" s="70">
        <v>0</v>
      </c>
      <c r="AD53" s="70">
        <v>0</v>
      </c>
      <c r="AE53" s="79" t="s">
        <v>75</v>
      </c>
      <c r="AF53" s="136">
        <f t="shared" si="1"/>
        <v>0</v>
      </c>
      <c r="AG53" s="70">
        <v>0</v>
      </c>
      <c r="AH53" s="70">
        <v>0</v>
      </c>
      <c r="AI53" s="79" t="s">
        <v>75</v>
      </c>
      <c r="AJ53" s="72">
        <v>0</v>
      </c>
      <c r="AK53" s="79" t="s">
        <v>75</v>
      </c>
      <c r="AL53" s="79" t="s">
        <v>75</v>
      </c>
      <c r="AM53" s="136">
        <f t="shared" si="2"/>
        <v>0</v>
      </c>
      <c r="AN53" s="136">
        <f>+K53+AC53-AH53</f>
        <v>12000000</v>
      </c>
      <c r="AO53" s="72" t="s">
        <v>85</v>
      </c>
      <c r="AP53" s="70">
        <v>12000000</v>
      </c>
      <c r="AQ53" s="72" t="s">
        <v>66</v>
      </c>
      <c r="AR53" s="70">
        <v>0</v>
      </c>
      <c r="AS53" s="86" t="s">
        <v>75</v>
      </c>
      <c r="AT53" s="169">
        <v>7000000</v>
      </c>
      <c r="AU53" s="139">
        <f t="shared" si="3"/>
        <v>5000000</v>
      </c>
      <c r="AV53" s="140">
        <f t="shared" si="4"/>
        <v>0.58333333333333337</v>
      </c>
      <c r="AW53" s="86" t="s">
        <v>75</v>
      </c>
      <c r="AX53" s="72" t="s">
        <v>86</v>
      </c>
      <c r="AY53" s="232" t="s">
        <v>1091</v>
      </c>
      <c r="AZ53" s="67" t="s">
        <v>67</v>
      </c>
      <c r="BA53" s="67" t="s">
        <v>67</v>
      </c>
    </row>
    <row r="54" spans="1:53" x14ac:dyDescent="0.25">
      <c r="B54" s="67">
        <v>2024</v>
      </c>
      <c r="C54" s="67">
        <v>891780111</v>
      </c>
      <c r="D54" s="69" t="s">
        <v>64</v>
      </c>
      <c r="E54" s="70" t="s">
        <v>1090</v>
      </c>
      <c r="F54" s="70" t="s">
        <v>1089</v>
      </c>
      <c r="G54" s="295">
        <v>0</v>
      </c>
      <c r="H54" s="72" t="s">
        <v>73</v>
      </c>
      <c r="I54" s="70" t="s">
        <v>138</v>
      </c>
      <c r="J54" s="70" t="s">
        <v>1088</v>
      </c>
      <c r="K54" s="70">
        <v>15000000</v>
      </c>
      <c r="L54" s="67" t="s">
        <v>68</v>
      </c>
      <c r="M54" s="70" t="s">
        <v>410</v>
      </c>
      <c r="N54" s="136">
        <v>84451834</v>
      </c>
      <c r="O54" s="154">
        <v>416</v>
      </c>
      <c r="P54" s="386">
        <v>45341</v>
      </c>
      <c r="Q54" s="70">
        <v>93000000</v>
      </c>
      <c r="R54" s="81">
        <v>45355</v>
      </c>
      <c r="S54" s="70">
        <v>15000000</v>
      </c>
      <c r="T54" s="72" t="s">
        <v>66</v>
      </c>
      <c r="U54" s="136">
        <v>72005158</v>
      </c>
      <c r="V54" s="136" t="s">
        <v>436</v>
      </c>
      <c r="W54" s="81">
        <v>45352</v>
      </c>
      <c r="X54" s="81">
        <v>45355</v>
      </c>
      <c r="Y54" s="295" t="s">
        <v>75</v>
      </c>
      <c r="Z54" s="81">
        <v>45390</v>
      </c>
      <c r="AA54" s="136">
        <f t="shared" si="0"/>
        <v>35</v>
      </c>
      <c r="AB54" s="70">
        <v>1</v>
      </c>
      <c r="AC54" s="70">
        <v>7500000</v>
      </c>
      <c r="AD54" s="70">
        <v>1</v>
      </c>
      <c r="AE54" s="79">
        <v>45435</v>
      </c>
      <c r="AF54" s="136">
        <f t="shared" si="1"/>
        <v>45</v>
      </c>
      <c r="AG54" s="70">
        <v>0</v>
      </c>
      <c r="AH54" s="70">
        <v>0</v>
      </c>
      <c r="AI54" s="79" t="s">
        <v>75</v>
      </c>
      <c r="AJ54" s="72">
        <v>0</v>
      </c>
      <c r="AK54" s="79" t="s">
        <v>75</v>
      </c>
      <c r="AL54" s="79" t="s">
        <v>75</v>
      </c>
      <c r="AM54" s="136">
        <f t="shared" si="2"/>
        <v>0</v>
      </c>
      <c r="AN54" s="136">
        <f>+K54+AC54-AH54</f>
        <v>22500000</v>
      </c>
      <c r="AO54" s="72" t="s">
        <v>85</v>
      </c>
      <c r="AP54" s="70">
        <v>15000000</v>
      </c>
      <c r="AQ54" s="72" t="s">
        <v>66</v>
      </c>
      <c r="AR54" s="70">
        <v>0</v>
      </c>
      <c r="AS54" s="86" t="s">
        <v>75</v>
      </c>
      <c r="AT54" s="169">
        <v>6000000</v>
      </c>
      <c r="AU54" s="139">
        <f t="shared" si="3"/>
        <v>16500000</v>
      </c>
      <c r="AV54" s="140">
        <f t="shared" si="4"/>
        <v>0.26666666666666666</v>
      </c>
      <c r="AW54" s="86" t="s">
        <v>75</v>
      </c>
      <c r="AX54" s="72" t="s">
        <v>86</v>
      </c>
      <c r="AY54" s="232" t="s">
        <v>1087</v>
      </c>
      <c r="AZ54" s="67" t="s">
        <v>67</v>
      </c>
      <c r="BA54" s="67" t="s">
        <v>67</v>
      </c>
    </row>
    <row r="55" spans="1:53" x14ac:dyDescent="0.25">
      <c r="B55" s="67">
        <v>2024</v>
      </c>
      <c r="C55" s="67">
        <v>891780111</v>
      </c>
      <c r="D55" s="69" t="s">
        <v>64</v>
      </c>
      <c r="E55" s="70" t="s">
        <v>1086</v>
      </c>
      <c r="F55" s="70" t="s">
        <v>1085</v>
      </c>
      <c r="G55" s="295">
        <v>0</v>
      </c>
      <c r="H55" s="72" t="s">
        <v>73</v>
      </c>
      <c r="I55" s="70" t="s">
        <v>138</v>
      </c>
      <c r="J55" s="70" t="s">
        <v>1084</v>
      </c>
      <c r="K55" s="70">
        <v>1440000</v>
      </c>
      <c r="L55" s="67" t="s">
        <v>68</v>
      </c>
      <c r="M55" s="70" t="s">
        <v>1083</v>
      </c>
      <c r="N55" s="70">
        <v>57464026</v>
      </c>
      <c r="O55" s="154">
        <v>216</v>
      </c>
      <c r="P55" s="386">
        <v>45322</v>
      </c>
      <c r="Q55" s="70">
        <v>67200000</v>
      </c>
      <c r="R55" s="81">
        <v>45355</v>
      </c>
      <c r="S55" s="70">
        <v>1440000</v>
      </c>
      <c r="T55" s="72" t="s">
        <v>66</v>
      </c>
      <c r="U55" s="136">
        <v>16078654</v>
      </c>
      <c r="V55" s="136" t="s">
        <v>477</v>
      </c>
      <c r="W55" s="81">
        <v>45352</v>
      </c>
      <c r="X55" s="81">
        <v>45355</v>
      </c>
      <c r="Y55" s="295" t="s">
        <v>75</v>
      </c>
      <c r="Z55" s="81">
        <v>45365</v>
      </c>
      <c r="AA55" s="136">
        <f t="shared" si="0"/>
        <v>10</v>
      </c>
      <c r="AB55" s="70">
        <v>0</v>
      </c>
      <c r="AC55" s="70">
        <v>0</v>
      </c>
      <c r="AD55" s="70">
        <v>0</v>
      </c>
      <c r="AE55" s="79" t="s">
        <v>75</v>
      </c>
      <c r="AF55" s="136">
        <f t="shared" si="1"/>
        <v>0</v>
      </c>
      <c r="AG55" s="70">
        <v>0</v>
      </c>
      <c r="AH55" s="70">
        <v>0</v>
      </c>
      <c r="AI55" s="79" t="s">
        <v>75</v>
      </c>
      <c r="AJ55" s="72">
        <v>0</v>
      </c>
      <c r="AK55" s="79" t="s">
        <v>75</v>
      </c>
      <c r="AL55" s="79" t="s">
        <v>75</v>
      </c>
      <c r="AM55" s="136">
        <f t="shared" si="2"/>
        <v>0</v>
      </c>
      <c r="AN55" s="136">
        <f>+K55+AC55-AH55</f>
        <v>1440000</v>
      </c>
      <c r="AO55" s="72" t="s">
        <v>85</v>
      </c>
      <c r="AP55" s="70">
        <v>1440000</v>
      </c>
      <c r="AQ55" s="72" t="s">
        <v>66</v>
      </c>
      <c r="AR55" s="70">
        <v>0</v>
      </c>
      <c r="AS55" s="86" t="s">
        <v>75</v>
      </c>
      <c r="AT55" s="169">
        <v>1440000</v>
      </c>
      <c r="AU55" s="139">
        <f t="shared" si="3"/>
        <v>0</v>
      </c>
      <c r="AV55" s="140">
        <f t="shared" si="4"/>
        <v>1</v>
      </c>
      <c r="AW55" s="86" t="s">
        <v>75</v>
      </c>
      <c r="AX55" s="72" t="s">
        <v>86</v>
      </c>
      <c r="AY55" s="232" t="s">
        <v>1082</v>
      </c>
      <c r="AZ55" s="67" t="s">
        <v>67</v>
      </c>
      <c r="BA55" s="67" t="s">
        <v>67</v>
      </c>
    </row>
    <row r="56" spans="1:53" x14ac:dyDescent="0.25">
      <c r="B56" s="67">
        <v>2024</v>
      </c>
      <c r="C56" s="67">
        <v>891780111</v>
      </c>
      <c r="D56" s="69" t="s">
        <v>64</v>
      </c>
      <c r="E56" s="70" t="s">
        <v>1081</v>
      </c>
      <c r="F56" s="70" t="s">
        <v>1080</v>
      </c>
      <c r="G56" s="295">
        <v>0</v>
      </c>
      <c r="H56" s="72" t="s">
        <v>73</v>
      </c>
      <c r="I56" s="70" t="s">
        <v>138</v>
      </c>
      <c r="J56" s="70" t="s">
        <v>1079</v>
      </c>
      <c r="K56" s="70">
        <v>20000000</v>
      </c>
      <c r="L56" s="67" t="s">
        <v>68</v>
      </c>
      <c r="M56" s="70" t="s">
        <v>1078</v>
      </c>
      <c r="N56" s="70">
        <v>72213643</v>
      </c>
      <c r="O56" s="154">
        <v>417</v>
      </c>
      <c r="P56" s="386">
        <v>45341</v>
      </c>
      <c r="Q56" s="70">
        <v>212500000</v>
      </c>
      <c r="R56" s="81">
        <v>45355</v>
      </c>
      <c r="S56" s="70">
        <v>20000000</v>
      </c>
      <c r="T56" s="72" t="s">
        <v>66</v>
      </c>
      <c r="U56" s="136">
        <v>72005158</v>
      </c>
      <c r="V56" s="136" t="s">
        <v>436</v>
      </c>
      <c r="W56" s="81">
        <v>45352</v>
      </c>
      <c r="X56" s="81">
        <v>45355</v>
      </c>
      <c r="Y56" s="295" t="s">
        <v>75</v>
      </c>
      <c r="Z56" s="81">
        <v>45490</v>
      </c>
      <c r="AA56" s="136">
        <f t="shared" si="0"/>
        <v>135</v>
      </c>
      <c r="AB56" s="70">
        <v>0</v>
      </c>
      <c r="AC56" s="70">
        <v>0</v>
      </c>
      <c r="AD56" s="70">
        <v>0</v>
      </c>
      <c r="AE56" s="79" t="s">
        <v>75</v>
      </c>
      <c r="AF56" s="136">
        <f t="shared" si="1"/>
        <v>0</v>
      </c>
      <c r="AG56" s="70">
        <v>0</v>
      </c>
      <c r="AH56" s="70">
        <v>0</v>
      </c>
      <c r="AI56" s="79" t="s">
        <v>75</v>
      </c>
      <c r="AJ56" s="72">
        <v>0</v>
      </c>
      <c r="AK56" s="79" t="s">
        <v>75</v>
      </c>
      <c r="AL56" s="79" t="s">
        <v>75</v>
      </c>
      <c r="AM56" s="136">
        <f t="shared" si="2"/>
        <v>0</v>
      </c>
      <c r="AN56" s="136">
        <f>+K56+AC56-AH56</f>
        <v>20000000</v>
      </c>
      <c r="AO56" s="72" t="s">
        <v>85</v>
      </c>
      <c r="AP56" s="70">
        <v>20000000</v>
      </c>
      <c r="AQ56" s="72" t="s">
        <v>66</v>
      </c>
      <c r="AR56" s="70">
        <v>0</v>
      </c>
      <c r="AS56" s="86" t="s">
        <v>75</v>
      </c>
      <c r="AT56" s="169">
        <v>14000000</v>
      </c>
      <c r="AU56" s="139">
        <f t="shared" si="3"/>
        <v>6000000</v>
      </c>
      <c r="AV56" s="140">
        <f t="shared" si="4"/>
        <v>0.7</v>
      </c>
      <c r="AW56" s="86" t="s">
        <v>75</v>
      </c>
      <c r="AX56" s="72" t="s">
        <v>86</v>
      </c>
      <c r="AY56" s="232" t="s">
        <v>1077</v>
      </c>
      <c r="AZ56" s="67" t="s">
        <v>67</v>
      </c>
      <c r="BA56" s="67" t="s">
        <v>67</v>
      </c>
    </row>
    <row r="57" spans="1:53" x14ac:dyDescent="0.25">
      <c r="B57" s="67">
        <v>2024</v>
      </c>
      <c r="C57" s="67">
        <v>891780111</v>
      </c>
      <c r="D57" s="69" t="s">
        <v>64</v>
      </c>
      <c r="E57" s="70" t="s">
        <v>1076</v>
      </c>
      <c r="F57" s="70" t="s">
        <v>1075</v>
      </c>
      <c r="G57" s="295">
        <v>0</v>
      </c>
      <c r="H57" s="72" t="s">
        <v>73</v>
      </c>
      <c r="I57" s="70" t="s">
        <v>138</v>
      </c>
      <c r="J57" s="70" t="s">
        <v>1074</v>
      </c>
      <c r="K57" s="70">
        <v>30000000</v>
      </c>
      <c r="L57" s="67" t="s">
        <v>68</v>
      </c>
      <c r="M57" s="70" t="s">
        <v>1073</v>
      </c>
      <c r="N57" s="70">
        <v>1102832707</v>
      </c>
      <c r="O57" s="154">
        <v>417</v>
      </c>
      <c r="P57" s="386">
        <v>45341</v>
      </c>
      <c r="Q57" s="70">
        <v>212500000</v>
      </c>
      <c r="R57" s="81">
        <v>45355</v>
      </c>
      <c r="S57" s="70">
        <v>30000000</v>
      </c>
      <c r="T57" s="72" t="s">
        <v>66</v>
      </c>
      <c r="U57" s="136">
        <v>72005158</v>
      </c>
      <c r="V57" s="136" t="s">
        <v>436</v>
      </c>
      <c r="W57" s="81">
        <v>45352</v>
      </c>
      <c r="X57" s="81">
        <v>45355</v>
      </c>
      <c r="Y57" s="295" t="s">
        <v>75</v>
      </c>
      <c r="Z57" s="81">
        <v>45490</v>
      </c>
      <c r="AA57" s="136">
        <f t="shared" si="0"/>
        <v>135</v>
      </c>
      <c r="AB57" s="70">
        <v>0</v>
      </c>
      <c r="AC57" s="70">
        <v>0</v>
      </c>
      <c r="AD57" s="70">
        <v>0</v>
      </c>
      <c r="AE57" s="79" t="s">
        <v>75</v>
      </c>
      <c r="AF57" s="136">
        <f t="shared" si="1"/>
        <v>0</v>
      </c>
      <c r="AG57" s="70">
        <v>0</v>
      </c>
      <c r="AH57" s="70">
        <v>0</v>
      </c>
      <c r="AI57" s="79" t="s">
        <v>75</v>
      </c>
      <c r="AJ57" s="72">
        <v>0</v>
      </c>
      <c r="AK57" s="79" t="s">
        <v>75</v>
      </c>
      <c r="AL57" s="79" t="s">
        <v>75</v>
      </c>
      <c r="AM57" s="136">
        <f t="shared" si="2"/>
        <v>0</v>
      </c>
      <c r="AN57" s="136">
        <f>+K57+AC57-AH57</f>
        <v>30000000</v>
      </c>
      <c r="AO57" s="72" t="s">
        <v>85</v>
      </c>
      <c r="AP57" s="70">
        <v>30000000</v>
      </c>
      <c r="AQ57" s="72" t="s">
        <v>66</v>
      </c>
      <c r="AR57" s="70">
        <v>0</v>
      </c>
      <c r="AS57" s="86" t="s">
        <v>75</v>
      </c>
      <c r="AT57" s="169">
        <v>18000000</v>
      </c>
      <c r="AU57" s="139">
        <f t="shared" si="3"/>
        <v>12000000</v>
      </c>
      <c r="AV57" s="140">
        <f t="shared" si="4"/>
        <v>0.6</v>
      </c>
      <c r="AW57" s="86" t="s">
        <v>75</v>
      </c>
      <c r="AX57" s="72" t="s">
        <v>86</v>
      </c>
      <c r="AY57" s="232" t="s">
        <v>1072</v>
      </c>
      <c r="AZ57" s="67" t="s">
        <v>67</v>
      </c>
      <c r="BA57" s="67" t="s">
        <v>67</v>
      </c>
    </row>
    <row r="58" spans="1:53" x14ac:dyDescent="0.25">
      <c r="B58" s="67">
        <v>2024</v>
      </c>
      <c r="C58" s="67">
        <v>891780111</v>
      </c>
      <c r="D58" s="69" t="s">
        <v>64</v>
      </c>
      <c r="E58" s="70" t="s">
        <v>1071</v>
      </c>
      <c r="F58" s="70" t="s">
        <v>1070</v>
      </c>
      <c r="G58" s="295">
        <v>0</v>
      </c>
      <c r="H58" s="72" t="s">
        <v>73</v>
      </c>
      <c r="I58" s="70" t="s">
        <v>138</v>
      </c>
      <c r="J58" s="70" t="s">
        <v>1069</v>
      </c>
      <c r="K58" s="70">
        <v>30000000</v>
      </c>
      <c r="L58" s="67" t="s">
        <v>68</v>
      </c>
      <c r="M58" s="70" t="s">
        <v>1068</v>
      </c>
      <c r="N58" s="70">
        <v>8712984</v>
      </c>
      <c r="O58" s="154">
        <v>417</v>
      </c>
      <c r="P58" s="386">
        <v>45341</v>
      </c>
      <c r="Q58" s="70">
        <v>212500000</v>
      </c>
      <c r="R58" s="81">
        <v>45355</v>
      </c>
      <c r="S58" s="70">
        <v>30000000</v>
      </c>
      <c r="T58" s="72" t="s">
        <v>66</v>
      </c>
      <c r="U58" s="136">
        <v>72005158</v>
      </c>
      <c r="V58" s="136" t="s">
        <v>436</v>
      </c>
      <c r="W58" s="81">
        <v>45352</v>
      </c>
      <c r="X58" s="81">
        <v>45355</v>
      </c>
      <c r="Y58" s="295" t="s">
        <v>75</v>
      </c>
      <c r="Z58" s="81">
        <v>45490</v>
      </c>
      <c r="AA58" s="136">
        <f t="shared" si="0"/>
        <v>135</v>
      </c>
      <c r="AB58" s="70">
        <v>0</v>
      </c>
      <c r="AC58" s="70">
        <v>0</v>
      </c>
      <c r="AD58" s="70">
        <v>0</v>
      </c>
      <c r="AE58" s="79" t="s">
        <v>75</v>
      </c>
      <c r="AF58" s="136">
        <f t="shared" si="1"/>
        <v>0</v>
      </c>
      <c r="AG58" s="70">
        <v>0</v>
      </c>
      <c r="AH58" s="70">
        <v>0</v>
      </c>
      <c r="AI58" s="79" t="s">
        <v>75</v>
      </c>
      <c r="AJ58" s="72">
        <v>0</v>
      </c>
      <c r="AK58" s="79" t="s">
        <v>75</v>
      </c>
      <c r="AL58" s="79" t="s">
        <v>75</v>
      </c>
      <c r="AM58" s="136">
        <f t="shared" si="2"/>
        <v>0</v>
      </c>
      <c r="AN58" s="136">
        <f>+K58+AC58-AH58</f>
        <v>30000000</v>
      </c>
      <c r="AO58" s="72" t="s">
        <v>85</v>
      </c>
      <c r="AP58" s="70">
        <v>30000000</v>
      </c>
      <c r="AQ58" s="72" t="s">
        <v>66</v>
      </c>
      <c r="AR58" s="70">
        <v>0</v>
      </c>
      <c r="AS58" s="86" t="s">
        <v>75</v>
      </c>
      <c r="AT58" s="169">
        <v>18000000</v>
      </c>
      <c r="AU58" s="139">
        <f t="shared" si="3"/>
        <v>12000000</v>
      </c>
      <c r="AV58" s="140">
        <f t="shared" si="4"/>
        <v>0.6</v>
      </c>
      <c r="AW58" s="86" t="s">
        <v>75</v>
      </c>
      <c r="AX58" s="72" t="s">
        <v>86</v>
      </c>
      <c r="AY58" s="232" t="s">
        <v>1067</v>
      </c>
      <c r="AZ58" s="67" t="s">
        <v>67</v>
      </c>
      <c r="BA58" s="67" t="s">
        <v>67</v>
      </c>
    </row>
    <row r="59" spans="1:53" x14ac:dyDescent="0.25">
      <c r="B59" s="67">
        <v>2024</v>
      </c>
      <c r="C59" s="67">
        <v>891780111</v>
      </c>
      <c r="D59" s="69" t="s">
        <v>64</v>
      </c>
      <c r="E59" s="70" t="s">
        <v>1066</v>
      </c>
      <c r="F59" s="70" t="s">
        <v>1065</v>
      </c>
      <c r="G59" s="295">
        <v>0</v>
      </c>
      <c r="H59" s="72" t="s">
        <v>73</v>
      </c>
      <c r="I59" s="70" t="s">
        <v>138</v>
      </c>
      <c r="J59" s="70" t="s">
        <v>1064</v>
      </c>
      <c r="K59" s="70">
        <v>23800000</v>
      </c>
      <c r="L59" s="67" t="s">
        <v>68</v>
      </c>
      <c r="M59" s="70" t="s">
        <v>1063</v>
      </c>
      <c r="N59" s="70">
        <v>1082872242</v>
      </c>
      <c r="O59" s="154">
        <v>435</v>
      </c>
      <c r="P59" s="386">
        <v>45343</v>
      </c>
      <c r="Q59" s="70">
        <v>163000000</v>
      </c>
      <c r="R59" s="81">
        <v>45355</v>
      </c>
      <c r="S59" s="70">
        <v>23800000</v>
      </c>
      <c r="T59" s="72" t="s">
        <v>66</v>
      </c>
      <c r="U59" s="136">
        <v>72220242</v>
      </c>
      <c r="V59" s="136" t="s">
        <v>589</v>
      </c>
      <c r="W59" s="81">
        <v>45352</v>
      </c>
      <c r="X59" s="81">
        <v>45355</v>
      </c>
      <c r="Y59" s="295" t="s">
        <v>75</v>
      </c>
      <c r="Z59" s="81">
        <v>45561</v>
      </c>
      <c r="AA59" s="136">
        <f t="shared" si="0"/>
        <v>206</v>
      </c>
      <c r="AB59" s="70">
        <v>0</v>
      </c>
      <c r="AC59" s="70">
        <v>0</v>
      </c>
      <c r="AD59" s="70">
        <v>0</v>
      </c>
      <c r="AE59" s="79" t="s">
        <v>75</v>
      </c>
      <c r="AF59" s="136">
        <f t="shared" si="1"/>
        <v>0</v>
      </c>
      <c r="AG59" s="70">
        <v>0</v>
      </c>
      <c r="AH59" s="70">
        <v>0</v>
      </c>
      <c r="AI59" s="79" t="s">
        <v>75</v>
      </c>
      <c r="AJ59" s="72">
        <v>0</v>
      </c>
      <c r="AK59" s="79" t="s">
        <v>75</v>
      </c>
      <c r="AL59" s="79" t="s">
        <v>75</v>
      </c>
      <c r="AM59" s="136">
        <f t="shared" si="2"/>
        <v>0</v>
      </c>
      <c r="AN59" s="136">
        <f>+K59+AC59-AH59</f>
        <v>23800000</v>
      </c>
      <c r="AO59" s="72" t="s">
        <v>85</v>
      </c>
      <c r="AP59" s="70">
        <v>23800000</v>
      </c>
      <c r="AQ59" s="72" t="s">
        <v>66</v>
      </c>
      <c r="AR59" s="70">
        <v>0</v>
      </c>
      <c r="AS59" s="86" t="s">
        <v>75</v>
      </c>
      <c r="AT59" s="169">
        <v>10200000</v>
      </c>
      <c r="AU59" s="139">
        <f t="shared" si="3"/>
        <v>13600000</v>
      </c>
      <c r="AV59" s="140">
        <f t="shared" si="4"/>
        <v>0.42857142857142855</v>
      </c>
      <c r="AW59" s="86" t="s">
        <v>75</v>
      </c>
      <c r="AX59" s="72" t="s">
        <v>86</v>
      </c>
      <c r="AY59" s="232" t="s">
        <v>1062</v>
      </c>
      <c r="AZ59" s="67" t="s">
        <v>67</v>
      </c>
      <c r="BA59" s="67" t="s">
        <v>67</v>
      </c>
    </row>
    <row r="60" spans="1:53" x14ac:dyDescent="0.25">
      <c r="A60" t="s">
        <v>1061</v>
      </c>
      <c r="B60" s="67">
        <v>2024</v>
      </c>
      <c r="C60" s="67">
        <v>891780111</v>
      </c>
      <c r="D60" s="69" t="s">
        <v>64</v>
      </c>
      <c r="E60" s="70" t="s">
        <v>1060</v>
      </c>
      <c r="F60" s="70" t="s">
        <v>1059</v>
      </c>
      <c r="G60" s="295">
        <v>0</v>
      </c>
      <c r="H60" s="72" t="s">
        <v>73</v>
      </c>
      <c r="I60" s="70" t="s">
        <v>138</v>
      </c>
      <c r="J60" s="70" t="s">
        <v>1058</v>
      </c>
      <c r="K60" s="70">
        <v>86123600</v>
      </c>
      <c r="L60" s="67" t="s">
        <v>68</v>
      </c>
      <c r="M60" s="70" t="s">
        <v>1057</v>
      </c>
      <c r="N60" s="70">
        <v>901781602</v>
      </c>
      <c r="O60" s="154">
        <v>261</v>
      </c>
      <c r="P60" s="386">
        <v>45327</v>
      </c>
      <c r="Q60" s="70">
        <v>86580000</v>
      </c>
      <c r="R60" s="81">
        <v>45355</v>
      </c>
      <c r="S60" s="70">
        <v>86123600</v>
      </c>
      <c r="T60" s="72" t="s">
        <v>66</v>
      </c>
      <c r="U60" s="136">
        <v>84458088</v>
      </c>
      <c r="V60" s="136" t="s">
        <v>803</v>
      </c>
      <c r="W60" s="81">
        <v>45355</v>
      </c>
      <c r="X60" s="81">
        <v>45356</v>
      </c>
      <c r="Y60" s="135">
        <v>45356</v>
      </c>
      <c r="Z60" s="81">
        <v>45509</v>
      </c>
      <c r="AA60" s="136">
        <f t="shared" si="0"/>
        <v>153</v>
      </c>
      <c r="AB60" s="70">
        <v>0</v>
      </c>
      <c r="AC60" s="70">
        <v>0</v>
      </c>
      <c r="AD60" s="70">
        <v>0</v>
      </c>
      <c r="AE60" s="79" t="s">
        <v>75</v>
      </c>
      <c r="AF60" s="136">
        <f t="shared" si="1"/>
        <v>0</v>
      </c>
      <c r="AG60" s="70">
        <v>0</v>
      </c>
      <c r="AH60" s="70">
        <v>0</v>
      </c>
      <c r="AI60" s="79" t="s">
        <v>75</v>
      </c>
      <c r="AJ60" s="72">
        <v>0</v>
      </c>
      <c r="AK60" s="79" t="s">
        <v>75</v>
      </c>
      <c r="AL60" s="79" t="s">
        <v>75</v>
      </c>
      <c r="AM60" s="136">
        <f t="shared" si="2"/>
        <v>0</v>
      </c>
      <c r="AN60" s="136">
        <f>+K60+AC60-AH60</f>
        <v>86123600</v>
      </c>
      <c r="AO60" s="72" t="s">
        <v>85</v>
      </c>
      <c r="AP60" s="70">
        <v>86123600</v>
      </c>
      <c r="AQ60" s="72" t="s">
        <v>66</v>
      </c>
      <c r="AR60" s="70">
        <v>0</v>
      </c>
      <c r="AS60" s="86" t="s">
        <v>75</v>
      </c>
      <c r="AT60" s="169">
        <v>0</v>
      </c>
      <c r="AU60" s="139">
        <f t="shared" si="3"/>
        <v>86123600</v>
      </c>
      <c r="AV60" s="140">
        <f t="shared" si="4"/>
        <v>0</v>
      </c>
      <c r="AW60" s="86" t="s">
        <v>75</v>
      </c>
      <c r="AX60" s="72" t="s">
        <v>86</v>
      </c>
      <c r="AY60" s="232" t="s">
        <v>1056</v>
      </c>
      <c r="AZ60" s="67" t="s">
        <v>67</v>
      </c>
      <c r="BA60" s="67" t="s">
        <v>67</v>
      </c>
    </row>
    <row r="61" spans="1:53" x14ac:dyDescent="0.25">
      <c r="B61" s="67">
        <v>2024</v>
      </c>
      <c r="C61" s="67">
        <v>891780111</v>
      </c>
      <c r="D61" s="69" t="s">
        <v>64</v>
      </c>
      <c r="E61" s="70" t="s">
        <v>1055</v>
      </c>
      <c r="F61" s="70" t="s">
        <v>1054</v>
      </c>
      <c r="G61" s="295">
        <v>0</v>
      </c>
      <c r="H61" s="72" t="s">
        <v>73</v>
      </c>
      <c r="I61" s="70" t="s">
        <v>138</v>
      </c>
      <c r="J61" s="70" t="s">
        <v>1053</v>
      </c>
      <c r="K61" s="70">
        <v>12000000</v>
      </c>
      <c r="L61" s="67" t="s">
        <v>68</v>
      </c>
      <c r="M61" s="70" t="s">
        <v>1052</v>
      </c>
      <c r="N61" s="70">
        <v>1082920511</v>
      </c>
      <c r="O61" s="154">
        <v>244</v>
      </c>
      <c r="P61" s="386">
        <v>45323</v>
      </c>
      <c r="Q61" s="70">
        <v>572500000</v>
      </c>
      <c r="R61" s="81">
        <v>45355</v>
      </c>
      <c r="S61" s="70">
        <v>12000000</v>
      </c>
      <c r="T61" s="72" t="s">
        <v>66</v>
      </c>
      <c r="U61" s="136">
        <v>1082939683</v>
      </c>
      <c r="V61" s="136" t="s">
        <v>242</v>
      </c>
      <c r="W61" s="81">
        <v>45355</v>
      </c>
      <c r="X61" s="81">
        <v>45355</v>
      </c>
      <c r="Y61" s="295" t="s">
        <v>75</v>
      </c>
      <c r="Z61" s="81">
        <v>45458</v>
      </c>
      <c r="AA61" s="136">
        <f t="shared" si="0"/>
        <v>103</v>
      </c>
      <c r="AB61" s="70">
        <v>0</v>
      </c>
      <c r="AC61" s="70">
        <v>0</v>
      </c>
      <c r="AD61" s="70">
        <v>0</v>
      </c>
      <c r="AE61" s="79" t="s">
        <v>75</v>
      </c>
      <c r="AF61" s="136">
        <f t="shared" si="1"/>
        <v>0</v>
      </c>
      <c r="AG61" s="70">
        <v>0</v>
      </c>
      <c r="AH61" s="70">
        <v>0</v>
      </c>
      <c r="AI61" s="79" t="s">
        <v>75</v>
      </c>
      <c r="AJ61" s="72">
        <v>0</v>
      </c>
      <c r="AK61" s="79" t="s">
        <v>75</v>
      </c>
      <c r="AL61" s="79" t="s">
        <v>75</v>
      </c>
      <c r="AM61" s="136">
        <f t="shared" si="2"/>
        <v>0</v>
      </c>
      <c r="AN61" s="136">
        <f>+K61+AC61-AH61</f>
        <v>12000000</v>
      </c>
      <c r="AO61" s="72" t="s">
        <v>67</v>
      </c>
      <c r="AP61" s="70">
        <v>12000000</v>
      </c>
      <c r="AQ61" s="72" t="s">
        <v>66</v>
      </c>
      <c r="AR61" s="70">
        <v>0</v>
      </c>
      <c r="AS61" s="86" t="s">
        <v>75</v>
      </c>
      <c r="AT61" s="169">
        <v>9000000</v>
      </c>
      <c r="AU61" s="139">
        <f t="shared" si="3"/>
        <v>3000000</v>
      </c>
      <c r="AV61" s="140">
        <f t="shared" si="4"/>
        <v>0.75</v>
      </c>
      <c r="AW61" s="86" t="s">
        <v>75</v>
      </c>
      <c r="AX61" s="72" t="s">
        <v>86</v>
      </c>
      <c r="AY61" s="232" t="s">
        <v>1051</v>
      </c>
      <c r="AZ61" s="67" t="s">
        <v>67</v>
      </c>
      <c r="BA61" s="67" t="s">
        <v>67</v>
      </c>
    </row>
    <row r="62" spans="1:53" x14ac:dyDescent="0.25">
      <c r="B62" s="67">
        <v>2024</v>
      </c>
      <c r="C62" s="67">
        <v>891780111</v>
      </c>
      <c r="D62" s="69" t="s">
        <v>64</v>
      </c>
      <c r="E62" s="70" t="s">
        <v>1050</v>
      </c>
      <c r="F62" s="70" t="s">
        <v>1049</v>
      </c>
      <c r="G62" s="295">
        <v>0</v>
      </c>
      <c r="H62" s="72" t="s">
        <v>73</v>
      </c>
      <c r="I62" s="70" t="s">
        <v>138</v>
      </c>
      <c r="J62" s="70" t="s">
        <v>1048</v>
      </c>
      <c r="K62" s="70">
        <v>1440000</v>
      </c>
      <c r="L62" s="67" t="s">
        <v>68</v>
      </c>
      <c r="M62" s="70" t="s">
        <v>1047</v>
      </c>
      <c r="N62" s="70">
        <v>57433180</v>
      </c>
      <c r="O62" s="154">
        <v>216</v>
      </c>
      <c r="P62" s="386">
        <v>45322</v>
      </c>
      <c r="Q62" s="70">
        <v>67200000</v>
      </c>
      <c r="R62" s="81">
        <v>45355</v>
      </c>
      <c r="S62" s="70">
        <v>1440000</v>
      </c>
      <c r="T62" s="72" t="s">
        <v>66</v>
      </c>
      <c r="U62" s="136">
        <v>16078654</v>
      </c>
      <c r="V62" s="136" t="s">
        <v>477</v>
      </c>
      <c r="W62" s="81">
        <v>45355</v>
      </c>
      <c r="X62" s="81">
        <v>45355</v>
      </c>
      <c r="Y62" s="295" t="s">
        <v>75</v>
      </c>
      <c r="Z62" s="81">
        <v>45365</v>
      </c>
      <c r="AA62" s="136">
        <f t="shared" si="0"/>
        <v>10</v>
      </c>
      <c r="AB62" s="70">
        <v>0</v>
      </c>
      <c r="AC62" s="70">
        <v>0</v>
      </c>
      <c r="AD62" s="70">
        <v>0</v>
      </c>
      <c r="AE62" s="79" t="s">
        <v>75</v>
      </c>
      <c r="AF62" s="136">
        <f t="shared" si="1"/>
        <v>0</v>
      </c>
      <c r="AG62" s="70">
        <v>0</v>
      </c>
      <c r="AH62" s="70">
        <v>0</v>
      </c>
      <c r="AI62" s="79" t="s">
        <v>75</v>
      </c>
      <c r="AJ62" s="72">
        <v>0</v>
      </c>
      <c r="AK62" s="79" t="s">
        <v>75</v>
      </c>
      <c r="AL62" s="79" t="s">
        <v>75</v>
      </c>
      <c r="AM62" s="136">
        <f t="shared" si="2"/>
        <v>0</v>
      </c>
      <c r="AN62" s="136">
        <f>+K62+AC62-AH62</f>
        <v>1440000</v>
      </c>
      <c r="AO62" s="72" t="s">
        <v>85</v>
      </c>
      <c r="AP62" s="70">
        <v>1440000</v>
      </c>
      <c r="AQ62" s="72" t="s">
        <v>66</v>
      </c>
      <c r="AR62" s="70">
        <v>0</v>
      </c>
      <c r="AS62" s="86" t="s">
        <v>75</v>
      </c>
      <c r="AT62" s="169">
        <v>1440000</v>
      </c>
      <c r="AU62" s="139">
        <f t="shared" si="3"/>
        <v>0</v>
      </c>
      <c r="AV62" s="140">
        <f t="shared" si="4"/>
        <v>1</v>
      </c>
      <c r="AW62" s="86" t="s">
        <v>75</v>
      </c>
      <c r="AX62" s="72" t="s">
        <v>86</v>
      </c>
      <c r="AY62" s="232" t="s">
        <v>1046</v>
      </c>
      <c r="AZ62" s="67" t="s">
        <v>67</v>
      </c>
      <c r="BA62" s="67" t="s">
        <v>67</v>
      </c>
    </row>
    <row r="63" spans="1:53" x14ac:dyDescent="0.25">
      <c r="B63" s="67">
        <v>2024</v>
      </c>
      <c r="C63" s="67">
        <v>891780111</v>
      </c>
      <c r="D63" s="69" t="s">
        <v>64</v>
      </c>
      <c r="E63" s="70" t="s">
        <v>1045</v>
      </c>
      <c r="F63" s="70" t="s">
        <v>1044</v>
      </c>
      <c r="G63" s="295">
        <v>0</v>
      </c>
      <c r="H63" s="72" t="s">
        <v>73</v>
      </c>
      <c r="I63" s="69" t="s">
        <v>65</v>
      </c>
      <c r="J63" s="70" t="s">
        <v>1043</v>
      </c>
      <c r="K63" s="70">
        <v>10000000</v>
      </c>
      <c r="L63" s="67" t="s">
        <v>68</v>
      </c>
      <c r="M63" s="70" t="s">
        <v>1042</v>
      </c>
      <c r="N63" s="70">
        <v>1082990692</v>
      </c>
      <c r="O63" s="154">
        <v>244</v>
      </c>
      <c r="P63" s="386">
        <v>45323</v>
      </c>
      <c r="Q63" s="70">
        <v>572500000</v>
      </c>
      <c r="R63" s="81">
        <v>45356</v>
      </c>
      <c r="S63" s="70">
        <v>10000000</v>
      </c>
      <c r="T63" s="72" t="s">
        <v>66</v>
      </c>
      <c r="U63" s="136">
        <v>1082939683</v>
      </c>
      <c r="V63" s="136" t="s">
        <v>242</v>
      </c>
      <c r="W63" s="81">
        <v>45355</v>
      </c>
      <c r="X63" s="81">
        <v>45356</v>
      </c>
      <c r="Y63" s="295" t="s">
        <v>75</v>
      </c>
      <c r="Z63" s="81">
        <v>45458</v>
      </c>
      <c r="AA63" s="136">
        <f t="shared" si="0"/>
        <v>102</v>
      </c>
      <c r="AB63" s="70">
        <v>0</v>
      </c>
      <c r="AC63" s="70">
        <v>0</v>
      </c>
      <c r="AD63" s="70">
        <v>0</v>
      </c>
      <c r="AE63" s="79" t="s">
        <v>75</v>
      </c>
      <c r="AF63" s="136">
        <f t="shared" si="1"/>
        <v>0</v>
      </c>
      <c r="AG63" s="70">
        <v>0</v>
      </c>
      <c r="AH63" s="70">
        <v>0</v>
      </c>
      <c r="AI63" s="79" t="s">
        <v>75</v>
      </c>
      <c r="AJ63" s="72">
        <v>0</v>
      </c>
      <c r="AK63" s="79" t="s">
        <v>75</v>
      </c>
      <c r="AL63" s="79" t="s">
        <v>75</v>
      </c>
      <c r="AM63" s="136">
        <f t="shared" si="2"/>
        <v>0</v>
      </c>
      <c r="AN63" s="136">
        <f>+K63+AC63-AH63</f>
        <v>10000000</v>
      </c>
      <c r="AO63" s="72" t="s">
        <v>67</v>
      </c>
      <c r="AP63" s="70">
        <v>10000000</v>
      </c>
      <c r="AQ63" s="72" t="s">
        <v>66</v>
      </c>
      <c r="AR63" s="70">
        <v>0</v>
      </c>
      <c r="AS63" s="86" t="s">
        <v>75</v>
      </c>
      <c r="AT63" s="169">
        <v>7500000</v>
      </c>
      <c r="AU63" s="139">
        <f t="shared" si="3"/>
        <v>2500000</v>
      </c>
      <c r="AV63" s="140">
        <f t="shared" si="4"/>
        <v>0.75</v>
      </c>
      <c r="AW63" s="86" t="s">
        <v>75</v>
      </c>
      <c r="AX63" s="72" t="s">
        <v>86</v>
      </c>
      <c r="AY63" s="232" t="s">
        <v>1041</v>
      </c>
      <c r="AZ63" s="67" t="s">
        <v>67</v>
      </c>
      <c r="BA63" s="67" t="s">
        <v>67</v>
      </c>
    </row>
    <row r="64" spans="1:53" x14ac:dyDescent="0.25">
      <c r="B64" s="67">
        <v>2024</v>
      </c>
      <c r="C64" s="67">
        <v>891780111</v>
      </c>
      <c r="D64" s="69" t="s">
        <v>64</v>
      </c>
      <c r="E64" s="70" t="s">
        <v>1040</v>
      </c>
      <c r="F64" s="70" t="s">
        <v>1039</v>
      </c>
      <c r="G64" s="295">
        <v>0</v>
      </c>
      <c r="H64" s="72" t="s">
        <v>73</v>
      </c>
      <c r="I64" s="69" t="s">
        <v>65</v>
      </c>
      <c r="J64" s="70" t="s">
        <v>1038</v>
      </c>
      <c r="K64" s="70">
        <v>13200000</v>
      </c>
      <c r="L64" s="67" t="s">
        <v>68</v>
      </c>
      <c r="M64" s="136" t="s">
        <v>1037</v>
      </c>
      <c r="N64" s="136">
        <v>1065817521</v>
      </c>
      <c r="O64" s="154">
        <v>244</v>
      </c>
      <c r="P64" s="386">
        <v>45323</v>
      </c>
      <c r="Q64" s="70">
        <v>572500000</v>
      </c>
      <c r="R64" s="81">
        <v>45356</v>
      </c>
      <c r="S64" s="70">
        <v>13200000</v>
      </c>
      <c r="T64" s="72" t="s">
        <v>66</v>
      </c>
      <c r="U64" s="136">
        <v>1082939683</v>
      </c>
      <c r="V64" s="136" t="s">
        <v>242</v>
      </c>
      <c r="W64" s="81">
        <v>45355</v>
      </c>
      <c r="X64" s="81">
        <v>45356</v>
      </c>
      <c r="Y64" s="295" t="s">
        <v>75</v>
      </c>
      <c r="Z64" s="81">
        <v>45458</v>
      </c>
      <c r="AA64" s="136">
        <f t="shared" si="0"/>
        <v>102</v>
      </c>
      <c r="AB64" s="70">
        <v>1</v>
      </c>
      <c r="AC64" s="70">
        <v>1650000</v>
      </c>
      <c r="AD64" s="70">
        <v>1</v>
      </c>
      <c r="AE64" s="79">
        <v>45473</v>
      </c>
      <c r="AF64" s="136">
        <f t="shared" si="1"/>
        <v>15</v>
      </c>
      <c r="AG64" s="70">
        <v>0</v>
      </c>
      <c r="AH64" s="70">
        <v>0</v>
      </c>
      <c r="AI64" s="79" t="s">
        <v>75</v>
      </c>
      <c r="AJ64" s="72">
        <v>0</v>
      </c>
      <c r="AK64" s="79" t="s">
        <v>75</v>
      </c>
      <c r="AL64" s="79" t="s">
        <v>75</v>
      </c>
      <c r="AM64" s="136">
        <f t="shared" si="2"/>
        <v>0</v>
      </c>
      <c r="AN64" s="136">
        <f>+K64+AC64-AH64</f>
        <v>14850000</v>
      </c>
      <c r="AO64" s="72" t="s">
        <v>67</v>
      </c>
      <c r="AP64" s="70">
        <v>13200000</v>
      </c>
      <c r="AQ64" s="72" t="s">
        <v>66</v>
      </c>
      <c r="AR64" s="70">
        <v>0</v>
      </c>
      <c r="AS64" s="86" t="s">
        <v>75</v>
      </c>
      <c r="AT64" s="169">
        <v>6600000</v>
      </c>
      <c r="AU64" s="139">
        <f t="shared" si="3"/>
        <v>8250000</v>
      </c>
      <c r="AV64" s="140">
        <f t="shared" si="4"/>
        <v>0.44444444444444442</v>
      </c>
      <c r="AW64" s="86" t="s">
        <v>75</v>
      </c>
      <c r="AX64" s="72" t="s">
        <v>86</v>
      </c>
      <c r="AY64" s="232" t="s">
        <v>1036</v>
      </c>
      <c r="AZ64" s="67" t="s">
        <v>67</v>
      </c>
      <c r="BA64" s="67" t="s">
        <v>67</v>
      </c>
    </row>
    <row r="65" spans="2:53" x14ac:dyDescent="0.25">
      <c r="B65" s="67">
        <v>2024</v>
      </c>
      <c r="C65" s="67">
        <v>891780111</v>
      </c>
      <c r="D65" s="69" t="s">
        <v>64</v>
      </c>
      <c r="E65" s="70" t="s">
        <v>1035</v>
      </c>
      <c r="F65" s="70" t="s">
        <v>1034</v>
      </c>
      <c r="G65" s="295">
        <v>0</v>
      </c>
      <c r="H65" s="72" t="s">
        <v>73</v>
      </c>
      <c r="I65" s="69" t="s">
        <v>65</v>
      </c>
      <c r="J65" s="70" t="s">
        <v>1033</v>
      </c>
      <c r="K65" s="70">
        <v>14400000</v>
      </c>
      <c r="L65" s="67" t="s">
        <v>68</v>
      </c>
      <c r="M65" s="136" t="s">
        <v>1032</v>
      </c>
      <c r="N65" s="136">
        <v>7601537</v>
      </c>
      <c r="O65" s="154">
        <v>244</v>
      </c>
      <c r="P65" s="386">
        <v>45323</v>
      </c>
      <c r="Q65" s="70">
        <v>572500000</v>
      </c>
      <c r="R65" s="81">
        <v>45359</v>
      </c>
      <c r="S65" s="70">
        <v>14400000</v>
      </c>
      <c r="T65" s="72" t="s">
        <v>66</v>
      </c>
      <c r="U65" s="136">
        <v>1082939683</v>
      </c>
      <c r="V65" s="136" t="s">
        <v>242</v>
      </c>
      <c r="W65" s="81">
        <v>45355</v>
      </c>
      <c r="X65" s="81">
        <v>45359</v>
      </c>
      <c r="Y65" s="295" t="s">
        <v>75</v>
      </c>
      <c r="Z65" s="81">
        <v>45458</v>
      </c>
      <c r="AA65" s="136">
        <f t="shared" si="0"/>
        <v>99</v>
      </c>
      <c r="AB65" s="70">
        <v>0</v>
      </c>
      <c r="AC65" s="70">
        <v>0</v>
      </c>
      <c r="AD65" s="70">
        <v>0</v>
      </c>
      <c r="AE65" s="79" t="s">
        <v>75</v>
      </c>
      <c r="AF65" s="136">
        <f t="shared" si="1"/>
        <v>0</v>
      </c>
      <c r="AG65" s="70">
        <v>0</v>
      </c>
      <c r="AH65" s="70">
        <v>0</v>
      </c>
      <c r="AI65" s="79" t="s">
        <v>75</v>
      </c>
      <c r="AJ65" s="72">
        <v>0</v>
      </c>
      <c r="AK65" s="79" t="s">
        <v>75</v>
      </c>
      <c r="AL65" s="79" t="s">
        <v>75</v>
      </c>
      <c r="AM65" s="136">
        <f t="shared" si="2"/>
        <v>0</v>
      </c>
      <c r="AN65" s="136">
        <f>+K65+AC65-AH65</f>
        <v>14400000</v>
      </c>
      <c r="AO65" s="72" t="s">
        <v>67</v>
      </c>
      <c r="AP65" s="70">
        <v>14400000</v>
      </c>
      <c r="AQ65" s="72" t="s">
        <v>66</v>
      </c>
      <c r="AR65" s="70">
        <v>0</v>
      </c>
      <c r="AS65" s="86" t="s">
        <v>75</v>
      </c>
      <c r="AT65" s="169">
        <v>7200000</v>
      </c>
      <c r="AU65" s="139">
        <f t="shared" si="3"/>
        <v>7200000</v>
      </c>
      <c r="AV65" s="140">
        <f t="shared" si="4"/>
        <v>0.5</v>
      </c>
      <c r="AW65" s="86" t="s">
        <v>75</v>
      </c>
      <c r="AX65" s="72" t="s">
        <v>86</v>
      </c>
      <c r="AY65" s="232" t="s">
        <v>1031</v>
      </c>
      <c r="AZ65" s="67" t="s">
        <v>67</v>
      </c>
      <c r="BA65" s="67" t="s">
        <v>67</v>
      </c>
    </row>
    <row r="66" spans="2:53" x14ac:dyDescent="0.25">
      <c r="B66" s="67">
        <v>2024</v>
      </c>
      <c r="C66" s="67">
        <v>891780111</v>
      </c>
      <c r="D66" s="69" t="s">
        <v>64</v>
      </c>
      <c r="E66" s="70" t="s">
        <v>1030</v>
      </c>
      <c r="F66" s="70" t="s">
        <v>1029</v>
      </c>
      <c r="G66" s="295">
        <v>0</v>
      </c>
      <c r="H66" s="72" t="s">
        <v>73</v>
      </c>
      <c r="I66" s="69" t="s">
        <v>138</v>
      </c>
      <c r="J66" s="70" t="s">
        <v>1028</v>
      </c>
      <c r="K66" s="70">
        <v>57380000</v>
      </c>
      <c r="L66" s="67" t="s">
        <v>68</v>
      </c>
      <c r="M66" s="136" t="s">
        <v>1027</v>
      </c>
      <c r="N66" s="136">
        <v>1082925036</v>
      </c>
      <c r="O66" s="154" t="s">
        <v>1026</v>
      </c>
      <c r="P66" s="386">
        <v>45327</v>
      </c>
      <c r="Q66" s="70" t="s">
        <v>1025</v>
      </c>
      <c r="R66" s="81">
        <v>45357</v>
      </c>
      <c r="S66" s="70">
        <v>57380000</v>
      </c>
      <c r="T66" s="72" t="s">
        <v>66</v>
      </c>
      <c r="U66" s="136">
        <v>84458088</v>
      </c>
      <c r="V66" s="136" t="s">
        <v>803</v>
      </c>
      <c r="W66" s="81">
        <v>45357</v>
      </c>
      <c r="X66" s="81">
        <v>45362</v>
      </c>
      <c r="Y66" s="135">
        <v>45352</v>
      </c>
      <c r="Z66" s="81">
        <v>45512</v>
      </c>
      <c r="AA66" s="136">
        <f t="shared" si="0"/>
        <v>160</v>
      </c>
      <c r="AB66" s="70">
        <v>0</v>
      </c>
      <c r="AC66" s="70">
        <v>0</v>
      </c>
      <c r="AD66" s="70">
        <v>0</v>
      </c>
      <c r="AE66" s="79" t="s">
        <v>75</v>
      </c>
      <c r="AF66" s="136">
        <f t="shared" si="1"/>
        <v>0</v>
      </c>
      <c r="AG66" s="70">
        <v>0</v>
      </c>
      <c r="AH66" s="70">
        <v>0</v>
      </c>
      <c r="AI66" s="79" t="s">
        <v>75</v>
      </c>
      <c r="AJ66" s="72">
        <v>0</v>
      </c>
      <c r="AK66" s="79" t="s">
        <v>75</v>
      </c>
      <c r="AL66" s="79" t="s">
        <v>75</v>
      </c>
      <c r="AM66" s="136">
        <f t="shared" si="2"/>
        <v>0</v>
      </c>
      <c r="AN66" s="136">
        <f>+K66+AC66-AH66</f>
        <v>57380000</v>
      </c>
      <c r="AO66" s="72" t="s">
        <v>85</v>
      </c>
      <c r="AP66" s="70">
        <v>57380000</v>
      </c>
      <c r="AQ66" s="72" t="s">
        <v>66</v>
      </c>
      <c r="AR66" s="70">
        <v>0</v>
      </c>
      <c r="AS66" s="86" t="s">
        <v>75</v>
      </c>
      <c r="AT66" s="169">
        <v>0</v>
      </c>
      <c r="AU66" s="139">
        <f t="shared" si="3"/>
        <v>57380000</v>
      </c>
      <c r="AV66" s="140">
        <f t="shared" si="4"/>
        <v>0</v>
      </c>
      <c r="AW66" s="86" t="s">
        <v>75</v>
      </c>
      <c r="AX66" s="72" t="s">
        <v>86</v>
      </c>
      <c r="AY66" s="232" t="s">
        <v>1024</v>
      </c>
      <c r="AZ66" s="67" t="s">
        <v>67</v>
      </c>
      <c r="BA66" s="67" t="s">
        <v>67</v>
      </c>
    </row>
    <row r="67" spans="2:53" x14ac:dyDescent="0.25">
      <c r="B67" s="67">
        <v>2024</v>
      </c>
      <c r="C67" s="67">
        <v>891780111</v>
      </c>
      <c r="D67" s="69" t="s">
        <v>64</v>
      </c>
      <c r="E67" s="70" t="s">
        <v>1023</v>
      </c>
      <c r="F67" s="70" t="s">
        <v>1022</v>
      </c>
      <c r="G67" s="387">
        <v>2020000100116</v>
      </c>
      <c r="H67" s="72" t="s">
        <v>73</v>
      </c>
      <c r="I67" s="70" t="s">
        <v>138</v>
      </c>
      <c r="J67" s="70" t="s">
        <v>1021</v>
      </c>
      <c r="K67" s="389">
        <v>23849740.800000001</v>
      </c>
      <c r="L67" s="67" t="s">
        <v>68</v>
      </c>
      <c r="M67" s="136" t="s">
        <v>1020</v>
      </c>
      <c r="N67" s="136">
        <v>1082991184</v>
      </c>
      <c r="O67" s="154" t="s">
        <v>1019</v>
      </c>
      <c r="P67" s="386" t="s">
        <v>1018</v>
      </c>
      <c r="Q67" s="70" t="s">
        <v>1017</v>
      </c>
      <c r="R67" s="81">
        <v>45357</v>
      </c>
      <c r="S67" s="70">
        <v>23849740.800000001</v>
      </c>
      <c r="T67" s="72" t="s">
        <v>66</v>
      </c>
      <c r="U67" s="136">
        <v>85461685</v>
      </c>
      <c r="V67" s="136" t="s">
        <v>544</v>
      </c>
      <c r="W67" s="81">
        <v>45357</v>
      </c>
      <c r="X67" s="81">
        <v>45359</v>
      </c>
      <c r="Y67" s="295" t="s">
        <v>75</v>
      </c>
      <c r="Z67" s="81">
        <v>45516</v>
      </c>
      <c r="AA67" s="136">
        <f t="shared" si="0"/>
        <v>157</v>
      </c>
      <c r="AB67" s="70">
        <v>0</v>
      </c>
      <c r="AC67" s="70">
        <v>0</v>
      </c>
      <c r="AD67" s="70">
        <v>0</v>
      </c>
      <c r="AE67" s="79" t="s">
        <v>75</v>
      </c>
      <c r="AF67" s="136">
        <f t="shared" si="1"/>
        <v>0</v>
      </c>
      <c r="AG67" s="70">
        <v>0</v>
      </c>
      <c r="AH67" s="70">
        <v>0</v>
      </c>
      <c r="AI67" s="79" t="s">
        <v>75</v>
      </c>
      <c r="AJ67" s="72">
        <v>0</v>
      </c>
      <c r="AK67" s="79" t="s">
        <v>75</v>
      </c>
      <c r="AL67" s="79" t="s">
        <v>75</v>
      </c>
      <c r="AM67" s="136">
        <f t="shared" si="2"/>
        <v>0</v>
      </c>
      <c r="AN67" s="136">
        <f>+K67+AC67-AH67</f>
        <v>23849740.800000001</v>
      </c>
      <c r="AO67" s="72" t="s">
        <v>85</v>
      </c>
      <c r="AP67" s="70">
        <v>23849740.800000001</v>
      </c>
      <c r="AQ67" s="72" t="s">
        <v>66</v>
      </c>
      <c r="AR67" s="70">
        <v>0</v>
      </c>
      <c r="AS67" s="86" t="s">
        <v>75</v>
      </c>
      <c r="AT67" s="169">
        <v>0</v>
      </c>
      <c r="AU67" s="139">
        <f t="shared" si="3"/>
        <v>23849740.800000001</v>
      </c>
      <c r="AV67" s="140">
        <f t="shared" si="4"/>
        <v>0</v>
      </c>
      <c r="AW67" s="86" t="s">
        <v>75</v>
      </c>
      <c r="AX67" s="72" t="s">
        <v>86</v>
      </c>
      <c r="AY67" s="232" t="s">
        <v>1016</v>
      </c>
      <c r="AZ67" s="67" t="s">
        <v>67</v>
      </c>
      <c r="BA67" s="67" t="s">
        <v>67</v>
      </c>
    </row>
    <row r="68" spans="2:53" x14ac:dyDescent="0.25">
      <c r="B68" s="67">
        <v>2024</v>
      </c>
      <c r="C68" s="67">
        <v>891780111</v>
      </c>
      <c r="D68" s="69" t="s">
        <v>64</v>
      </c>
      <c r="E68" s="70" t="s">
        <v>1015</v>
      </c>
      <c r="F68" s="70" t="s">
        <v>1014</v>
      </c>
      <c r="G68" s="295">
        <v>0</v>
      </c>
      <c r="H68" s="72" t="s">
        <v>73</v>
      </c>
      <c r="I68" s="70" t="s">
        <v>138</v>
      </c>
      <c r="J68" s="70" t="s">
        <v>1013</v>
      </c>
      <c r="K68" s="70">
        <v>3000000</v>
      </c>
      <c r="L68" s="67" t="s">
        <v>68</v>
      </c>
      <c r="M68" s="136" t="s">
        <v>1012</v>
      </c>
      <c r="N68" s="136">
        <v>45448510</v>
      </c>
      <c r="O68" s="154">
        <v>499</v>
      </c>
      <c r="P68" s="386">
        <v>45349</v>
      </c>
      <c r="Q68" s="70">
        <v>32600000</v>
      </c>
      <c r="R68" s="81">
        <v>45358</v>
      </c>
      <c r="S68" s="70">
        <v>3000000</v>
      </c>
      <c r="T68" s="72" t="s">
        <v>66</v>
      </c>
      <c r="U68" s="136">
        <v>1082939683</v>
      </c>
      <c r="V68" s="136" t="s">
        <v>242</v>
      </c>
      <c r="W68" s="81">
        <v>45357</v>
      </c>
      <c r="X68" s="81">
        <v>45358</v>
      </c>
      <c r="Y68" s="295" t="s">
        <v>75</v>
      </c>
      <c r="Z68" s="81">
        <v>45382</v>
      </c>
      <c r="AA68" s="136">
        <f t="shared" si="0"/>
        <v>24</v>
      </c>
      <c r="AB68" s="70">
        <v>0</v>
      </c>
      <c r="AC68" s="70">
        <v>0</v>
      </c>
      <c r="AD68" s="70">
        <v>0</v>
      </c>
      <c r="AE68" s="79" t="s">
        <v>75</v>
      </c>
      <c r="AF68" s="136">
        <f t="shared" si="1"/>
        <v>0</v>
      </c>
      <c r="AG68" s="70">
        <v>0</v>
      </c>
      <c r="AH68" s="70">
        <v>0</v>
      </c>
      <c r="AI68" s="79" t="s">
        <v>75</v>
      </c>
      <c r="AJ68" s="72">
        <v>0</v>
      </c>
      <c r="AK68" s="79" t="s">
        <v>75</v>
      </c>
      <c r="AL68" s="79" t="s">
        <v>75</v>
      </c>
      <c r="AM68" s="136">
        <f t="shared" si="2"/>
        <v>0</v>
      </c>
      <c r="AN68" s="136">
        <f>+K68+AC68-AH68</f>
        <v>3000000</v>
      </c>
      <c r="AO68" s="72" t="s">
        <v>85</v>
      </c>
      <c r="AP68" s="70">
        <v>3000000</v>
      </c>
      <c r="AQ68" s="72" t="s">
        <v>66</v>
      </c>
      <c r="AR68" s="70">
        <v>0</v>
      </c>
      <c r="AS68" s="86" t="s">
        <v>75</v>
      </c>
      <c r="AT68" s="169">
        <v>0</v>
      </c>
      <c r="AU68" s="139">
        <f t="shared" si="3"/>
        <v>3000000</v>
      </c>
      <c r="AV68" s="140">
        <f t="shared" si="4"/>
        <v>0</v>
      </c>
      <c r="AW68" s="86" t="s">
        <v>75</v>
      </c>
      <c r="AX68" s="72" t="s">
        <v>86</v>
      </c>
      <c r="AY68" s="232" t="s">
        <v>1011</v>
      </c>
      <c r="AZ68" s="67" t="s">
        <v>67</v>
      </c>
      <c r="BA68" s="67" t="s">
        <v>67</v>
      </c>
    </row>
    <row r="69" spans="2:53" x14ac:dyDescent="0.25">
      <c r="B69" s="67">
        <v>2024</v>
      </c>
      <c r="C69" s="67">
        <v>891780111</v>
      </c>
      <c r="D69" s="69" t="s">
        <v>64</v>
      </c>
      <c r="E69" s="70" t="s">
        <v>1010</v>
      </c>
      <c r="F69" s="70" t="s">
        <v>1009</v>
      </c>
      <c r="G69" s="295">
        <v>0</v>
      </c>
      <c r="H69" s="72" t="s">
        <v>73</v>
      </c>
      <c r="I69" s="70" t="s">
        <v>138</v>
      </c>
      <c r="J69" s="70" t="s">
        <v>1008</v>
      </c>
      <c r="K69" s="70">
        <v>5700000</v>
      </c>
      <c r="L69" s="67" t="s">
        <v>68</v>
      </c>
      <c r="M69" s="136" t="s">
        <v>455</v>
      </c>
      <c r="N69" s="136">
        <v>1082998041</v>
      </c>
      <c r="O69" s="154">
        <v>435</v>
      </c>
      <c r="P69" s="386">
        <v>45343</v>
      </c>
      <c r="Q69" s="70">
        <v>163000000</v>
      </c>
      <c r="R69" s="81">
        <v>45358</v>
      </c>
      <c r="S69" s="70">
        <v>5700000</v>
      </c>
      <c r="T69" s="72" t="s">
        <v>66</v>
      </c>
      <c r="U69" s="136">
        <v>72220242</v>
      </c>
      <c r="V69" s="136" t="s">
        <v>589</v>
      </c>
      <c r="W69" s="81">
        <v>45357</v>
      </c>
      <c r="X69" s="81">
        <v>45358</v>
      </c>
      <c r="Y69" s="295" t="s">
        <v>75</v>
      </c>
      <c r="Z69" s="81">
        <v>45438</v>
      </c>
      <c r="AA69" s="136">
        <f t="shared" si="0"/>
        <v>80</v>
      </c>
      <c r="AB69" s="70">
        <v>0</v>
      </c>
      <c r="AC69" s="70">
        <v>0</v>
      </c>
      <c r="AD69" s="70">
        <v>0</v>
      </c>
      <c r="AE69" s="79" t="s">
        <v>75</v>
      </c>
      <c r="AF69" s="136">
        <f t="shared" si="1"/>
        <v>0</v>
      </c>
      <c r="AG69" s="70">
        <v>0</v>
      </c>
      <c r="AH69" s="70">
        <v>0</v>
      </c>
      <c r="AI69" s="79" t="s">
        <v>75</v>
      </c>
      <c r="AJ69" s="72">
        <v>0</v>
      </c>
      <c r="AK69" s="79" t="s">
        <v>75</v>
      </c>
      <c r="AL69" s="79" t="s">
        <v>75</v>
      </c>
      <c r="AM69" s="136">
        <f t="shared" si="2"/>
        <v>0</v>
      </c>
      <c r="AN69" s="136">
        <f>+K69+AC69-AH69</f>
        <v>5700000</v>
      </c>
      <c r="AO69" s="72" t="s">
        <v>85</v>
      </c>
      <c r="AP69" s="70">
        <v>5700000</v>
      </c>
      <c r="AQ69" s="72" t="s">
        <v>66</v>
      </c>
      <c r="AR69" s="70">
        <v>0</v>
      </c>
      <c r="AS69" s="86" t="s">
        <v>75</v>
      </c>
      <c r="AT69" s="169">
        <v>3800000</v>
      </c>
      <c r="AU69" s="139">
        <f t="shared" si="3"/>
        <v>1900000</v>
      </c>
      <c r="AV69" s="140">
        <f t="shared" si="4"/>
        <v>0.66666666666666663</v>
      </c>
      <c r="AW69" s="86" t="s">
        <v>75</v>
      </c>
      <c r="AX69" s="72" t="s">
        <v>86</v>
      </c>
      <c r="AY69" s="232" t="s">
        <v>1007</v>
      </c>
      <c r="AZ69" s="67" t="s">
        <v>67</v>
      </c>
      <c r="BA69" s="67" t="s">
        <v>67</v>
      </c>
    </row>
    <row r="70" spans="2:53" x14ac:dyDescent="0.25">
      <c r="B70" s="67">
        <v>2024</v>
      </c>
      <c r="C70" s="67">
        <v>891780111</v>
      </c>
      <c r="D70" s="69" t="s">
        <v>64</v>
      </c>
      <c r="E70" s="70" t="s">
        <v>1006</v>
      </c>
      <c r="F70" s="70" t="s">
        <v>1005</v>
      </c>
      <c r="G70" s="295">
        <v>0</v>
      </c>
      <c r="H70" s="72" t="s">
        <v>73</v>
      </c>
      <c r="I70" s="70" t="s">
        <v>138</v>
      </c>
      <c r="J70" s="70" t="s">
        <v>1004</v>
      </c>
      <c r="K70" s="70">
        <v>16000000</v>
      </c>
      <c r="L70" s="67" t="s">
        <v>68</v>
      </c>
      <c r="M70" s="136" t="s">
        <v>1003</v>
      </c>
      <c r="N70" s="136">
        <v>7633232</v>
      </c>
      <c r="O70" s="154">
        <v>499</v>
      </c>
      <c r="P70" s="386">
        <v>45349</v>
      </c>
      <c r="Q70" s="70">
        <v>32600000</v>
      </c>
      <c r="R70" s="81">
        <v>45359</v>
      </c>
      <c r="S70" s="70">
        <v>16000000</v>
      </c>
      <c r="T70" s="72" t="s">
        <v>66</v>
      </c>
      <c r="U70" s="136">
        <v>1082939683</v>
      </c>
      <c r="V70" s="136" t="s">
        <v>242</v>
      </c>
      <c r="W70" s="81">
        <v>45357</v>
      </c>
      <c r="X70" s="81">
        <v>45359</v>
      </c>
      <c r="Y70" s="295" t="s">
        <v>75</v>
      </c>
      <c r="Z70" s="81">
        <v>45462</v>
      </c>
      <c r="AA70" s="136">
        <f t="shared" si="0"/>
        <v>103</v>
      </c>
      <c r="AB70" s="70">
        <v>0</v>
      </c>
      <c r="AC70" s="70">
        <v>0</v>
      </c>
      <c r="AD70" s="70">
        <v>0</v>
      </c>
      <c r="AE70" s="79" t="s">
        <v>75</v>
      </c>
      <c r="AF70" s="136">
        <f t="shared" si="1"/>
        <v>0</v>
      </c>
      <c r="AG70" s="70">
        <v>0</v>
      </c>
      <c r="AH70" s="70">
        <v>0</v>
      </c>
      <c r="AI70" s="79" t="s">
        <v>75</v>
      </c>
      <c r="AJ70" s="72">
        <v>0</v>
      </c>
      <c r="AK70" s="79" t="s">
        <v>75</v>
      </c>
      <c r="AL70" s="79" t="s">
        <v>75</v>
      </c>
      <c r="AM70" s="136">
        <f t="shared" si="2"/>
        <v>0</v>
      </c>
      <c r="AN70" s="136">
        <f>+K70+AC70-AH70</f>
        <v>16000000</v>
      </c>
      <c r="AO70" s="72" t="s">
        <v>85</v>
      </c>
      <c r="AP70" s="70">
        <v>16000000</v>
      </c>
      <c r="AQ70" s="72" t="s">
        <v>66</v>
      </c>
      <c r="AR70" s="70">
        <v>0</v>
      </c>
      <c r="AS70" s="86" t="s">
        <v>75</v>
      </c>
      <c r="AT70" s="169">
        <v>8000000</v>
      </c>
      <c r="AU70" s="139">
        <f t="shared" si="3"/>
        <v>8000000</v>
      </c>
      <c r="AV70" s="140">
        <f t="shared" si="4"/>
        <v>0.5</v>
      </c>
      <c r="AW70" s="86" t="s">
        <v>75</v>
      </c>
      <c r="AX70" s="72" t="s">
        <v>86</v>
      </c>
      <c r="AY70" s="232" t="s">
        <v>1002</v>
      </c>
      <c r="AZ70" s="67" t="s">
        <v>67</v>
      </c>
      <c r="BA70" s="67" t="s">
        <v>67</v>
      </c>
    </row>
    <row r="71" spans="2:53" x14ac:dyDescent="0.25">
      <c r="B71" s="67">
        <v>2024</v>
      </c>
      <c r="C71" s="67">
        <v>891780111</v>
      </c>
      <c r="D71" s="69" t="s">
        <v>64</v>
      </c>
      <c r="E71" s="70" t="s">
        <v>1001</v>
      </c>
      <c r="F71" s="70" t="s">
        <v>1000</v>
      </c>
      <c r="G71" s="295">
        <v>0</v>
      </c>
      <c r="H71" s="72" t="s">
        <v>73</v>
      </c>
      <c r="I71" s="70" t="s">
        <v>138</v>
      </c>
      <c r="J71" s="70" t="s">
        <v>999</v>
      </c>
      <c r="K71" s="70">
        <v>5700000</v>
      </c>
      <c r="L71" s="67" t="s">
        <v>68</v>
      </c>
      <c r="M71" s="136" t="s">
        <v>460</v>
      </c>
      <c r="N71" s="136">
        <v>1004369361</v>
      </c>
      <c r="O71" s="154">
        <v>435</v>
      </c>
      <c r="P71" s="386">
        <v>45343</v>
      </c>
      <c r="Q71" s="70">
        <v>163000000</v>
      </c>
      <c r="R71" s="81">
        <v>45359</v>
      </c>
      <c r="S71" s="70">
        <v>5700000</v>
      </c>
      <c r="T71" s="72" t="s">
        <v>66</v>
      </c>
      <c r="U71" s="136">
        <v>72220242</v>
      </c>
      <c r="V71" s="136" t="s">
        <v>589</v>
      </c>
      <c r="W71" s="81">
        <v>45357</v>
      </c>
      <c r="X71" s="81">
        <v>45359</v>
      </c>
      <c r="Y71" s="295" t="s">
        <v>75</v>
      </c>
      <c r="Z71" s="81">
        <v>45438</v>
      </c>
      <c r="AA71" s="136">
        <f t="shared" si="0"/>
        <v>79</v>
      </c>
      <c r="AB71" s="70">
        <v>0</v>
      </c>
      <c r="AC71" s="70">
        <v>0</v>
      </c>
      <c r="AD71" s="70">
        <v>0</v>
      </c>
      <c r="AE71" s="79" t="s">
        <v>75</v>
      </c>
      <c r="AF71" s="136">
        <f t="shared" si="1"/>
        <v>0</v>
      </c>
      <c r="AG71" s="70">
        <v>0</v>
      </c>
      <c r="AH71" s="70">
        <v>0</v>
      </c>
      <c r="AI71" s="79" t="s">
        <v>75</v>
      </c>
      <c r="AJ71" s="72">
        <v>0</v>
      </c>
      <c r="AK71" s="79" t="s">
        <v>75</v>
      </c>
      <c r="AL71" s="79" t="s">
        <v>75</v>
      </c>
      <c r="AM71" s="136">
        <f t="shared" si="2"/>
        <v>0</v>
      </c>
      <c r="AN71" s="136">
        <f>+K71+AC71-AH71</f>
        <v>5700000</v>
      </c>
      <c r="AO71" s="72" t="s">
        <v>85</v>
      </c>
      <c r="AP71" s="70">
        <v>5700000</v>
      </c>
      <c r="AQ71" s="72" t="s">
        <v>66</v>
      </c>
      <c r="AR71" s="70">
        <v>0</v>
      </c>
      <c r="AS71" s="86" t="s">
        <v>75</v>
      </c>
      <c r="AT71" s="169">
        <v>3800000</v>
      </c>
      <c r="AU71" s="139">
        <f t="shared" si="3"/>
        <v>1900000</v>
      </c>
      <c r="AV71" s="140">
        <f t="shared" si="4"/>
        <v>0.66666666666666663</v>
      </c>
      <c r="AW71" s="86" t="s">
        <v>75</v>
      </c>
      <c r="AX71" s="72" t="s">
        <v>86</v>
      </c>
      <c r="AY71" s="232" t="s">
        <v>998</v>
      </c>
      <c r="AZ71" s="67" t="s">
        <v>67</v>
      </c>
      <c r="BA71" s="67" t="s">
        <v>67</v>
      </c>
    </row>
    <row r="72" spans="2:53" x14ac:dyDescent="0.25">
      <c r="B72" s="67">
        <v>2024</v>
      </c>
      <c r="C72" s="67">
        <v>891780111</v>
      </c>
      <c r="D72" s="69" t="s">
        <v>64</v>
      </c>
      <c r="E72" s="70" t="s">
        <v>997</v>
      </c>
      <c r="F72" s="70" t="s">
        <v>996</v>
      </c>
      <c r="G72" s="295">
        <v>0</v>
      </c>
      <c r="H72" s="72" t="s">
        <v>73</v>
      </c>
      <c r="I72" s="70" t="s">
        <v>138</v>
      </c>
      <c r="J72" s="70" t="s">
        <v>995</v>
      </c>
      <c r="K72" s="70">
        <v>3500000</v>
      </c>
      <c r="L72" s="67" t="s">
        <v>68</v>
      </c>
      <c r="M72" s="136" t="s">
        <v>742</v>
      </c>
      <c r="N72" s="136">
        <v>1082902907</v>
      </c>
      <c r="O72" s="154">
        <v>544</v>
      </c>
      <c r="P72" s="386">
        <v>45352</v>
      </c>
      <c r="Q72" s="70">
        <v>6300000</v>
      </c>
      <c r="R72" s="81">
        <v>45359</v>
      </c>
      <c r="S72" s="70">
        <v>3500000</v>
      </c>
      <c r="T72" s="72" t="s">
        <v>66</v>
      </c>
      <c r="U72" s="136">
        <v>12564670</v>
      </c>
      <c r="V72" s="136" t="s">
        <v>471</v>
      </c>
      <c r="W72" s="81">
        <v>45357</v>
      </c>
      <c r="X72" s="81">
        <v>45359</v>
      </c>
      <c r="Y72" s="295" t="s">
        <v>75</v>
      </c>
      <c r="Z72" s="81">
        <v>45370</v>
      </c>
      <c r="AA72" s="136">
        <f t="shared" ref="AA72:AA135" si="5">+IF(Y72="1800-01-01",Z72-X72,Z72-Y72)</f>
        <v>11</v>
      </c>
      <c r="AB72" s="70">
        <v>0</v>
      </c>
      <c r="AC72" s="70">
        <v>0</v>
      </c>
      <c r="AD72" s="70">
        <v>0</v>
      </c>
      <c r="AE72" s="79" t="s">
        <v>75</v>
      </c>
      <c r="AF72" s="136">
        <f t="shared" ref="AF72:AF135" si="6">+IF(AE72="1800-01-01",0,AE72-Z72)</f>
        <v>0</v>
      </c>
      <c r="AG72" s="70">
        <v>0</v>
      </c>
      <c r="AH72" s="70">
        <v>0</v>
      </c>
      <c r="AI72" s="79" t="s">
        <v>75</v>
      </c>
      <c r="AJ72" s="72">
        <v>0</v>
      </c>
      <c r="AK72" s="79" t="s">
        <v>75</v>
      </c>
      <c r="AL72" s="79" t="s">
        <v>75</v>
      </c>
      <c r="AM72" s="136">
        <f t="shared" ref="AM72:AM135" si="7">+IF(AK72="1800-01-01",0,AL72-AK72)</f>
        <v>0</v>
      </c>
      <c r="AN72" s="136">
        <f>+K72+AC72-AH72</f>
        <v>3500000</v>
      </c>
      <c r="AO72" s="72" t="s">
        <v>85</v>
      </c>
      <c r="AP72" s="70">
        <v>3500000</v>
      </c>
      <c r="AQ72" s="72" t="s">
        <v>66</v>
      </c>
      <c r="AR72" s="70">
        <v>0</v>
      </c>
      <c r="AS72" s="86" t="s">
        <v>75</v>
      </c>
      <c r="AT72" s="169">
        <v>3500000</v>
      </c>
      <c r="AU72" s="139">
        <f t="shared" ref="AU72:AU135" si="8">AN72-AT72</f>
        <v>0</v>
      </c>
      <c r="AV72" s="140">
        <f t="shared" ref="AV72:AV135" si="9">+IFERROR(AT72/AN72,"_")</f>
        <v>1</v>
      </c>
      <c r="AW72" s="86" t="s">
        <v>75</v>
      </c>
      <c r="AX72" s="72" t="s">
        <v>86</v>
      </c>
      <c r="AY72" s="232" t="s">
        <v>994</v>
      </c>
      <c r="AZ72" s="67" t="s">
        <v>67</v>
      </c>
      <c r="BA72" s="67" t="s">
        <v>67</v>
      </c>
    </row>
    <row r="73" spans="2:53" x14ac:dyDescent="0.25">
      <c r="B73" s="67">
        <v>2024</v>
      </c>
      <c r="C73" s="67">
        <v>891780111</v>
      </c>
      <c r="D73" s="69" t="s">
        <v>64</v>
      </c>
      <c r="E73" s="70" t="s">
        <v>993</v>
      </c>
      <c r="F73" s="70" t="s">
        <v>992</v>
      </c>
      <c r="G73" s="295">
        <v>0</v>
      </c>
      <c r="H73" s="72" t="s">
        <v>73</v>
      </c>
      <c r="I73" s="70" t="s">
        <v>138</v>
      </c>
      <c r="J73" s="70" t="s">
        <v>991</v>
      </c>
      <c r="K73" s="70">
        <v>12000000</v>
      </c>
      <c r="L73" s="67" t="s">
        <v>68</v>
      </c>
      <c r="M73" s="136" t="s">
        <v>990</v>
      </c>
      <c r="N73" s="136">
        <v>1102875667</v>
      </c>
      <c r="O73" s="154">
        <v>499</v>
      </c>
      <c r="P73" s="386">
        <v>45349</v>
      </c>
      <c r="Q73" s="70">
        <v>32600000</v>
      </c>
      <c r="R73" s="81">
        <v>45362</v>
      </c>
      <c r="S73" s="70">
        <v>12000000</v>
      </c>
      <c r="T73" s="72" t="s">
        <v>66</v>
      </c>
      <c r="U73" s="136">
        <v>1082939683</v>
      </c>
      <c r="V73" s="136" t="s">
        <v>242</v>
      </c>
      <c r="W73" s="81">
        <v>45358</v>
      </c>
      <c r="X73" s="81">
        <v>45362</v>
      </c>
      <c r="Y73" s="295" t="s">
        <v>75</v>
      </c>
      <c r="Z73" s="81">
        <v>45461</v>
      </c>
      <c r="AA73" s="136">
        <f t="shared" si="5"/>
        <v>99</v>
      </c>
      <c r="AB73" s="70">
        <v>0</v>
      </c>
      <c r="AC73" s="70">
        <v>0</v>
      </c>
      <c r="AD73" s="70">
        <v>0</v>
      </c>
      <c r="AE73" s="79" t="s">
        <v>75</v>
      </c>
      <c r="AF73" s="136">
        <f t="shared" si="6"/>
        <v>0</v>
      </c>
      <c r="AG73" s="70">
        <v>0</v>
      </c>
      <c r="AH73" s="70">
        <v>0</v>
      </c>
      <c r="AI73" s="79" t="s">
        <v>75</v>
      </c>
      <c r="AJ73" s="72">
        <v>0</v>
      </c>
      <c r="AK73" s="79" t="s">
        <v>75</v>
      </c>
      <c r="AL73" s="79" t="s">
        <v>75</v>
      </c>
      <c r="AM73" s="136">
        <f t="shared" si="7"/>
        <v>0</v>
      </c>
      <c r="AN73" s="136">
        <f>+K73+AC73-AH73</f>
        <v>12000000</v>
      </c>
      <c r="AO73" s="72" t="s">
        <v>85</v>
      </c>
      <c r="AP73" s="70">
        <v>12000000</v>
      </c>
      <c r="AQ73" s="72" t="s">
        <v>66</v>
      </c>
      <c r="AR73" s="70">
        <v>0</v>
      </c>
      <c r="AS73" s="86" t="s">
        <v>75</v>
      </c>
      <c r="AT73" s="169">
        <v>6000000</v>
      </c>
      <c r="AU73" s="139">
        <f t="shared" si="8"/>
        <v>6000000</v>
      </c>
      <c r="AV73" s="140">
        <f t="shared" si="9"/>
        <v>0.5</v>
      </c>
      <c r="AW73" s="86" t="s">
        <v>75</v>
      </c>
      <c r="AX73" s="72" t="s">
        <v>86</v>
      </c>
      <c r="AY73" s="232" t="s">
        <v>989</v>
      </c>
      <c r="AZ73" s="67" t="s">
        <v>67</v>
      </c>
      <c r="BA73" s="67" t="s">
        <v>67</v>
      </c>
    </row>
    <row r="74" spans="2:53" x14ac:dyDescent="0.25">
      <c r="B74" s="67">
        <v>2024</v>
      </c>
      <c r="C74" s="67">
        <v>891780111</v>
      </c>
      <c r="D74" s="69" t="s">
        <v>64</v>
      </c>
      <c r="E74" s="70" t="s">
        <v>988</v>
      </c>
      <c r="F74" s="70" t="s">
        <v>987</v>
      </c>
      <c r="G74" s="295">
        <v>0</v>
      </c>
      <c r="H74" s="72" t="s">
        <v>73</v>
      </c>
      <c r="I74" s="70" t="s">
        <v>138</v>
      </c>
      <c r="J74" s="70" t="s">
        <v>986</v>
      </c>
      <c r="K74" s="70">
        <v>11400000</v>
      </c>
      <c r="L74" s="67" t="s">
        <v>68</v>
      </c>
      <c r="M74" s="136" t="s">
        <v>985</v>
      </c>
      <c r="N74" s="136">
        <v>1082941708</v>
      </c>
      <c r="O74" s="154">
        <v>435</v>
      </c>
      <c r="P74" s="386">
        <v>45343</v>
      </c>
      <c r="Q74" s="70">
        <v>163000000</v>
      </c>
      <c r="R74" s="81">
        <v>45362</v>
      </c>
      <c r="S74" s="70">
        <v>11400000</v>
      </c>
      <c r="T74" s="72" t="s">
        <v>66</v>
      </c>
      <c r="U74" s="136">
        <v>72220242</v>
      </c>
      <c r="V74" s="136" t="s">
        <v>589</v>
      </c>
      <c r="W74" s="81">
        <v>45358</v>
      </c>
      <c r="X74" s="81">
        <v>45362</v>
      </c>
      <c r="Y74" s="295" t="s">
        <v>75</v>
      </c>
      <c r="Z74" s="81">
        <v>45438</v>
      </c>
      <c r="AA74" s="136">
        <f t="shared" si="5"/>
        <v>76</v>
      </c>
      <c r="AB74" s="70">
        <v>0</v>
      </c>
      <c r="AC74" s="70">
        <v>0</v>
      </c>
      <c r="AD74" s="70">
        <v>0</v>
      </c>
      <c r="AE74" s="79" t="s">
        <v>75</v>
      </c>
      <c r="AF74" s="136">
        <f t="shared" si="6"/>
        <v>0</v>
      </c>
      <c r="AG74" s="70">
        <v>0</v>
      </c>
      <c r="AH74" s="70">
        <v>0</v>
      </c>
      <c r="AI74" s="79" t="s">
        <v>75</v>
      </c>
      <c r="AJ74" s="72">
        <v>0</v>
      </c>
      <c r="AK74" s="79" t="s">
        <v>75</v>
      </c>
      <c r="AL74" s="79" t="s">
        <v>75</v>
      </c>
      <c r="AM74" s="136">
        <f t="shared" si="7"/>
        <v>0</v>
      </c>
      <c r="AN74" s="136">
        <f>+K74+AC74-AH74</f>
        <v>11400000</v>
      </c>
      <c r="AO74" s="72" t="s">
        <v>85</v>
      </c>
      <c r="AP74" s="70">
        <v>11400000</v>
      </c>
      <c r="AQ74" s="72" t="s">
        <v>66</v>
      </c>
      <c r="AR74" s="70">
        <v>0</v>
      </c>
      <c r="AS74" s="86" t="s">
        <v>75</v>
      </c>
      <c r="AT74" s="169">
        <v>7600000</v>
      </c>
      <c r="AU74" s="139">
        <f t="shared" si="8"/>
        <v>3800000</v>
      </c>
      <c r="AV74" s="140">
        <f t="shared" si="9"/>
        <v>0.66666666666666663</v>
      </c>
      <c r="AW74" s="86" t="s">
        <v>75</v>
      </c>
      <c r="AX74" s="72" t="s">
        <v>86</v>
      </c>
      <c r="AY74" s="232" t="s">
        <v>984</v>
      </c>
      <c r="AZ74" s="67" t="s">
        <v>67</v>
      </c>
      <c r="BA74" s="67" t="s">
        <v>67</v>
      </c>
    </row>
    <row r="75" spans="2:53" x14ac:dyDescent="0.25">
      <c r="B75" s="67">
        <v>2024</v>
      </c>
      <c r="C75" s="67">
        <v>891780111</v>
      </c>
      <c r="D75" s="69" t="s">
        <v>64</v>
      </c>
      <c r="E75" s="70" t="s">
        <v>983</v>
      </c>
      <c r="F75" s="70" t="s">
        <v>982</v>
      </c>
      <c r="G75" s="295">
        <v>0</v>
      </c>
      <c r="H75" s="72" t="s">
        <v>73</v>
      </c>
      <c r="I75" s="69" t="s">
        <v>65</v>
      </c>
      <c r="J75" s="70" t="s">
        <v>981</v>
      </c>
      <c r="K75" s="70">
        <v>11200000</v>
      </c>
      <c r="L75" s="67" t="s">
        <v>68</v>
      </c>
      <c r="M75" s="136" t="s">
        <v>980</v>
      </c>
      <c r="N75" s="136">
        <v>1062402254</v>
      </c>
      <c r="O75" s="154">
        <v>573</v>
      </c>
      <c r="P75" s="386">
        <v>45356</v>
      </c>
      <c r="Q75" s="70">
        <v>11200000</v>
      </c>
      <c r="R75" s="81">
        <v>45363</v>
      </c>
      <c r="S75" s="70">
        <v>11200000</v>
      </c>
      <c r="T75" s="72" t="s">
        <v>66</v>
      </c>
      <c r="U75" s="136">
        <v>57294316</v>
      </c>
      <c r="V75" s="136" t="s">
        <v>797</v>
      </c>
      <c r="W75" s="81">
        <v>45362</v>
      </c>
      <c r="X75" s="81">
        <v>45363</v>
      </c>
      <c r="Y75" s="295" t="s">
        <v>75</v>
      </c>
      <c r="Z75" s="81">
        <v>45458</v>
      </c>
      <c r="AA75" s="136">
        <f t="shared" si="5"/>
        <v>95</v>
      </c>
      <c r="AB75" s="70">
        <v>0</v>
      </c>
      <c r="AC75" s="70">
        <v>0</v>
      </c>
      <c r="AD75" s="70">
        <v>0</v>
      </c>
      <c r="AE75" s="79" t="s">
        <v>75</v>
      </c>
      <c r="AF75" s="136">
        <f t="shared" si="6"/>
        <v>0</v>
      </c>
      <c r="AG75" s="70">
        <v>0</v>
      </c>
      <c r="AH75" s="70">
        <v>0</v>
      </c>
      <c r="AI75" s="79" t="s">
        <v>75</v>
      </c>
      <c r="AJ75" s="72">
        <v>0</v>
      </c>
      <c r="AK75" s="79" t="s">
        <v>75</v>
      </c>
      <c r="AL75" s="79" t="s">
        <v>75</v>
      </c>
      <c r="AM75" s="136">
        <f t="shared" si="7"/>
        <v>0</v>
      </c>
      <c r="AN75" s="136">
        <f>+K75+AC75-AH75</f>
        <v>11200000</v>
      </c>
      <c r="AO75" s="72" t="s">
        <v>67</v>
      </c>
      <c r="AP75" s="70">
        <v>11200000</v>
      </c>
      <c r="AQ75" s="72" t="s">
        <v>66</v>
      </c>
      <c r="AR75" s="70">
        <v>0</v>
      </c>
      <c r="AS75" s="86" t="s">
        <v>75</v>
      </c>
      <c r="AT75" s="169">
        <v>6400000</v>
      </c>
      <c r="AU75" s="139">
        <f t="shared" si="8"/>
        <v>4800000</v>
      </c>
      <c r="AV75" s="140">
        <f t="shared" si="9"/>
        <v>0.5714285714285714</v>
      </c>
      <c r="AW75" s="86" t="s">
        <v>75</v>
      </c>
      <c r="AX75" s="72" t="s">
        <v>86</v>
      </c>
      <c r="AY75" s="232" t="s">
        <v>979</v>
      </c>
      <c r="AZ75" s="67" t="s">
        <v>67</v>
      </c>
      <c r="BA75" s="67" t="s">
        <v>67</v>
      </c>
    </row>
    <row r="76" spans="2:53" x14ac:dyDescent="0.25">
      <c r="B76" s="67">
        <v>2024</v>
      </c>
      <c r="C76" s="67">
        <v>891780111</v>
      </c>
      <c r="D76" s="69" t="s">
        <v>64</v>
      </c>
      <c r="E76" s="70" t="s">
        <v>978</v>
      </c>
      <c r="F76" s="70" t="s">
        <v>977</v>
      </c>
      <c r="G76" s="295">
        <v>0</v>
      </c>
      <c r="H76" s="72" t="s">
        <v>73</v>
      </c>
      <c r="I76" s="69" t="s">
        <v>138</v>
      </c>
      <c r="J76" s="70" t="s">
        <v>976</v>
      </c>
      <c r="K76" s="70">
        <v>11400000</v>
      </c>
      <c r="L76" s="67" t="s">
        <v>68</v>
      </c>
      <c r="M76" s="136" t="s">
        <v>975</v>
      </c>
      <c r="N76" s="136">
        <v>84455378</v>
      </c>
      <c r="O76" s="154">
        <v>435</v>
      </c>
      <c r="P76" s="386">
        <v>45343</v>
      </c>
      <c r="Q76" s="70">
        <v>163000000</v>
      </c>
      <c r="R76" s="81">
        <v>45363</v>
      </c>
      <c r="S76" s="70">
        <v>11400000</v>
      </c>
      <c r="T76" s="72" t="s">
        <v>66</v>
      </c>
      <c r="U76" s="136">
        <v>72220242</v>
      </c>
      <c r="V76" s="136" t="s">
        <v>589</v>
      </c>
      <c r="W76" s="81">
        <v>45362</v>
      </c>
      <c r="X76" s="81">
        <v>45363</v>
      </c>
      <c r="Y76" s="295" t="s">
        <v>75</v>
      </c>
      <c r="Z76" s="81">
        <v>45438</v>
      </c>
      <c r="AA76" s="136">
        <f t="shared" si="5"/>
        <v>75</v>
      </c>
      <c r="AB76" s="70">
        <v>0</v>
      </c>
      <c r="AC76" s="70">
        <v>0</v>
      </c>
      <c r="AD76" s="70">
        <v>0</v>
      </c>
      <c r="AE76" s="79" t="s">
        <v>75</v>
      </c>
      <c r="AF76" s="136">
        <f t="shared" si="6"/>
        <v>0</v>
      </c>
      <c r="AG76" s="70">
        <v>0</v>
      </c>
      <c r="AH76" s="70">
        <v>0</v>
      </c>
      <c r="AI76" s="79" t="s">
        <v>75</v>
      </c>
      <c r="AJ76" s="72">
        <v>0</v>
      </c>
      <c r="AK76" s="79" t="s">
        <v>75</v>
      </c>
      <c r="AL76" s="79" t="s">
        <v>75</v>
      </c>
      <c r="AM76" s="136">
        <f t="shared" si="7"/>
        <v>0</v>
      </c>
      <c r="AN76" s="136">
        <f>+K76+AC76-AH76</f>
        <v>11400000</v>
      </c>
      <c r="AO76" s="72" t="s">
        <v>85</v>
      </c>
      <c r="AP76" s="70">
        <v>11400000</v>
      </c>
      <c r="AQ76" s="72" t="s">
        <v>66</v>
      </c>
      <c r="AR76" s="70">
        <v>0</v>
      </c>
      <c r="AS76" s="86" t="s">
        <v>75</v>
      </c>
      <c r="AT76" s="169">
        <v>7600000</v>
      </c>
      <c r="AU76" s="139">
        <f t="shared" si="8"/>
        <v>3800000</v>
      </c>
      <c r="AV76" s="140">
        <f t="shared" si="9"/>
        <v>0.66666666666666663</v>
      </c>
      <c r="AW76" s="86" t="s">
        <v>75</v>
      </c>
      <c r="AX76" s="72" t="s">
        <v>86</v>
      </c>
      <c r="AY76" s="232" t="s">
        <v>974</v>
      </c>
      <c r="AZ76" s="67" t="s">
        <v>67</v>
      </c>
      <c r="BA76" s="67" t="s">
        <v>67</v>
      </c>
    </row>
    <row r="77" spans="2:53" x14ac:dyDescent="0.25">
      <c r="B77" s="67">
        <v>2024</v>
      </c>
      <c r="C77" s="67">
        <v>891780111</v>
      </c>
      <c r="D77" s="69" t="s">
        <v>64</v>
      </c>
      <c r="E77" s="70" t="s">
        <v>973</v>
      </c>
      <c r="F77" s="70" t="s">
        <v>972</v>
      </c>
      <c r="G77" s="295">
        <v>0</v>
      </c>
      <c r="H77" s="72" t="s">
        <v>73</v>
      </c>
      <c r="I77" s="69" t="s">
        <v>138</v>
      </c>
      <c r="J77" s="70" t="s">
        <v>971</v>
      </c>
      <c r="K77" s="70">
        <v>23800000</v>
      </c>
      <c r="L77" s="67" t="s">
        <v>68</v>
      </c>
      <c r="M77" s="136" t="s">
        <v>970</v>
      </c>
      <c r="N77" s="136">
        <v>1083560113</v>
      </c>
      <c r="O77" s="154">
        <v>223</v>
      </c>
      <c r="P77" s="386">
        <v>45323</v>
      </c>
      <c r="Q77" s="70">
        <v>108400000</v>
      </c>
      <c r="R77" s="81">
        <v>45363</v>
      </c>
      <c r="S77" s="70">
        <v>23800000</v>
      </c>
      <c r="T77" s="72" t="s">
        <v>66</v>
      </c>
      <c r="U77" s="136">
        <v>16078654</v>
      </c>
      <c r="V77" s="136" t="s">
        <v>477</v>
      </c>
      <c r="W77" s="81">
        <v>45362</v>
      </c>
      <c r="X77" s="81">
        <v>45363</v>
      </c>
      <c r="Y77" s="295" t="s">
        <v>75</v>
      </c>
      <c r="Z77" s="81">
        <v>45565</v>
      </c>
      <c r="AA77" s="136">
        <f t="shared" si="5"/>
        <v>202</v>
      </c>
      <c r="AB77" s="70">
        <v>0</v>
      </c>
      <c r="AC77" s="70">
        <v>0</v>
      </c>
      <c r="AD77" s="70">
        <v>0</v>
      </c>
      <c r="AE77" s="79" t="s">
        <v>75</v>
      </c>
      <c r="AF77" s="136">
        <f t="shared" si="6"/>
        <v>0</v>
      </c>
      <c r="AG77" s="70">
        <v>0</v>
      </c>
      <c r="AH77" s="70">
        <v>0</v>
      </c>
      <c r="AI77" s="79" t="s">
        <v>75</v>
      </c>
      <c r="AJ77" s="72">
        <v>0</v>
      </c>
      <c r="AK77" s="79" t="s">
        <v>75</v>
      </c>
      <c r="AL77" s="79" t="s">
        <v>75</v>
      </c>
      <c r="AM77" s="136">
        <f t="shared" si="7"/>
        <v>0</v>
      </c>
      <c r="AN77" s="136">
        <f>+K77+AC77-AH77</f>
        <v>23800000</v>
      </c>
      <c r="AO77" s="72" t="s">
        <v>85</v>
      </c>
      <c r="AP77" s="70">
        <v>23800000</v>
      </c>
      <c r="AQ77" s="72" t="s">
        <v>66</v>
      </c>
      <c r="AR77" s="70">
        <v>0</v>
      </c>
      <c r="AS77" s="86" t="s">
        <v>75</v>
      </c>
      <c r="AT77" s="169">
        <v>6800000</v>
      </c>
      <c r="AU77" s="139">
        <f t="shared" si="8"/>
        <v>17000000</v>
      </c>
      <c r="AV77" s="140">
        <f t="shared" si="9"/>
        <v>0.2857142857142857</v>
      </c>
      <c r="AW77" s="86" t="s">
        <v>75</v>
      </c>
      <c r="AX77" s="72" t="s">
        <v>86</v>
      </c>
      <c r="AY77" s="232" t="s">
        <v>969</v>
      </c>
      <c r="AZ77" s="67" t="s">
        <v>67</v>
      </c>
      <c r="BA77" s="67" t="s">
        <v>67</v>
      </c>
    </row>
    <row r="78" spans="2:53" x14ac:dyDescent="0.25">
      <c r="B78" s="67">
        <v>2024</v>
      </c>
      <c r="C78" s="67">
        <v>891780111</v>
      </c>
      <c r="D78" s="69" t="s">
        <v>64</v>
      </c>
      <c r="E78" s="70" t="s">
        <v>968</v>
      </c>
      <c r="F78" s="70" t="s">
        <v>967</v>
      </c>
      <c r="G78" s="295">
        <v>0</v>
      </c>
      <c r="H78" s="72" t="s">
        <v>73</v>
      </c>
      <c r="I78" s="69" t="s">
        <v>138</v>
      </c>
      <c r="J78" s="70" t="s">
        <v>966</v>
      </c>
      <c r="K78" s="70">
        <v>23800000</v>
      </c>
      <c r="L78" s="67" t="s">
        <v>68</v>
      </c>
      <c r="M78" s="136" t="s">
        <v>965</v>
      </c>
      <c r="N78" s="136">
        <v>57460690</v>
      </c>
      <c r="O78" s="154">
        <v>435</v>
      </c>
      <c r="P78" s="386">
        <v>45343</v>
      </c>
      <c r="Q78" s="70">
        <v>163000000</v>
      </c>
      <c r="R78" s="81">
        <v>45363</v>
      </c>
      <c r="S78" s="70">
        <v>23800000</v>
      </c>
      <c r="T78" s="72" t="s">
        <v>66</v>
      </c>
      <c r="U78" s="136">
        <v>72220242</v>
      </c>
      <c r="V78" s="136" t="s">
        <v>589</v>
      </c>
      <c r="W78" s="81">
        <v>45362</v>
      </c>
      <c r="X78" s="81">
        <v>45363</v>
      </c>
      <c r="Y78" s="295" t="s">
        <v>75</v>
      </c>
      <c r="Z78" s="81">
        <v>45561</v>
      </c>
      <c r="AA78" s="136">
        <f t="shared" si="5"/>
        <v>198</v>
      </c>
      <c r="AB78" s="70">
        <v>0</v>
      </c>
      <c r="AC78" s="70">
        <v>0</v>
      </c>
      <c r="AD78" s="70">
        <v>0</v>
      </c>
      <c r="AE78" s="79" t="s">
        <v>75</v>
      </c>
      <c r="AF78" s="136">
        <f t="shared" si="6"/>
        <v>0</v>
      </c>
      <c r="AG78" s="70">
        <v>0</v>
      </c>
      <c r="AH78" s="70">
        <v>0</v>
      </c>
      <c r="AI78" s="79" t="s">
        <v>75</v>
      </c>
      <c r="AJ78" s="72">
        <v>0</v>
      </c>
      <c r="AK78" s="79" t="s">
        <v>75</v>
      </c>
      <c r="AL78" s="79" t="s">
        <v>75</v>
      </c>
      <c r="AM78" s="136">
        <f t="shared" si="7"/>
        <v>0</v>
      </c>
      <c r="AN78" s="136">
        <f>+K78+AC78-AH78</f>
        <v>23800000</v>
      </c>
      <c r="AO78" s="72" t="s">
        <v>85</v>
      </c>
      <c r="AP78" s="70">
        <v>23800000</v>
      </c>
      <c r="AQ78" s="72" t="s">
        <v>66</v>
      </c>
      <c r="AR78" s="70">
        <v>0</v>
      </c>
      <c r="AS78" s="86" t="s">
        <v>75</v>
      </c>
      <c r="AT78" s="169">
        <v>6800000</v>
      </c>
      <c r="AU78" s="139">
        <f t="shared" si="8"/>
        <v>17000000</v>
      </c>
      <c r="AV78" s="140">
        <f t="shared" si="9"/>
        <v>0.2857142857142857</v>
      </c>
      <c r="AW78" s="86" t="s">
        <v>75</v>
      </c>
      <c r="AX78" s="72" t="s">
        <v>86</v>
      </c>
      <c r="AY78" s="232" t="s">
        <v>964</v>
      </c>
      <c r="AZ78" s="67" t="s">
        <v>67</v>
      </c>
      <c r="BA78" s="67" t="s">
        <v>67</v>
      </c>
    </row>
    <row r="79" spans="2:53" x14ac:dyDescent="0.25">
      <c r="B79" s="67">
        <v>2024</v>
      </c>
      <c r="C79" s="67">
        <v>891780111</v>
      </c>
      <c r="D79" s="69" t="s">
        <v>64</v>
      </c>
      <c r="E79" s="70" t="s">
        <v>963</v>
      </c>
      <c r="F79" s="70" t="s">
        <v>962</v>
      </c>
      <c r="G79" s="295">
        <v>0</v>
      </c>
      <c r="H79" s="72" t="s">
        <v>73</v>
      </c>
      <c r="I79" s="69" t="s">
        <v>138</v>
      </c>
      <c r="J79" s="70" t="s">
        <v>961</v>
      </c>
      <c r="K79" s="70">
        <v>2800000</v>
      </c>
      <c r="L79" s="67" t="s">
        <v>68</v>
      </c>
      <c r="M79" s="136" t="s">
        <v>960</v>
      </c>
      <c r="N79" s="136">
        <v>6814813</v>
      </c>
      <c r="O79" s="154">
        <v>544</v>
      </c>
      <c r="P79" s="386">
        <v>45352</v>
      </c>
      <c r="Q79" s="70">
        <v>6300000</v>
      </c>
      <c r="R79" s="81">
        <v>45363</v>
      </c>
      <c r="S79" s="70">
        <v>2800000</v>
      </c>
      <c r="T79" s="72" t="s">
        <v>66</v>
      </c>
      <c r="U79" s="136">
        <v>12564670</v>
      </c>
      <c r="V79" s="136" t="s">
        <v>471</v>
      </c>
      <c r="W79" s="81">
        <v>45362</v>
      </c>
      <c r="X79" s="81">
        <v>45363</v>
      </c>
      <c r="Y79" s="295" t="s">
        <v>75</v>
      </c>
      <c r="Z79" s="81">
        <v>45370</v>
      </c>
      <c r="AA79" s="136">
        <f t="shared" si="5"/>
        <v>7</v>
      </c>
      <c r="AB79" s="70">
        <v>0</v>
      </c>
      <c r="AC79" s="70">
        <v>0</v>
      </c>
      <c r="AD79" s="70">
        <v>0</v>
      </c>
      <c r="AE79" s="79" t="s">
        <v>75</v>
      </c>
      <c r="AF79" s="136">
        <f t="shared" si="6"/>
        <v>0</v>
      </c>
      <c r="AG79" s="70">
        <v>0</v>
      </c>
      <c r="AH79" s="70">
        <v>0</v>
      </c>
      <c r="AI79" s="79" t="s">
        <v>75</v>
      </c>
      <c r="AJ79" s="72">
        <v>0</v>
      </c>
      <c r="AK79" s="79" t="s">
        <v>75</v>
      </c>
      <c r="AL79" s="79" t="s">
        <v>75</v>
      </c>
      <c r="AM79" s="136">
        <f t="shared" si="7"/>
        <v>0</v>
      </c>
      <c r="AN79" s="136">
        <f>+K79+AC79-AH79</f>
        <v>2800000</v>
      </c>
      <c r="AO79" s="72" t="s">
        <v>85</v>
      </c>
      <c r="AP79" s="70">
        <v>2800000</v>
      </c>
      <c r="AQ79" s="72" t="s">
        <v>66</v>
      </c>
      <c r="AR79" s="70">
        <v>0</v>
      </c>
      <c r="AS79" s="86" t="s">
        <v>75</v>
      </c>
      <c r="AT79" s="169">
        <v>2800000</v>
      </c>
      <c r="AU79" s="139">
        <f t="shared" si="8"/>
        <v>0</v>
      </c>
      <c r="AV79" s="140">
        <f t="shared" si="9"/>
        <v>1</v>
      </c>
      <c r="AW79" s="86" t="s">
        <v>75</v>
      </c>
      <c r="AX79" s="72" t="s">
        <v>86</v>
      </c>
      <c r="AY79" s="232" t="s">
        <v>959</v>
      </c>
      <c r="AZ79" s="67" t="s">
        <v>67</v>
      </c>
      <c r="BA79" s="67" t="s">
        <v>67</v>
      </c>
    </row>
    <row r="80" spans="2:53" x14ac:dyDescent="0.25">
      <c r="B80" s="67">
        <v>2024</v>
      </c>
      <c r="C80" s="67">
        <v>891780111</v>
      </c>
      <c r="D80" s="69" t="s">
        <v>64</v>
      </c>
      <c r="E80" s="70" t="s">
        <v>958</v>
      </c>
      <c r="F80" s="70" t="s">
        <v>957</v>
      </c>
      <c r="G80" s="295">
        <v>0</v>
      </c>
      <c r="H80" s="72" t="s">
        <v>73</v>
      </c>
      <c r="I80" s="69" t="s">
        <v>65</v>
      </c>
      <c r="J80" s="70" t="s">
        <v>956</v>
      </c>
      <c r="K80" s="70">
        <v>14850000</v>
      </c>
      <c r="L80" s="67" t="s">
        <v>68</v>
      </c>
      <c r="M80" s="136" t="s">
        <v>955</v>
      </c>
      <c r="N80" s="136">
        <v>1082916114</v>
      </c>
      <c r="O80" s="154">
        <v>244</v>
      </c>
      <c r="P80" s="386">
        <v>45323</v>
      </c>
      <c r="Q80" s="70">
        <v>572500000</v>
      </c>
      <c r="R80" s="81">
        <v>45364</v>
      </c>
      <c r="S80" s="70">
        <v>14850000</v>
      </c>
      <c r="T80" s="72" t="s">
        <v>66</v>
      </c>
      <c r="U80" s="136">
        <v>36669284</v>
      </c>
      <c r="V80" s="136" t="s">
        <v>954</v>
      </c>
      <c r="W80" s="81">
        <v>45362</v>
      </c>
      <c r="X80" s="81">
        <v>45364</v>
      </c>
      <c r="Y80" s="295" t="s">
        <v>75</v>
      </c>
      <c r="Z80" s="81">
        <v>45473</v>
      </c>
      <c r="AA80" s="136">
        <f t="shared" si="5"/>
        <v>109</v>
      </c>
      <c r="AB80" s="70">
        <v>0</v>
      </c>
      <c r="AC80" s="70">
        <v>0</v>
      </c>
      <c r="AD80" s="70">
        <v>1</v>
      </c>
      <c r="AE80" s="79">
        <v>45488</v>
      </c>
      <c r="AF80" s="136">
        <f t="shared" si="6"/>
        <v>15</v>
      </c>
      <c r="AG80" s="70">
        <v>0</v>
      </c>
      <c r="AH80" s="70">
        <v>0</v>
      </c>
      <c r="AI80" s="79" t="s">
        <v>75</v>
      </c>
      <c r="AJ80" s="72">
        <v>0</v>
      </c>
      <c r="AK80" s="79" t="s">
        <v>75</v>
      </c>
      <c r="AL80" s="79" t="s">
        <v>75</v>
      </c>
      <c r="AM80" s="136">
        <f t="shared" si="7"/>
        <v>0</v>
      </c>
      <c r="AN80" s="136">
        <f>+K80+AC80-AH80</f>
        <v>14850000</v>
      </c>
      <c r="AO80" s="72" t="s">
        <v>67</v>
      </c>
      <c r="AP80" s="70">
        <v>14850000</v>
      </c>
      <c r="AQ80" s="72" t="s">
        <v>66</v>
      </c>
      <c r="AR80" s="70">
        <v>0</v>
      </c>
      <c r="AS80" s="86" t="s">
        <v>75</v>
      </c>
      <c r="AT80" s="169">
        <v>6600000</v>
      </c>
      <c r="AU80" s="139">
        <f t="shared" si="8"/>
        <v>8250000</v>
      </c>
      <c r="AV80" s="140">
        <f t="shared" si="9"/>
        <v>0.44444444444444442</v>
      </c>
      <c r="AW80" s="86" t="s">
        <v>75</v>
      </c>
      <c r="AX80" s="72" t="s">
        <v>86</v>
      </c>
      <c r="AY80" s="232" t="s">
        <v>953</v>
      </c>
      <c r="AZ80" s="67" t="s">
        <v>67</v>
      </c>
      <c r="BA80" s="67" t="s">
        <v>67</v>
      </c>
    </row>
    <row r="81" spans="2:53" x14ac:dyDescent="0.25">
      <c r="B81" s="67">
        <v>2024</v>
      </c>
      <c r="C81" s="67">
        <v>891780111</v>
      </c>
      <c r="D81" s="69" t="s">
        <v>64</v>
      </c>
      <c r="E81" s="70" t="s">
        <v>952</v>
      </c>
      <c r="F81" s="70" t="s">
        <v>951</v>
      </c>
      <c r="G81" s="295">
        <v>0</v>
      </c>
      <c r="H81" s="72" t="s">
        <v>73</v>
      </c>
      <c r="I81" s="69" t="s">
        <v>138</v>
      </c>
      <c r="J81" s="70" t="s">
        <v>950</v>
      </c>
      <c r="K81" s="70">
        <v>11400000</v>
      </c>
      <c r="L81" s="67" t="s">
        <v>68</v>
      </c>
      <c r="M81" s="136" t="s">
        <v>949</v>
      </c>
      <c r="N81" s="136">
        <v>38643363</v>
      </c>
      <c r="O81" s="154">
        <v>223</v>
      </c>
      <c r="P81" s="386">
        <v>45323</v>
      </c>
      <c r="Q81" s="70">
        <v>108400000</v>
      </c>
      <c r="R81" s="81">
        <v>45364</v>
      </c>
      <c r="S81" s="70">
        <v>11400000</v>
      </c>
      <c r="T81" s="72" t="s">
        <v>66</v>
      </c>
      <c r="U81" s="136">
        <v>16078654</v>
      </c>
      <c r="V81" s="136" t="s">
        <v>477</v>
      </c>
      <c r="W81" s="81">
        <v>45363</v>
      </c>
      <c r="X81" s="81">
        <v>45364</v>
      </c>
      <c r="Y81" s="295" t="s">
        <v>75</v>
      </c>
      <c r="Z81" s="81">
        <v>45443</v>
      </c>
      <c r="AA81" s="136">
        <f t="shared" si="5"/>
        <v>79</v>
      </c>
      <c r="AB81" s="70">
        <v>0</v>
      </c>
      <c r="AC81" s="70">
        <v>0</v>
      </c>
      <c r="AD81" s="70">
        <v>0</v>
      </c>
      <c r="AE81" s="79" t="s">
        <v>75</v>
      </c>
      <c r="AF81" s="136">
        <f t="shared" si="6"/>
        <v>0</v>
      </c>
      <c r="AG81" s="70">
        <v>0</v>
      </c>
      <c r="AH81" s="70">
        <v>0</v>
      </c>
      <c r="AI81" s="79" t="s">
        <v>75</v>
      </c>
      <c r="AJ81" s="72">
        <v>0</v>
      </c>
      <c r="AK81" s="79" t="s">
        <v>75</v>
      </c>
      <c r="AL81" s="79" t="s">
        <v>75</v>
      </c>
      <c r="AM81" s="136">
        <f t="shared" si="7"/>
        <v>0</v>
      </c>
      <c r="AN81" s="136">
        <f>+K81+AC81-AH81</f>
        <v>11400000</v>
      </c>
      <c r="AO81" s="72" t="s">
        <v>85</v>
      </c>
      <c r="AP81" s="70">
        <v>11400000</v>
      </c>
      <c r="AQ81" s="72" t="s">
        <v>66</v>
      </c>
      <c r="AR81" s="70">
        <v>0</v>
      </c>
      <c r="AS81" s="86" t="s">
        <v>75</v>
      </c>
      <c r="AT81" s="169">
        <v>7600000</v>
      </c>
      <c r="AU81" s="139">
        <f t="shared" si="8"/>
        <v>3800000</v>
      </c>
      <c r="AV81" s="140">
        <f t="shared" si="9"/>
        <v>0.66666666666666663</v>
      </c>
      <c r="AW81" s="86" t="s">
        <v>75</v>
      </c>
      <c r="AX81" s="72" t="s">
        <v>86</v>
      </c>
      <c r="AY81" s="232" t="s">
        <v>948</v>
      </c>
      <c r="AZ81" s="67" t="s">
        <v>67</v>
      </c>
      <c r="BA81" s="67" t="s">
        <v>67</v>
      </c>
    </row>
    <row r="82" spans="2:53" x14ac:dyDescent="0.25">
      <c r="B82" s="67">
        <v>2024</v>
      </c>
      <c r="C82" s="67">
        <v>891780111</v>
      </c>
      <c r="D82" s="69" t="s">
        <v>64</v>
      </c>
      <c r="E82" s="70" t="s">
        <v>947</v>
      </c>
      <c r="F82" s="70" t="s">
        <v>946</v>
      </c>
      <c r="G82" s="295">
        <v>0</v>
      </c>
      <c r="H82" s="72" t="s">
        <v>73</v>
      </c>
      <c r="I82" s="69" t="s">
        <v>65</v>
      </c>
      <c r="J82" s="70" t="s">
        <v>945</v>
      </c>
      <c r="K82" s="70">
        <v>13200000</v>
      </c>
      <c r="L82" s="67" t="s">
        <v>68</v>
      </c>
      <c r="M82" s="136" t="s">
        <v>944</v>
      </c>
      <c r="N82" s="136">
        <v>45750730</v>
      </c>
      <c r="O82" s="154">
        <v>244</v>
      </c>
      <c r="P82" s="386">
        <v>45323</v>
      </c>
      <c r="Q82" s="70">
        <v>572500000</v>
      </c>
      <c r="R82" s="81">
        <v>45364</v>
      </c>
      <c r="S82" s="70">
        <v>13200000</v>
      </c>
      <c r="T82" s="72" t="s">
        <v>66</v>
      </c>
      <c r="U82" s="136">
        <v>1082939683</v>
      </c>
      <c r="V82" s="136" t="s">
        <v>242</v>
      </c>
      <c r="W82" s="81">
        <v>45363</v>
      </c>
      <c r="X82" s="81">
        <v>45364</v>
      </c>
      <c r="Y82" s="295" t="s">
        <v>75</v>
      </c>
      <c r="Z82" s="81">
        <v>45458</v>
      </c>
      <c r="AA82" s="136">
        <f t="shared" si="5"/>
        <v>94</v>
      </c>
      <c r="AB82" s="70">
        <v>0</v>
      </c>
      <c r="AC82" s="70">
        <v>0</v>
      </c>
      <c r="AD82" s="70">
        <v>0</v>
      </c>
      <c r="AE82" s="79" t="s">
        <v>75</v>
      </c>
      <c r="AF82" s="136">
        <f t="shared" si="6"/>
        <v>0</v>
      </c>
      <c r="AG82" s="70">
        <v>0</v>
      </c>
      <c r="AH82" s="70">
        <v>0</v>
      </c>
      <c r="AI82" s="79" t="s">
        <v>75</v>
      </c>
      <c r="AJ82" s="72">
        <v>0</v>
      </c>
      <c r="AK82" s="79" t="s">
        <v>75</v>
      </c>
      <c r="AL82" s="79" t="s">
        <v>75</v>
      </c>
      <c r="AM82" s="136">
        <f t="shared" si="7"/>
        <v>0</v>
      </c>
      <c r="AN82" s="136">
        <f>+K82+AC82-AH82</f>
        <v>13200000</v>
      </c>
      <c r="AO82" s="72" t="s">
        <v>67</v>
      </c>
      <c r="AP82" s="70">
        <v>13200000</v>
      </c>
      <c r="AQ82" s="72" t="s">
        <v>66</v>
      </c>
      <c r="AR82" s="70">
        <v>0</v>
      </c>
      <c r="AS82" s="86" t="s">
        <v>75</v>
      </c>
      <c r="AT82" s="169">
        <v>6600000</v>
      </c>
      <c r="AU82" s="139">
        <f t="shared" si="8"/>
        <v>6600000</v>
      </c>
      <c r="AV82" s="140">
        <f t="shared" si="9"/>
        <v>0.5</v>
      </c>
      <c r="AW82" s="86" t="s">
        <v>75</v>
      </c>
      <c r="AX82" s="72" t="s">
        <v>86</v>
      </c>
      <c r="AY82" s="232" t="s">
        <v>943</v>
      </c>
      <c r="AZ82" s="67" t="s">
        <v>67</v>
      </c>
      <c r="BA82" s="67" t="s">
        <v>67</v>
      </c>
    </row>
    <row r="83" spans="2:53" x14ac:dyDescent="0.25">
      <c r="B83" s="67">
        <v>2024</v>
      </c>
      <c r="C83" s="67">
        <v>891780111</v>
      </c>
      <c r="D83" s="69" t="s">
        <v>64</v>
      </c>
      <c r="E83" s="70" t="s">
        <v>942</v>
      </c>
      <c r="F83" s="70" t="s">
        <v>941</v>
      </c>
      <c r="G83" s="295">
        <v>0</v>
      </c>
      <c r="H83" s="72" t="s">
        <v>73</v>
      </c>
      <c r="I83" s="69" t="s">
        <v>138</v>
      </c>
      <c r="J83" s="70" t="s">
        <v>940</v>
      </c>
      <c r="K83" s="70">
        <v>11400000</v>
      </c>
      <c r="L83" s="67" t="s">
        <v>68</v>
      </c>
      <c r="M83" s="136" t="s">
        <v>939</v>
      </c>
      <c r="N83" s="136">
        <v>8742360</v>
      </c>
      <c r="O83" s="154">
        <v>223</v>
      </c>
      <c r="P83" s="386">
        <v>45323</v>
      </c>
      <c r="Q83" s="70">
        <v>108400000</v>
      </c>
      <c r="R83" s="81">
        <v>45364</v>
      </c>
      <c r="S83" s="70">
        <v>11400000</v>
      </c>
      <c r="T83" s="72" t="s">
        <v>66</v>
      </c>
      <c r="U83" s="136">
        <v>16078654</v>
      </c>
      <c r="V83" s="136" t="s">
        <v>477</v>
      </c>
      <c r="W83" s="81">
        <v>45363</v>
      </c>
      <c r="X83" s="81">
        <v>45364</v>
      </c>
      <c r="Y83" s="295" t="s">
        <v>75</v>
      </c>
      <c r="Z83" s="81">
        <v>45412</v>
      </c>
      <c r="AA83" s="136">
        <f t="shared" si="5"/>
        <v>48</v>
      </c>
      <c r="AB83" s="70">
        <v>0</v>
      </c>
      <c r="AC83" s="70">
        <v>0</v>
      </c>
      <c r="AD83" s="70">
        <v>0</v>
      </c>
      <c r="AE83" s="79" t="s">
        <v>75</v>
      </c>
      <c r="AF83" s="136">
        <f t="shared" si="6"/>
        <v>0</v>
      </c>
      <c r="AG83" s="70">
        <v>0</v>
      </c>
      <c r="AH83" s="70">
        <v>0</v>
      </c>
      <c r="AI83" s="79" t="s">
        <v>75</v>
      </c>
      <c r="AJ83" s="72">
        <v>0</v>
      </c>
      <c r="AK83" s="79" t="s">
        <v>75</v>
      </c>
      <c r="AL83" s="79" t="s">
        <v>75</v>
      </c>
      <c r="AM83" s="136">
        <f t="shared" si="7"/>
        <v>0</v>
      </c>
      <c r="AN83" s="136">
        <f>+K83+AC83-AH83</f>
        <v>11400000</v>
      </c>
      <c r="AO83" s="72" t="s">
        <v>85</v>
      </c>
      <c r="AP83" s="70">
        <v>11400000</v>
      </c>
      <c r="AQ83" s="72" t="s">
        <v>66</v>
      </c>
      <c r="AR83" s="70">
        <v>0</v>
      </c>
      <c r="AS83" s="86" t="s">
        <v>75</v>
      </c>
      <c r="AT83" s="169">
        <v>3800000</v>
      </c>
      <c r="AU83" s="139">
        <f t="shared" si="8"/>
        <v>7600000</v>
      </c>
      <c r="AV83" s="140">
        <f t="shared" si="9"/>
        <v>0.33333333333333331</v>
      </c>
      <c r="AW83" s="86" t="s">
        <v>75</v>
      </c>
      <c r="AX83" s="72" t="s">
        <v>130</v>
      </c>
      <c r="AY83" s="232" t="s">
        <v>938</v>
      </c>
      <c r="AZ83" s="67" t="s">
        <v>67</v>
      </c>
      <c r="BA83" s="67" t="s">
        <v>67</v>
      </c>
    </row>
    <row r="84" spans="2:53" x14ac:dyDescent="0.25">
      <c r="B84" s="67">
        <v>2024</v>
      </c>
      <c r="C84" s="67">
        <v>891780111</v>
      </c>
      <c r="D84" s="69" t="s">
        <v>64</v>
      </c>
      <c r="E84" s="70" t="s">
        <v>937</v>
      </c>
      <c r="F84" s="70" t="s">
        <v>936</v>
      </c>
      <c r="G84" s="295">
        <v>0</v>
      </c>
      <c r="H84" s="72" t="s">
        <v>73</v>
      </c>
      <c r="I84" s="69" t="s">
        <v>65</v>
      </c>
      <c r="J84" s="70" t="s">
        <v>935</v>
      </c>
      <c r="K84" s="70">
        <v>13600000</v>
      </c>
      <c r="L84" s="67" t="s">
        <v>68</v>
      </c>
      <c r="M84" s="136" t="s">
        <v>934</v>
      </c>
      <c r="N84" s="136">
        <v>1082972449</v>
      </c>
      <c r="O84" s="154">
        <v>571</v>
      </c>
      <c r="P84" s="386">
        <v>45356</v>
      </c>
      <c r="Q84" s="70">
        <v>13600000</v>
      </c>
      <c r="R84" s="81">
        <v>45364</v>
      </c>
      <c r="S84" s="70">
        <v>13600000</v>
      </c>
      <c r="T84" s="72" t="s">
        <v>66</v>
      </c>
      <c r="U84" s="136">
        <v>85155333</v>
      </c>
      <c r="V84" s="136" t="s">
        <v>346</v>
      </c>
      <c r="W84" s="81">
        <v>45363</v>
      </c>
      <c r="X84" s="81">
        <v>45364</v>
      </c>
      <c r="Y84" s="295" t="s">
        <v>75</v>
      </c>
      <c r="Z84" s="81">
        <v>45473</v>
      </c>
      <c r="AA84" s="136">
        <f t="shared" si="5"/>
        <v>109</v>
      </c>
      <c r="AB84" s="70">
        <v>0</v>
      </c>
      <c r="AC84" s="70">
        <v>0</v>
      </c>
      <c r="AD84" s="70">
        <v>0</v>
      </c>
      <c r="AE84" s="79" t="s">
        <v>75</v>
      </c>
      <c r="AF84" s="136">
        <f t="shared" si="6"/>
        <v>0</v>
      </c>
      <c r="AG84" s="70">
        <v>0</v>
      </c>
      <c r="AH84" s="70">
        <v>0</v>
      </c>
      <c r="AI84" s="79" t="s">
        <v>75</v>
      </c>
      <c r="AJ84" s="72">
        <v>0</v>
      </c>
      <c r="AK84" s="79" t="s">
        <v>75</v>
      </c>
      <c r="AL84" s="79" t="s">
        <v>75</v>
      </c>
      <c r="AM84" s="136">
        <f t="shared" si="7"/>
        <v>0</v>
      </c>
      <c r="AN84" s="136">
        <f>+K84+AC84-AH84</f>
        <v>13600000</v>
      </c>
      <c r="AO84" s="72" t="s">
        <v>85</v>
      </c>
      <c r="AP84" s="70">
        <v>13600000</v>
      </c>
      <c r="AQ84" s="72" t="s">
        <v>66</v>
      </c>
      <c r="AR84" s="70">
        <v>0</v>
      </c>
      <c r="AS84" s="86" t="s">
        <v>75</v>
      </c>
      <c r="AT84" s="169">
        <v>6800000</v>
      </c>
      <c r="AU84" s="139">
        <f t="shared" si="8"/>
        <v>6800000</v>
      </c>
      <c r="AV84" s="140">
        <f t="shared" si="9"/>
        <v>0.5</v>
      </c>
      <c r="AW84" s="86" t="s">
        <v>75</v>
      </c>
      <c r="AX84" s="72" t="s">
        <v>86</v>
      </c>
      <c r="AY84" s="232" t="s">
        <v>933</v>
      </c>
      <c r="AZ84" s="67" t="s">
        <v>67</v>
      </c>
      <c r="BA84" s="67" t="s">
        <v>67</v>
      </c>
    </row>
    <row r="85" spans="2:53" x14ac:dyDescent="0.25">
      <c r="B85" s="67">
        <v>2024</v>
      </c>
      <c r="C85" s="67">
        <v>891780111</v>
      </c>
      <c r="D85" s="69" t="s">
        <v>64</v>
      </c>
      <c r="E85" s="70" t="s">
        <v>932</v>
      </c>
      <c r="F85" s="70" t="s">
        <v>931</v>
      </c>
      <c r="G85" s="295">
        <v>0</v>
      </c>
      <c r="H85" s="72" t="s">
        <v>73</v>
      </c>
      <c r="I85" s="69" t="s">
        <v>138</v>
      </c>
      <c r="J85" s="70" t="s">
        <v>930</v>
      </c>
      <c r="K85" s="70">
        <v>7600000</v>
      </c>
      <c r="L85" s="67" t="s">
        <v>68</v>
      </c>
      <c r="M85" s="136" t="s">
        <v>929</v>
      </c>
      <c r="N85" s="136">
        <v>1102794903</v>
      </c>
      <c r="O85" s="154">
        <v>223</v>
      </c>
      <c r="P85" s="386">
        <v>45323</v>
      </c>
      <c r="Q85" s="70">
        <v>108400000</v>
      </c>
      <c r="R85" s="81">
        <v>45366</v>
      </c>
      <c r="S85" s="70">
        <v>7600000</v>
      </c>
      <c r="T85" s="72" t="s">
        <v>66</v>
      </c>
      <c r="U85" s="136">
        <v>16078654</v>
      </c>
      <c r="V85" s="136" t="s">
        <v>477</v>
      </c>
      <c r="W85" s="81">
        <v>45364</v>
      </c>
      <c r="X85" s="81">
        <v>45366</v>
      </c>
      <c r="Y85" s="295" t="s">
        <v>75</v>
      </c>
      <c r="Z85" s="81">
        <v>45412</v>
      </c>
      <c r="AA85" s="136">
        <f t="shared" si="5"/>
        <v>46</v>
      </c>
      <c r="AB85" s="70">
        <v>0</v>
      </c>
      <c r="AC85" s="70">
        <v>0</v>
      </c>
      <c r="AD85" s="70">
        <v>0</v>
      </c>
      <c r="AE85" s="79" t="s">
        <v>75</v>
      </c>
      <c r="AF85" s="136">
        <f t="shared" si="6"/>
        <v>0</v>
      </c>
      <c r="AG85" s="70">
        <v>0</v>
      </c>
      <c r="AH85" s="70">
        <v>0</v>
      </c>
      <c r="AI85" s="79" t="s">
        <v>75</v>
      </c>
      <c r="AJ85" s="72">
        <v>0</v>
      </c>
      <c r="AK85" s="79" t="s">
        <v>75</v>
      </c>
      <c r="AL85" s="79" t="s">
        <v>75</v>
      </c>
      <c r="AM85" s="136">
        <f t="shared" si="7"/>
        <v>0</v>
      </c>
      <c r="AN85" s="136">
        <f>+K85+AC85-AH85</f>
        <v>7600000</v>
      </c>
      <c r="AO85" s="72" t="s">
        <v>85</v>
      </c>
      <c r="AP85" s="70">
        <v>7600000</v>
      </c>
      <c r="AQ85" s="72" t="s">
        <v>66</v>
      </c>
      <c r="AR85" s="70">
        <v>0</v>
      </c>
      <c r="AS85" s="86" t="s">
        <v>75</v>
      </c>
      <c r="AT85" s="169">
        <v>7600000</v>
      </c>
      <c r="AU85" s="139">
        <f t="shared" si="8"/>
        <v>0</v>
      </c>
      <c r="AV85" s="140">
        <f t="shared" si="9"/>
        <v>1</v>
      </c>
      <c r="AW85" s="86" t="s">
        <v>75</v>
      </c>
      <c r="AX85" s="72" t="s">
        <v>86</v>
      </c>
      <c r="AY85" s="232" t="s">
        <v>928</v>
      </c>
      <c r="AZ85" s="67" t="s">
        <v>67</v>
      </c>
      <c r="BA85" s="67" t="s">
        <v>67</v>
      </c>
    </row>
    <row r="86" spans="2:53" x14ac:dyDescent="0.25">
      <c r="B86" s="67">
        <v>2024</v>
      </c>
      <c r="C86" s="67">
        <v>891780111</v>
      </c>
      <c r="D86" s="69" t="s">
        <v>64</v>
      </c>
      <c r="E86" s="70" t="s">
        <v>927</v>
      </c>
      <c r="F86" s="70" t="s">
        <v>926</v>
      </c>
      <c r="G86" s="295">
        <v>0</v>
      </c>
      <c r="H86" s="72" t="s">
        <v>73</v>
      </c>
      <c r="I86" s="69" t="s">
        <v>138</v>
      </c>
      <c r="J86" s="70" t="s">
        <v>925</v>
      </c>
      <c r="K86" s="70">
        <v>6200000</v>
      </c>
      <c r="L86" s="67" t="s">
        <v>68</v>
      </c>
      <c r="M86" s="136" t="s">
        <v>924</v>
      </c>
      <c r="N86" s="136">
        <v>1082900540</v>
      </c>
      <c r="O86" s="154">
        <v>223</v>
      </c>
      <c r="P86" s="386">
        <v>45323</v>
      </c>
      <c r="Q86" s="70">
        <v>108400000</v>
      </c>
      <c r="R86" s="81">
        <v>45366</v>
      </c>
      <c r="S86" s="70">
        <v>6200000</v>
      </c>
      <c r="T86" s="72" t="s">
        <v>66</v>
      </c>
      <c r="U86" s="136">
        <v>16078654</v>
      </c>
      <c r="V86" s="136" t="s">
        <v>477</v>
      </c>
      <c r="W86" s="81">
        <v>45364</v>
      </c>
      <c r="X86" s="81">
        <v>45366</v>
      </c>
      <c r="Y86" s="295" t="s">
        <v>75</v>
      </c>
      <c r="Z86" s="81">
        <v>45412</v>
      </c>
      <c r="AA86" s="136">
        <f t="shared" si="5"/>
        <v>46</v>
      </c>
      <c r="AB86" s="70">
        <v>0</v>
      </c>
      <c r="AC86" s="70">
        <v>0</v>
      </c>
      <c r="AD86" s="70">
        <v>0</v>
      </c>
      <c r="AE86" s="79" t="s">
        <v>75</v>
      </c>
      <c r="AF86" s="136">
        <f t="shared" si="6"/>
        <v>0</v>
      </c>
      <c r="AG86" s="70">
        <v>0</v>
      </c>
      <c r="AH86" s="70">
        <v>0</v>
      </c>
      <c r="AI86" s="79" t="s">
        <v>75</v>
      </c>
      <c r="AJ86" s="72">
        <v>0</v>
      </c>
      <c r="AK86" s="79" t="s">
        <v>75</v>
      </c>
      <c r="AL86" s="79" t="s">
        <v>75</v>
      </c>
      <c r="AM86" s="136">
        <f t="shared" si="7"/>
        <v>0</v>
      </c>
      <c r="AN86" s="136">
        <f>+K86+AC86-AH86</f>
        <v>6200000</v>
      </c>
      <c r="AO86" s="72" t="s">
        <v>85</v>
      </c>
      <c r="AP86" s="70">
        <v>6200000</v>
      </c>
      <c r="AQ86" s="72" t="s">
        <v>66</v>
      </c>
      <c r="AR86" s="70">
        <v>0</v>
      </c>
      <c r="AS86" s="86" t="s">
        <v>75</v>
      </c>
      <c r="AT86" s="169">
        <v>6200000</v>
      </c>
      <c r="AU86" s="139">
        <f t="shared" si="8"/>
        <v>0</v>
      </c>
      <c r="AV86" s="140">
        <f t="shared" si="9"/>
        <v>1</v>
      </c>
      <c r="AW86" s="86" t="s">
        <v>75</v>
      </c>
      <c r="AX86" s="72" t="s">
        <v>86</v>
      </c>
      <c r="AY86" s="232" t="s">
        <v>923</v>
      </c>
      <c r="AZ86" s="67" t="s">
        <v>67</v>
      </c>
      <c r="BA86" s="67" t="s">
        <v>67</v>
      </c>
    </row>
    <row r="87" spans="2:53" x14ac:dyDescent="0.25">
      <c r="B87" s="67">
        <v>2024</v>
      </c>
      <c r="C87" s="67">
        <v>891780111</v>
      </c>
      <c r="D87" s="69" t="s">
        <v>64</v>
      </c>
      <c r="E87" s="70" t="s">
        <v>922</v>
      </c>
      <c r="F87" s="70" t="s">
        <v>921</v>
      </c>
      <c r="G87" s="295">
        <v>0</v>
      </c>
      <c r="H87" s="72" t="s">
        <v>73</v>
      </c>
      <c r="I87" s="69" t="s">
        <v>138</v>
      </c>
      <c r="J87" s="70" t="s">
        <v>920</v>
      </c>
      <c r="K87" s="70">
        <v>6900000</v>
      </c>
      <c r="L87" s="67" t="s">
        <v>68</v>
      </c>
      <c r="M87" s="136" t="s">
        <v>919</v>
      </c>
      <c r="N87" s="136">
        <v>84456169</v>
      </c>
      <c r="O87" s="154">
        <v>223</v>
      </c>
      <c r="P87" s="386">
        <v>45323</v>
      </c>
      <c r="Q87" s="70">
        <v>108400000</v>
      </c>
      <c r="R87" s="81">
        <v>45369</v>
      </c>
      <c r="S87" s="70">
        <v>6900000</v>
      </c>
      <c r="T87" s="72" t="s">
        <v>66</v>
      </c>
      <c r="U87" s="136">
        <v>16078654</v>
      </c>
      <c r="V87" s="136" t="s">
        <v>477</v>
      </c>
      <c r="W87" s="81">
        <v>45366</v>
      </c>
      <c r="X87" s="81">
        <v>45369</v>
      </c>
      <c r="Y87" s="295" t="s">
        <v>75</v>
      </c>
      <c r="Z87" s="81">
        <v>45443</v>
      </c>
      <c r="AA87" s="136">
        <f t="shared" si="5"/>
        <v>74</v>
      </c>
      <c r="AB87" s="70">
        <v>0</v>
      </c>
      <c r="AC87" s="70">
        <v>0</v>
      </c>
      <c r="AD87" s="70">
        <v>0</v>
      </c>
      <c r="AE87" s="79" t="s">
        <v>75</v>
      </c>
      <c r="AF87" s="136">
        <f t="shared" si="6"/>
        <v>0</v>
      </c>
      <c r="AG87" s="70">
        <v>0</v>
      </c>
      <c r="AH87" s="70">
        <v>0</v>
      </c>
      <c r="AI87" s="79" t="s">
        <v>75</v>
      </c>
      <c r="AJ87" s="72">
        <v>0</v>
      </c>
      <c r="AK87" s="79" t="s">
        <v>75</v>
      </c>
      <c r="AL87" s="79" t="s">
        <v>75</v>
      </c>
      <c r="AM87" s="136">
        <f t="shared" si="7"/>
        <v>0</v>
      </c>
      <c r="AN87" s="136">
        <f>+K87+AC87-AH87</f>
        <v>6900000</v>
      </c>
      <c r="AO87" s="72" t="s">
        <v>85</v>
      </c>
      <c r="AP87" s="70">
        <v>6900000</v>
      </c>
      <c r="AQ87" s="72" t="s">
        <v>66</v>
      </c>
      <c r="AR87" s="70">
        <v>0</v>
      </c>
      <c r="AS87" s="86" t="s">
        <v>75</v>
      </c>
      <c r="AT87" s="169">
        <v>4600000</v>
      </c>
      <c r="AU87" s="139">
        <f t="shared" si="8"/>
        <v>2300000</v>
      </c>
      <c r="AV87" s="140">
        <f t="shared" si="9"/>
        <v>0.66666666666666663</v>
      </c>
      <c r="AW87" s="86" t="s">
        <v>75</v>
      </c>
      <c r="AX87" s="72" t="s">
        <v>86</v>
      </c>
      <c r="AY87" s="232" t="s">
        <v>918</v>
      </c>
      <c r="AZ87" s="67" t="s">
        <v>67</v>
      </c>
      <c r="BA87" s="67" t="s">
        <v>67</v>
      </c>
    </row>
    <row r="88" spans="2:53" x14ac:dyDescent="0.25">
      <c r="B88" s="67">
        <v>2024</v>
      </c>
      <c r="C88" s="67">
        <v>891780111</v>
      </c>
      <c r="D88" s="69" t="s">
        <v>64</v>
      </c>
      <c r="E88" s="70" t="s">
        <v>917</v>
      </c>
      <c r="F88" s="70" t="s">
        <v>916</v>
      </c>
      <c r="G88" s="295">
        <v>0</v>
      </c>
      <c r="H88" s="72" t="s">
        <v>73</v>
      </c>
      <c r="I88" s="69" t="s">
        <v>138</v>
      </c>
      <c r="J88" s="70" t="s">
        <v>915</v>
      </c>
      <c r="K88" s="70">
        <v>11400000</v>
      </c>
      <c r="L88" s="67" t="s">
        <v>68</v>
      </c>
      <c r="M88" s="136" t="s">
        <v>914</v>
      </c>
      <c r="N88" s="136">
        <v>39049103</v>
      </c>
      <c r="O88" s="154">
        <v>223</v>
      </c>
      <c r="P88" s="386">
        <v>45323</v>
      </c>
      <c r="Q88" s="70">
        <v>108400000</v>
      </c>
      <c r="R88" s="81">
        <v>45369</v>
      </c>
      <c r="S88" s="70">
        <v>11400000</v>
      </c>
      <c r="T88" s="72" t="s">
        <v>66</v>
      </c>
      <c r="U88" s="136">
        <v>16078654</v>
      </c>
      <c r="V88" s="136" t="s">
        <v>477</v>
      </c>
      <c r="W88" s="81">
        <v>45366</v>
      </c>
      <c r="X88" s="81">
        <v>45369</v>
      </c>
      <c r="Y88" s="295" t="s">
        <v>75</v>
      </c>
      <c r="Z88" s="81">
        <v>45443</v>
      </c>
      <c r="AA88" s="136">
        <f t="shared" si="5"/>
        <v>74</v>
      </c>
      <c r="AB88" s="70">
        <v>0</v>
      </c>
      <c r="AC88" s="70">
        <v>0</v>
      </c>
      <c r="AD88" s="70">
        <v>0</v>
      </c>
      <c r="AE88" s="79" t="s">
        <v>75</v>
      </c>
      <c r="AF88" s="136">
        <f t="shared" si="6"/>
        <v>0</v>
      </c>
      <c r="AG88" s="70">
        <v>0</v>
      </c>
      <c r="AH88" s="70">
        <v>0</v>
      </c>
      <c r="AI88" s="79" t="s">
        <v>75</v>
      </c>
      <c r="AJ88" s="72">
        <v>0</v>
      </c>
      <c r="AK88" s="79" t="s">
        <v>75</v>
      </c>
      <c r="AL88" s="79" t="s">
        <v>75</v>
      </c>
      <c r="AM88" s="136">
        <f t="shared" si="7"/>
        <v>0</v>
      </c>
      <c r="AN88" s="136">
        <f>+K88+AC88-AH88</f>
        <v>11400000</v>
      </c>
      <c r="AO88" s="72" t="s">
        <v>85</v>
      </c>
      <c r="AP88" s="70">
        <v>11400000</v>
      </c>
      <c r="AQ88" s="72" t="s">
        <v>66</v>
      </c>
      <c r="AR88" s="70">
        <v>0</v>
      </c>
      <c r="AS88" s="86" t="s">
        <v>75</v>
      </c>
      <c r="AT88" s="169">
        <v>7600000</v>
      </c>
      <c r="AU88" s="139">
        <f t="shared" si="8"/>
        <v>3800000</v>
      </c>
      <c r="AV88" s="140">
        <f t="shared" si="9"/>
        <v>0.66666666666666663</v>
      </c>
      <c r="AW88" s="86" t="s">
        <v>75</v>
      </c>
      <c r="AX88" s="72" t="s">
        <v>86</v>
      </c>
      <c r="AY88" s="232" t="s">
        <v>913</v>
      </c>
      <c r="AZ88" s="67" t="s">
        <v>67</v>
      </c>
      <c r="BA88" s="67" t="s">
        <v>67</v>
      </c>
    </row>
    <row r="89" spans="2:53" x14ac:dyDescent="0.25">
      <c r="B89" s="67">
        <v>2024</v>
      </c>
      <c r="C89" s="67">
        <v>891780111</v>
      </c>
      <c r="D89" s="69" t="s">
        <v>64</v>
      </c>
      <c r="E89" s="70" t="s">
        <v>912</v>
      </c>
      <c r="F89" s="70" t="s">
        <v>911</v>
      </c>
      <c r="G89" s="295">
        <v>0</v>
      </c>
      <c r="H89" s="72" t="s">
        <v>73</v>
      </c>
      <c r="I89" s="69" t="s">
        <v>138</v>
      </c>
      <c r="J89" s="70" t="s">
        <v>910</v>
      </c>
      <c r="K89" s="70">
        <v>10000000</v>
      </c>
      <c r="L89" s="67" t="s">
        <v>68</v>
      </c>
      <c r="M89" s="136" t="s">
        <v>909</v>
      </c>
      <c r="N89" s="136">
        <v>77012200</v>
      </c>
      <c r="O89" s="154">
        <v>416</v>
      </c>
      <c r="P89" s="386">
        <v>45341</v>
      </c>
      <c r="Q89" s="70">
        <v>93000000</v>
      </c>
      <c r="R89" s="81">
        <v>45369</v>
      </c>
      <c r="S89" s="70">
        <v>10000000</v>
      </c>
      <c r="T89" s="72" t="s">
        <v>66</v>
      </c>
      <c r="U89" s="136">
        <v>72005158</v>
      </c>
      <c r="V89" s="136" t="s">
        <v>436</v>
      </c>
      <c r="W89" s="81">
        <v>45366</v>
      </c>
      <c r="X89" s="81">
        <v>45369</v>
      </c>
      <c r="Y89" s="295" t="s">
        <v>75</v>
      </c>
      <c r="Z89" s="81">
        <v>45411</v>
      </c>
      <c r="AA89" s="136">
        <f t="shared" si="5"/>
        <v>42</v>
      </c>
      <c r="AB89" s="70">
        <v>1</v>
      </c>
      <c r="AC89" s="70">
        <v>5000000</v>
      </c>
      <c r="AD89" s="70">
        <v>1</v>
      </c>
      <c r="AE89" s="79">
        <v>45435</v>
      </c>
      <c r="AF89" s="136">
        <f t="shared" si="6"/>
        <v>24</v>
      </c>
      <c r="AG89" s="70">
        <v>0</v>
      </c>
      <c r="AH89" s="70">
        <v>0</v>
      </c>
      <c r="AI89" s="79" t="s">
        <v>75</v>
      </c>
      <c r="AJ89" s="72">
        <v>0</v>
      </c>
      <c r="AK89" s="79" t="s">
        <v>75</v>
      </c>
      <c r="AL89" s="79" t="s">
        <v>75</v>
      </c>
      <c r="AM89" s="136">
        <f t="shared" si="7"/>
        <v>0</v>
      </c>
      <c r="AN89" s="136">
        <f>+K89+AC89-AH89</f>
        <v>15000000</v>
      </c>
      <c r="AO89" s="72" t="s">
        <v>85</v>
      </c>
      <c r="AP89" s="70">
        <v>10000000</v>
      </c>
      <c r="AQ89" s="72" t="s">
        <v>66</v>
      </c>
      <c r="AR89" s="70">
        <v>0</v>
      </c>
      <c r="AS89" s="86" t="s">
        <v>75</v>
      </c>
      <c r="AT89" s="169">
        <v>10500000</v>
      </c>
      <c r="AU89" s="139">
        <f t="shared" si="8"/>
        <v>4500000</v>
      </c>
      <c r="AV89" s="140">
        <f t="shared" si="9"/>
        <v>0.7</v>
      </c>
      <c r="AW89" s="86" t="s">
        <v>75</v>
      </c>
      <c r="AX89" s="72" t="s">
        <v>86</v>
      </c>
      <c r="AY89" s="232" t="s">
        <v>908</v>
      </c>
      <c r="AZ89" s="67" t="s">
        <v>67</v>
      </c>
      <c r="BA89" s="67" t="s">
        <v>67</v>
      </c>
    </row>
    <row r="90" spans="2:53" x14ac:dyDescent="0.25">
      <c r="B90" s="67">
        <v>2024</v>
      </c>
      <c r="C90" s="67">
        <v>891780111</v>
      </c>
      <c r="D90" s="69" t="s">
        <v>64</v>
      </c>
      <c r="E90" s="70" t="s">
        <v>907</v>
      </c>
      <c r="F90" s="70" t="s">
        <v>906</v>
      </c>
      <c r="G90" s="295">
        <v>0</v>
      </c>
      <c r="H90" s="72" t="s">
        <v>73</v>
      </c>
      <c r="I90" s="69" t="s">
        <v>65</v>
      </c>
      <c r="J90" s="70" t="s">
        <v>905</v>
      </c>
      <c r="K90" s="70">
        <v>10000000</v>
      </c>
      <c r="L90" s="67" t="s">
        <v>68</v>
      </c>
      <c r="M90" s="136" t="s">
        <v>904</v>
      </c>
      <c r="N90" s="136">
        <v>1082952509</v>
      </c>
      <c r="O90" s="154">
        <v>244</v>
      </c>
      <c r="P90" s="386">
        <v>45323</v>
      </c>
      <c r="Q90" s="70">
        <v>572500000</v>
      </c>
      <c r="R90" s="81">
        <v>45369</v>
      </c>
      <c r="S90" s="70">
        <v>10000000</v>
      </c>
      <c r="T90" s="72" t="s">
        <v>66</v>
      </c>
      <c r="U90" s="70">
        <v>1082939683</v>
      </c>
      <c r="V90" s="70" t="s">
        <v>242</v>
      </c>
      <c r="W90" s="81">
        <v>45369</v>
      </c>
      <c r="X90" s="81">
        <v>45369</v>
      </c>
      <c r="Y90" s="295" t="s">
        <v>75</v>
      </c>
      <c r="Z90" s="81">
        <v>45458</v>
      </c>
      <c r="AA90" s="136">
        <f t="shared" si="5"/>
        <v>89</v>
      </c>
      <c r="AB90" s="70">
        <v>0</v>
      </c>
      <c r="AC90" s="70">
        <v>0</v>
      </c>
      <c r="AD90" s="70">
        <v>0</v>
      </c>
      <c r="AE90" s="79" t="s">
        <v>75</v>
      </c>
      <c r="AF90" s="136">
        <f t="shared" si="6"/>
        <v>0</v>
      </c>
      <c r="AG90" s="70">
        <v>0</v>
      </c>
      <c r="AH90" s="70">
        <v>0</v>
      </c>
      <c r="AI90" s="79" t="s">
        <v>75</v>
      </c>
      <c r="AJ90" s="72">
        <v>0</v>
      </c>
      <c r="AK90" s="79" t="s">
        <v>75</v>
      </c>
      <c r="AL90" s="79" t="s">
        <v>75</v>
      </c>
      <c r="AM90" s="136">
        <f t="shared" si="7"/>
        <v>0</v>
      </c>
      <c r="AN90" s="136">
        <f>+K90+AC90-AH90</f>
        <v>10000000</v>
      </c>
      <c r="AO90" s="72" t="s">
        <v>67</v>
      </c>
      <c r="AP90" s="70">
        <v>10000000</v>
      </c>
      <c r="AQ90" s="72" t="s">
        <v>66</v>
      </c>
      <c r="AR90" s="70">
        <v>0</v>
      </c>
      <c r="AS90" s="86" t="s">
        <v>75</v>
      </c>
      <c r="AT90" s="169">
        <v>5000000</v>
      </c>
      <c r="AU90" s="139">
        <f t="shared" si="8"/>
        <v>5000000</v>
      </c>
      <c r="AV90" s="140">
        <f t="shared" si="9"/>
        <v>0.5</v>
      </c>
      <c r="AW90" s="86" t="s">
        <v>75</v>
      </c>
      <c r="AX90" s="72" t="s">
        <v>86</v>
      </c>
      <c r="AY90" s="232" t="s">
        <v>903</v>
      </c>
      <c r="AZ90" s="67" t="s">
        <v>67</v>
      </c>
      <c r="BA90" s="67" t="s">
        <v>67</v>
      </c>
    </row>
    <row r="91" spans="2:53" x14ac:dyDescent="0.25">
      <c r="B91" s="67">
        <v>2024</v>
      </c>
      <c r="C91" s="67">
        <v>891780111</v>
      </c>
      <c r="D91" s="69" t="s">
        <v>64</v>
      </c>
      <c r="E91" s="70" t="s">
        <v>902</v>
      </c>
      <c r="F91" s="70" t="s">
        <v>901</v>
      </c>
      <c r="G91" s="295">
        <v>0</v>
      </c>
      <c r="H91" s="72" t="s">
        <v>73</v>
      </c>
      <c r="I91" s="69" t="s">
        <v>138</v>
      </c>
      <c r="J91" s="70" t="s">
        <v>900</v>
      </c>
      <c r="K91" s="70">
        <v>4000000</v>
      </c>
      <c r="L91" s="67" t="s">
        <v>68</v>
      </c>
      <c r="M91" s="136" t="s">
        <v>899</v>
      </c>
      <c r="N91" s="136">
        <v>1082937312</v>
      </c>
      <c r="O91" s="154">
        <v>223</v>
      </c>
      <c r="P91" s="386">
        <v>45323</v>
      </c>
      <c r="Q91" s="70">
        <v>108400000</v>
      </c>
      <c r="R91" s="81">
        <v>45369</v>
      </c>
      <c r="S91" s="70">
        <v>4000000</v>
      </c>
      <c r="T91" s="72" t="s">
        <v>66</v>
      </c>
      <c r="U91" s="136">
        <v>16078654</v>
      </c>
      <c r="V91" s="136" t="s">
        <v>477</v>
      </c>
      <c r="W91" s="81">
        <v>45369</v>
      </c>
      <c r="X91" s="81">
        <v>45369</v>
      </c>
      <c r="Y91" s="295" t="s">
        <v>75</v>
      </c>
      <c r="Z91" s="81">
        <v>45412</v>
      </c>
      <c r="AA91" s="136">
        <f t="shared" si="5"/>
        <v>43</v>
      </c>
      <c r="AB91" s="70">
        <v>0</v>
      </c>
      <c r="AC91" s="70">
        <v>0</v>
      </c>
      <c r="AD91" s="70">
        <v>0</v>
      </c>
      <c r="AE91" s="79" t="s">
        <v>75</v>
      </c>
      <c r="AF91" s="136">
        <f t="shared" si="6"/>
        <v>0</v>
      </c>
      <c r="AG91" s="70">
        <v>0</v>
      </c>
      <c r="AH91" s="70">
        <v>0</v>
      </c>
      <c r="AI91" s="79" t="s">
        <v>75</v>
      </c>
      <c r="AJ91" s="72">
        <v>0</v>
      </c>
      <c r="AK91" s="79" t="s">
        <v>75</v>
      </c>
      <c r="AL91" s="79" t="s">
        <v>75</v>
      </c>
      <c r="AM91" s="136">
        <f t="shared" si="7"/>
        <v>0</v>
      </c>
      <c r="AN91" s="136">
        <f>+K91+AC91-AH91</f>
        <v>4000000</v>
      </c>
      <c r="AO91" s="72" t="s">
        <v>85</v>
      </c>
      <c r="AP91" s="70">
        <v>4000000</v>
      </c>
      <c r="AQ91" s="72" t="s">
        <v>66</v>
      </c>
      <c r="AR91" s="70">
        <v>0</v>
      </c>
      <c r="AS91" s="86" t="s">
        <v>75</v>
      </c>
      <c r="AT91" s="169">
        <v>4000000</v>
      </c>
      <c r="AU91" s="139">
        <f t="shared" si="8"/>
        <v>0</v>
      </c>
      <c r="AV91" s="140">
        <f t="shared" si="9"/>
        <v>1</v>
      </c>
      <c r="AW91" s="86" t="s">
        <v>75</v>
      </c>
      <c r="AX91" s="72" t="s">
        <v>86</v>
      </c>
      <c r="AY91" s="232" t="s">
        <v>898</v>
      </c>
      <c r="AZ91" s="67" t="s">
        <v>67</v>
      </c>
      <c r="BA91" s="67" t="s">
        <v>67</v>
      </c>
    </row>
    <row r="92" spans="2:53" x14ac:dyDescent="0.25">
      <c r="B92" s="67">
        <v>2024</v>
      </c>
      <c r="C92" s="67">
        <v>891780111</v>
      </c>
      <c r="D92" s="69" t="s">
        <v>64</v>
      </c>
      <c r="E92" s="70" t="s">
        <v>897</v>
      </c>
      <c r="F92" s="70" t="s">
        <v>896</v>
      </c>
      <c r="G92" s="295">
        <v>0</v>
      </c>
      <c r="H92" s="72" t="s">
        <v>73</v>
      </c>
      <c r="I92" s="69" t="s">
        <v>65</v>
      </c>
      <c r="J92" s="70" t="s">
        <v>895</v>
      </c>
      <c r="K92" s="70">
        <v>10800000</v>
      </c>
      <c r="L92" s="67" t="s">
        <v>68</v>
      </c>
      <c r="M92" s="136" t="s">
        <v>894</v>
      </c>
      <c r="N92" s="136">
        <v>36667206</v>
      </c>
      <c r="O92" s="154">
        <v>244</v>
      </c>
      <c r="P92" s="386">
        <v>45323</v>
      </c>
      <c r="Q92" s="70">
        <v>572500000</v>
      </c>
      <c r="R92" s="81">
        <v>45371</v>
      </c>
      <c r="S92" s="70">
        <v>10800000</v>
      </c>
      <c r="T92" s="72" t="s">
        <v>66</v>
      </c>
      <c r="U92" s="136">
        <v>1082939683</v>
      </c>
      <c r="V92" s="136" t="s">
        <v>242</v>
      </c>
      <c r="W92" s="81">
        <v>45370</v>
      </c>
      <c r="X92" s="81">
        <v>45371</v>
      </c>
      <c r="Y92" s="295" t="s">
        <v>75</v>
      </c>
      <c r="Z92" s="81">
        <v>45458</v>
      </c>
      <c r="AA92" s="136">
        <f t="shared" si="5"/>
        <v>87</v>
      </c>
      <c r="AB92" s="70">
        <v>0</v>
      </c>
      <c r="AC92" s="70">
        <v>0</v>
      </c>
      <c r="AD92" s="70">
        <v>0</v>
      </c>
      <c r="AE92" s="79" t="s">
        <v>75</v>
      </c>
      <c r="AF92" s="136">
        <f t="shared" si="6"/>
        <v>0</v>
      </c>
      <c r="AG92" s="70">
        <v>0</v>
      </c>
      <c r="AH92" s="70">
        <v>0</v>
      </c>
      <c r="AI92" s="79" t="s">
        <v>75</v>
      </c>
      <c r="AJ92" s="72">
        <v>0</v>
      </c>
      <c r="AK92" s="79" t="s">
        <v>75</v>
      </c>
      <c r="AL92" s="79" t="s">
        <v>75</v>
      </c>
      <c r="AM92" s="136">
        <f t="shared" si="7"/>
        <v>0</v>
      </c>
      <c r="AN92" s="136">
        <f>+K92+AC92-AH92</f>
        <v>10800000</v>
      </c>
      <c r="AO92" s="72" t="s">
        <v>67</v>
      </c>
      <c r="AP92" s="70">
        <v>10800000</v>
      </c>
      <c r="AQ92" s="72" t="s">
        <v>66</v>
      </c>
      <c r="AR92" s="70">
        <v>0</v>
      </c>
      <c r="AS92" s="86" t="s">
        <v>75</v>
      </c>
      <c r="AT92" s="169">
        <v>5400000</v>
      </c>
      <c r="AU92" s="139">
        <f t="shared" si="8"/>
        <v>5400000</v>
      </c>
      <c r="AV92" s="140">
        <f t="shared" si="9"/>
        <v>0.5</v>
      </c>
      <c r="AW92" s="86" t="s">
        <v>75</v>
      </c>
      <c r="AX92" s="72" t="s">
        <v>86</v>
      </c>
      <c r="AY92" s="232" t="s">
        <v>893</v>
      </c>
      <c r="AZ92" s="67" t="s">
        <v>67</v>
      </c>
      <c r="BA92" s="67" t="s">
        <v>67</v>
      </c>
    </row>
    <row r="93" spans="2:53" x14ac:dyDescent="0.25">
      <c r="B93" s="67">
        <v>2024</v>
      </c>
      <c r="C93" s="67">
        <v>891780111</v>
      </c>
      <c r="D93" s="69" t="s">
        <v>64</v>
      </c>
      <c r="E93" s="70" t="s">
        <v>892</v>
      </c>
      <c r="F93" s="70" t="s">
        <v>891</v>
      </c>
      <c r="G93" s="295">
        <v>0</v>
      </c>
      <c r="H93" s="72" t="s">
        <v>73</v>
      </c>
      <c r="I93" s="69" t="s">
        <v>65</v>
      </c>
      <c r="J93" s="70" t="s">
        <v>890</v>
      </c>
      <c r="K93" s="70">
        <v>12000000</v>
      </c>
      <c r="L93" s="67" t="s">
        <v>68</v>
      </c>
      <c r="M93" s="136" t="s">
        <v>889</v>
      </c>
      <c r="N93" s="136">
        <v>1082890215</v>
      </c>
      <c r="O93" s="154">
        <v>244</v>
      </c>
      <c r="P93" s="386">
        <v>45323</v>
      </c>
      <c r="Q93" s="70">
        <v>572500000</v>
      </c>
      <c r="R93" s="81">
        <v>45372</v>
      </c>
      <c r="S93" s="70">
        <v>12000000</v>
      </c>
      <c r="T93" s="72" t="s">
        <v>66</v>
      </c>
      <c r="U93" s="136">
        <v>1082939683</v>
      </c>
      <c r="V93" s="136" t="s">
        <v>242</v>
      </c>
      <c r="W93" s="81">
        <v>45370</v>
      </c>
      <c r="X93" s="81">
        <v>45372</v>
      </c>
      <c r="Y93" s="295" t="s">
        <v>75</v>
      </c>
      <c r="Z93" s="81">
        <v>45458</v>
      </c>
      <c r="AA93" s="136">
        <f t="shared" si="5"/>
        <v>86</v>
      </c>
      <c r="AB93" s="70">
        <v>0</v>
      </c>
      <c r="AC93" s="70">
        <v>0</v>
      </c>
      <c r="AD93" s="70">
        <v>0</v>
      </c>
      <c r="AE93" s="79" t="s">
        <v>75</v>
      </c>
      <c r="AF93" s="136">
        <f t="shared" si="6"/>
        <v>0</v>
      </c>
      <c r="AG93" s="70">
        <v>0</v>
      </c>
      <c r="AH93" s="70">
        <v>0</v>
      </c>
      <c r="AI93" s="79" t="s">
        <v>75</v>
      </c>
      <c r="AJ93" s="72">
        <v>0</v>
      </c>
      <c r="AK93" s="79" t="s">
        <v>75</v>
      </c>
      <c r="AL93" s="79" t="s">
        <v>75</v>
      </c>
      <c r="AM93" s="136">
        <f t="shared" si="7"/>
        <v>0</v>
      </c>
      <c r="AN93" s="136">
        <f>+K93+AC93-AH93</f>
        <v>12000000</v>
      </c>
      <c r="AO93" s="72" t="s">
        <v>67</v>
      </c>
      <c r="AP93" s="70">
        <v>12000000</v>
      </c>
      <c r="AQ93" s="72" t="s">
        <v>66</v>
      </c>
      <c r="AR93" s="70">
        <v>0</v>
      </c>
      <c r="AS93" s="86" t="s">
        <v>75</v>
      </c>
      <c r="AT93" s="169">
        <v>6000000</v>
      </c>
      <c r="AU93" s="139">
        <f t="shared" si="8"/>
        <v>6000000</v>
      </c>
      <c r="AV93" s="140">
        <f t="shared" si="9"/>
        <v>0.5</v>
      </c>
      <c r="AW93" s="86" t="s">
        <v>75</v>
      </c>
      <c r="AX93" s="72" t="s">
        <v>86</v>
      </c>
      <c r="AY93" s="232" t="s">
        <v>888</v>
      </c>
      <c r="AZ93" s="67" t="s">
        <v>67</v>
      </c>
      <c r="BA93" s="67" t="s">
        <v>67</v>
      </c>
    </row>
    <row r="94" spans="2:53" x14ac:dyDescent="0.25">
      <c r="B94" s="67">
        <v>2024</v>
      </c>
      <c r="C94" s="67">
        <v>891780111</v>
      </c>
      <c r="D94" s="69" t="s">
        <v>64</v>
      </c>
      <c r="E94" s="70" t="s">
        <v>887</v>
      </c>
      <c r="F94" s="70" t="s">
        <v>886</v>
      </c>
      <c r="G94" s="295">
        <v>0</v>
      </c>
      <c r="H94" s="72" t="s">
        <v>73</v>
      </c>
      <c r="I94" s="69" t="s">
        <v>138</v>
      </c>
      <c r="J94" s="70" t="s">
        <v>885</v>
      </c>
      <c r="K94" s="70">
        <v>11400000</v>
      </c>
      <c r="L94" s="67" t="s">
        <v>68</v>
      </c>
      <c r="M94" s="136" t="s">
        <v>884</v>
      </c>
      <c r="N94" s="136">
        <v>1065616741</v>
      </c>
      <c r="O94" s="154">
        <v>223</v>
      </c>
      <c r="P94" s="386">
        <v>45323</v>
      </c>
      <c r="Q94" s="70">
        <v>108400000</v>
      </c>
      <c r="R94" s="81">
        <v>45372</v>
      </c>
      <c r="S94" s="70">
        <v>11400000</v>
      </c>
      <c r="T94" s="72" t="s">
        <v>66</v>
      </c>
      <c r="U94" s="136">
        <v>16078654</v>
      </c>
      <c r="V94" s="136" t="s">
        <v>477</v>
      </c>
      <c r="W94" s="81">
        <v>45370</v>
      </c>
      <c r="X94" s="81">
        <v>45372</v>
      </c>
      <c r="Y94" s="295" t="s">
        <v>75</v>
      </c>
      <c r="Z94" s="81">
        <v>45443</v>
      </c>
      <c r="AA94" s="136">
        <f t="shared" si="5"/>
        <v>71</v>
      </c>
      <c r="AB94" s="70">
        <v>0</v>
      </c>
      <c r="AC94" s="70">
        <v>0</v>
      </c>
      <c r="AD94" s="70">
        <v>0</v>
      </c>
      <c r="AE94" s="79" t="s">
        <v>75</v>
      </c>
      <c r="AF94" s="136">
        <f t="shared" si="6"/>
        <v>0</v>
      </c>
      <c r="AG94" s="70">
        <v>0</v>
      </c>
      <c r="AH94" s="70">
        <v>0</v>
      </c>
      <c r="AI94" s="79" t="s">
        <v>75</v>
      </c>
      <c r="AJ94" s="72">
        <v>0</v>
      </c>
      <c r="AK94" s="79" t="s">
        <v>75</v>
      </c>
      <c r="AL94" s="79" t="s">
        <v>75</v>
      </c>
      <c r="AM94" s="136">
        <f t="shared" si="7"/>
        <v>0</v>
      </c>
      <c r="AN94" s="136">
        <f>+K94+AC94-AH94</f>
        <v>11400000</v>
      </c>
      <c r="AO94" s="72" t="s">
        <v>85</v>
      </c>
      <c r="AP94" s="70">
        <v>11400000</v>
      </c>
      <c r="AQ94" s="72" t="s">
        <v>66</v>
      </c>
      <c r="AR94" s="70">
        <v>0</v>
      </c>
      <c r="AS94" s="86" t="s">
        <v>75</v>
      </c>
      <c r="AT94" s="169">
        <v>7600000</v>
      </c>
      <c r="AU94" s="139">
        <f t="shared" si="8"/>
        <v>3800000</v>
      </c>
      <c r="AV94" s="140">
        <f t="shared" si="9"/>
        <v>0.66666666666666663</v>
      </c>
      <c r="AW94" s="86" t="s">
        <v>75</v>
      </c>
      <c r="AX94" s="72" t="s">
        <v>86</v>
      </c>
      <c r="AY94" s="232" t="s">
        <v>883</v>
      </c>
      <c r="AZ94" s="67" t="s">
        <v>67</v>
      </c>
      <c r="BA94" s="67" t="s">
        <v>67</v>
      </c>
    </row>
    <row r="95" spans="2:53" x14ac:dyDescent="0.25">
      <c r="B95" s="67">
        <v>2024</v>
      </c>
      <c r="C95" s="67">
        <v>891780111</v>
      </c>
      <c r="D95" s="69" t="s">
        <v>64</v>
      </c>
      <c r="E95" s="70" t="s">
        <v>882</v>
      </c>
      <c r="F95" s="70" t="s">
        <v>881</v>
      </c>
      <c r="G95" s="387">
        <v>2020000100417</v>
      </c>
      <c r="H95" s="72" t="s">
        <v>73</v>
      </c>
      <c r="I95" s="69" t="s">
        <v>138</v>
      </c>
      <c r="J95" s="70" t="s">
        <v>880</v>
      </c>
      <c r="K95" s="70">
        <v>8800000</v>
      </c>
      <c r="L95" s="67" t="s">
        <v>68</v>
      </c>
      <c r="M95" s="136" t="s">
        <v>879</v>
      </c>
      <c r="N95" s="136">
        <v>1124020385</v>
      </c>
      <c r="O95" s="154" t="s">
        <v>878</v>
      </c>
      <c r="P95" s="386">
        <v>44979</v>
      </c>
      <c r="Q95" s="70">
        <v>552368000</v>
      </c>
      <c r="R95" s="81">
        <v>45371</v>
      </c>
      <c r="S95" s="70">
        <v>8800000</v>
      </c>
      <c r="T95" s="72" t="s">
        <v>66</v>
      </c>
      <c r="U95" s="136">
        <v>91156594</v>
      </c>
      <c r="V95" s="136" t="s">
        <v>877</v>
      </c>
      <c r="W95" s="81">
        <v>45371</v>
      </c>
      <c r="X95" s="81">
        <v>45372</v>
      </c>
      <c r="Y95" s="295" t="s">
        <v>75</v>
      </c>
      <c r="Z95" s="81">
        <v>45473</v>
      </c>
      <c r="AA95" s="136">
        <f t="shared" si="5"/>
        <v>101</v>
      </c>
      <c r="AB95" s="70">
        <v>0</v>
      </c>
      <c r="AC95" s="70">
        <v>0</v>
      </c>
      <c r="AD95" s="70">
        <v>0</v>
      </c>
      <c r="AE95" s="79" t="s">
        <v>75</v>
      </c>
      <c r="AF95" s="136">
        <f t="shared" si="6"/>
        <v>0</v>
      </c>
      <c r="AG95" s="70">
        <v>0</v>
      </c>
      <c r="AH95" s="70">
        <v>0</v>
      </c>
      <c r="AI95" s="79" t="s">
        <v>75</v>
      </c>
      <c r="AJ95" s="72">
        <v>0</v>
      </c>
      <c r="AK95" s="79" t="s">
        <v>75</v>
      </c>
      <c r="AL95" s="79" t="s">
        <v>75</v>
      </c>
      <c r="AM95" s="136">
        <f t="shared" si="7"/>
        <v>0</v>
      </c>
      <c r="AN95" s="136">
        <f>+K95+AC95-AH95</f>
        <v>8800000</v>
      </c>
      <c r="AO95" s="72" t="s">
        <v>85</v>
      </c>
      <c r="AP95" s="70">
        <v>8800000</v>
      </c>
      <c r="AQ95" s="72" t="s">
        <v>66</v>
      </c>
      <c r="AR95" s="70">
        <v>0</v>
      </c>
      <c r="AS95" s="86" t="s">
        <v>75</v>
      </c>
      <c r="AT95" s="169">
        <v>0</v>
      </c>
      <c r="AU95" s="139">
        <f t="shared" si="8"/>
        <v>8800000</v>
      </c>
      <c r="AV95" s="140">
        <f t="shared" si="9"/>
        <v>0</v>
      </c>
      <c r="AW95" s="86" t="s">
        <v>75</v>
      </c>
      <c r="AX95" s="72" t="s">
        <v>86</v>
      </c>
      <c r="AY95" s="232" t="s">
        <v>876</v>
      </c>
      <c r="AZ95" s="67" t="s">
        <v>67</v>
      </c>
      <c r="BA95" s="67" t="s">
        <v>67</v>
      </c>
    </row>
    <row r="96" spans="2:53" x14ac:dyDescent="0.25">
      <c r="B96" s="67">
        <v>2024</v>
      </c>
      <c r="C96" s="67">
        <v>891780111</v>
      </c>
      <c r="D96" s="69" t="s">
        <v>64</v>
      </c>
      <c r="E96" s="70" t="s">
        <v>875</v>
      </c>
      <c r="F96" s="70" t="s">
        <v>874</v>
      </c>
      <c r="G96" s="295">
        <v>0</v>
      </c>
      <c r="H96" s="72" t="s">
        <v>73</v>
      </c>
      <c r="I96" s="69" t="s">
        <v>138</v>
      </c>
      <c r="J96" s="70" t="s">
        <v>873</v>
      </c>
      <c r="K96" s="70">
        <v>1920000</v>
      </c>
      <c r="L96" s="67" t="s">
        <v>68</v>
      </c>
      <c r="M96" s="136" t="s">
        <v>872</v>
      </c>
      <c r="N96" s="136">
        <v>1082889419</v>
      </c>
      <c r="O96" s="154">
        <v>216</v>
      </c>
      <c r="P96" s="386">
        <v>45322</v>
      </c>
      <c r="Q96" s="70">
        <v>67200000</v>
      </c>
      <c r="R96" s="81">
        <v>45372</v>
      </c>
      <c r="S96" s="70">
        <v>1920000</v>
      </c>
      <c r="T96" s="72" t="s">
        <v>66</v>
      </c>
      <c r="U96" s="136">
        <v>16078654</v>
      </c>
      <c r="V96" s="136" t="s">
        <v>477</v>
      </c>
      <c r="W96" s="81">
        <v>45371</v>
      </c>
      <c r="X96" s="81">
        <v>45387</v>
      </c>
      <c r="Y96" s="295" t="s">
        <v>75</v>
      </c>
      <c r="Z96" s="81">
        <v>45402</v>
      </c>
      <c r="AA96" s="136">
        <f t="shared" si="5"/>
        <v>15</v>
      </c>
      <c r="AB96" s="70">
        <v>0</v>
      </c>
      <c r="AC96" s="70">
        <v>0</v>
      </c>
      <c r="AD96" s="70">
        <v>0</v>
      </c>
      <c r="AE96" s="79" t="s">
        <v>75</v>
      </c>
      <c r="AF96" s="136">
        <f t="shared" si="6"/>
        <v>0</v>
      </c>
      <c r="AG96" s="70">
        <v>0</v>
      </c>
      <c r="AH96" s="70">
        <v>0</v>
      </c>
      <c r="AI96" s="79" t="s">
        <v>75</v>
      </c>
      <c r="AJ96" s="72">
        <v>0</v>
      </c>
      <c r="AK96" s="79" t="s">
        <v>75</v>
      </c>
      <c r="AL96" s="79" t="s">
        <v>75</v>
      </c>
      <c r="AM96" s="136">
        <f t="shared" si="7"/>
        <v>0</v>
      </c>
      <c r="AN96" s="136">
        <f>+K96+AC96-AH96</f>
        <v>1920000</v>
      </c>
      <c r="AO96" s="72" t="s">
        <v>85</v>
      </c>
      <c r="AP96" s="70">
        <v>1920000</v>
      </c>
      <c r="AQ96" s="72" t="s">
        <v>66</v>
      </c>
      <c r="AR96" s="70">
        <v>0</v>
      </c>
      <c r="AS96" s="86" t="s">
        <v>75</v>
      </c>
      <c r="AT96" s="169">
        <v>1920000</v>
      </c>
      <c r="AU96" s="139">
        <f t="shared" si="8"/>
        <v>0</v>
      </c>
      <c r="AV96" s="140">
        <f t="shared" si="9"/>
        <v>1</v>
      </c>
      <c r="AW96" s="86" t="s">
        <v>75</v>
      </c>
      <c r="AX96" s="72" t="s">
        <v>86</v>
      </c>
      <c r="AY96" s="232" t="s">
        <v>871</v>
      </c>
      <c r="AZ96" s="67" t="s">
        <v>67</v>
      </c>
      <c r="BA96" s="67" t="s">
        <v>67</v>
      </c>
    </row>
    <row r="97" spans="2:53" x14ac:dyDescent="0.25">
      <c r="B97" s="67">
        <v>2024</v>
      </c>
      <c r="C97" s="67">
        <v>891780111</v>
      </c>
      <c r="D97" s="69" t="s">
        <v>64</v>
      </c>
      <c r="E97" s="70" t="s">
        <v>870</v>
      </c>
      <c r="F97" s="70" t="s">
        <v>869</v>
      </c>
      <c r="G97" s="295">
        <v>0</v>
      </c>
      <c r="H97" s="72" t="s">
        <v>73</v>
      </c>
      <c r="I97" s="69" t="s">
        <v>138</v>
      </c>
      <c r="J97" s="70" t="s">
        <v>868</v>
      </c>
      <c r="K97" s="70">
        <v>4320000</v>
      </c>
      <c r="L97" s="67" t="s">
        <v>68</v>
      </c>
      <c r="M97" s="136" t="s">
        <v>867</v>
      </c>
      <c r="N97" s="136">
        <v>79558146</v>
      </c>
      <c r="O97" s="154">
        <v>216</v>
      </c>
      <c r="P97" s="386">
        <v>45322</v>
      </c>
      <c r="Q97" s="70">
        <v>67200000</v>
      </c>
      <c r="R97" s="81">
        <v>45372</v>
      </c>
      <c r="S97" s="70">
        <v>4320000</v>
      </c>
      <c r="T97" s="72" t="s">
        <v>66</v>
      </c>
      <c r="U97" s="136">
        <v>16078654</v>
      </c>
      <c r="V97" s="136" t="s">
        <v>477</v>
      </c>
      <c r="W97" s="81">
        <v>45371</v>
      </c>
      <c r="X97" s="81">
        <v>45383</v>
      </c>
      <c r="Y97" s="295" t="s">
        <v>75</v>
      </c>
      <c r="Z97" s="81">
        <v>45444</v>
      </c>
      <c r="AA97" s="136">
        <f t="shared" si="5"/>
        <v>61</v>
      </c>
      <c r="AB97" s="70">
        <v>1</v>
      </c>
      <c r="AC97" s="70">
        <v>1440000</v>
      </c>
      <c r="AD97" s="70">
        <v>1</v>
      </c>
      <c r="AE97" s="79">
        <v>45484</v>
      </c>
      <c r="AF97" s="136">
        <f t="shared" si="6"/>
        <v>40</v>
      </c>
      <c r="AG97" s="70">
        <v>0</v>
      </c>
      <c r="AH97" s="70">
        <v>0</v>
      </c>
      <c r="AI97" s="79" t="s">
        <v>75</v>
      </c>
      <c r="AJ97" s="72">
        <v>0</v>
      </c>
      <c r="AK97" s="79" t="s">
        <v>75</v>
      </c>
      <c r="AL97" s="79" t="s">
        <v>75</v>
      </c>
      <c r="AM97" s="136">
        <f t="shared" si="7"/>
        <v>0</v>
      </c>
      <c r="AN97" s="136">
        <f>+K97+AC97-AH97</f>
        <v>5760000</v>
      </c>
      <c r="AO97" s="72" t="s">
        <v>85</v>
      </c>
      <c r="AP97" s="70">
        <v>4320000</v>
      </c>
      <c r="AQ97" s="72" t="s">
        <v>66</v>
      </c>
      <c r="AR97" s="70">
        <v>0</v>
      </c>
      <c r="AS97" s="86" t="s">
        <v>75</v>
      </c>
      <c r="AT97" s="169">
        <v>1440000</v>
      </c>
      <c r="AU97" s="139">
        <f t="shared" si="8"/>
        <v>4320000</v>
      </c>
      <c r="AV97" s="140">
        <f t="shared" si="9"/>
        <v>0.25</v>
      </c>
      <c r="AW97" s="86" t="s">
        <v>75</v>
      </c>
      <c r="AX97" s="72" t="s">
        <v>86</v>
      </c>
      <c r="AY97" s="232" t="s">
        <v>866</v>
      </c>
      <c r="AZ97" s="67" t="s">
        <v>67</v>
      </c>
      <c r="BA97" s="67" t="s">
        <v>67</v>
      </c>
    </row>
    <row r="98" spans="2:53" ht="13.9" customHeight="1" x14ac:dyDescent="0.25">
      <c r="B98" s="67">
        <v>2024</v>
      </c>
      <c r="C98" s="67">
        <v>891780111</v>
      </c>
      <c r="D98" s="69" t="s">
        <v>64</v>
      </c>
      <c r="E98" s="70" t="s">
        <v>865</v>
      </c>
      <c r="F98" s="70" t="s">
        <v>864</v>
      </c>
      <c r="G98" s="295">
        <v>0</v>
      </c>
      <c r="H98" s="72" t="s">
        <v>73</v>
      </c>
      <c r="I98" s="69" t="s">
        <v>65</v>
      </c>
      <c r="J98" s="70" t="s">
        <v>863</v>
      </c>
      <c r="K98" s="70">
        <v>10000000</v>
      </c>
      <c r="L98" s="67" t="s">
        <v>68</v>
      </c>
      <c r="M98" s="136" t="s">
        <v>862</v>
      </c>
      <c r="N98" s="136">
        <v>1082961990</v>
      </c>
      <c r="O98" s="154">
        <v>244</v>
      </c>
      <c r="P98" s="386">
        <v>45323</v>
      </c>
      <c r="Q98" s="70">
        <v>572500000</v>
      </c>
      <c r="R98" s="81">
        <v>45372</v>
      </c>
      <c r="S98" s="70">
        <v>10000000</v>
      </c>
      <c r="T98" s="72" t="s">
        <v>66</v>
      </c>
      <c r="U98" s="136">
        <v>1082939683</v>
      </c>
      <c r="V98" s="136" t="s">
        <v>242</v>
      </c>
      <c r="W98" s="81">
        <v>45371</v>
      </c>
      <c r="X98" s="81">
        <v>45372</v>
      </c>
      <c r="Y98" s="295" t="s">
        <v>75</v>
      </c>
      <c r="Z98" s="81">
        <v>45458</v>
      </c>
      <c r="AA98" s="136">
        <f t="shared" si="5"/>
        <v>86</v>
      </c>
      <c r="AB98" s="70">
        <v>0</v>
      </c>
      <c r="AC98" s="70">
        <v>0</v>
      </c>
      <c r="AD98" s="70">
        <v>0</v>
      </c>
      <c r="AE98" s="79" t="s">
        <v>75</v>
      </c>
      <c r="AF98" s="136">
        <f t="shared" si="6"/>
        <v>0</v>
      </c>
      <c r="AG98" s="70">
        <v>0</v>
      </c>
      <c r="AH98" s="70">
        <v>0</v>
      </c>
      <c r="AI98" s="79" t="s">
        <v>75</v>
      </c>
      <c r="AJ98" s="72">
        <v>0</v>
      </c>
      <c r="AK98" s="79" t="s">
        <v>75</v>
      </c>
      <c r="AL98" s="79" t="s">
        <v>75</v>
      </c>
      <c r="AM98" s="136">
        <f t="shared" si="7"/>
        <v>0</v>
      </c>
      <c r="AN98" s="136">
        <f>+K98+AC98-AH98</f>
        <v>10000000</v>
      </c>
      <c r="AO98" s="72" t="s">
        <v>67</v>
      </c>
      <c r="AP98" s="70">
        <v>10000000</v>
      </c>
      <c r="AQ98" s="72" t="s">
        <v>66</v>
      </c>
      <c r="AR98" s="70">
        <v>0</v>
      </c>
      <c r="AS98" s="86" t="s">
        <v>75</v>
      </c>
      <c r="AT98" s="169">
        <v>5400000</v>
      </c>
      <c r="AU98" s="139">
        <f t="shared" si="8"/>
        <v>4600000</v>
      </c>
      <c r="AV98" s="140">
        <f t="shared" si="9"/>
        <v>0.54</v>
      </c>
      <c r="AW98" s="86" t="s">
        <v>75</v>
      </c>
      <c r="AX98" s="72" t="s">
        <v>86</v>
      </c>
      <c r="AY98" s="232" t="s">
        <v>861</v>
      </c>
      <c r="AZ98" s="67" t="s">
        <v>67</v>
      </c>
      <c r="BA98" s="67" t="s">
        <v>67</v>
      </c>
    </row>
    <row r="99" spans="2:53" ht="13.9" customHeight="1" x14ac:dyDescent="0.25">
      <c r="B99" s="67">
        <v>2024</v>
      </c>
      <c r="C99" s="67">
        <v>891780111</v>
      </c>
      <c r="D99" s="69" t="s">
        <v>64</v>
      </c>
      <c r="E99" s="70" t="s">
        <v>860</v>
      </c>
      <c r="F99" s="70" t="s">
        <v>859</v>
      </c>
      <c r="G99" s="295">
        <v>0</v>
      </c>
      <c r="H99" s="72" t="s">
        <v>73</v>
      </c>
      <c r="I99" s="69" t="s">
        <v>138</v>
      </c>
      <c r="J99" s="70" t="s">
        <v>858</v>
      </c>
      <c r="K99" s="70">
        <v>6000000</v>
      </c>
      <c r="L99" s="67" t="s">
        <v>68</v>
      </c>
      <c r="M99" s="136" t="s">
        <v>857</v>
      </c>
      <c r="N99" s="136">
        <v>36697703</v>
      </c>
      <c r="O99" s="154">
        <v>223</v>
      </c>
      <c r="P99" s="386">
        <v>45323</v>
      </c>
      <c r="Q99" s="70">
        <v>108400000</v>
      </c>
      <c r="R99" s="81">
        <v>45373</v>
      </c>
      <c r="S99" s="70">
        <v>6000000</v>
      </c>
      <c r="T99" s="72" t="s">
        <v>66</v>
      </c>
      <c r="U99" s="136">
        <v>16078654</v>
      </c>
      <c r="V99" s="136" t="s">
        <v>477</v>
      </c>
      <c r="W99" s="81">
        <v>45372</v>
      </c>
      <c r="X99" s="81">
        <v>45373</v>
      </c>
      <c r="Y99" s="295" t="s">
        <v>75</v>
      </c>
      <c r="Z99" s="81">
        <v>45443</v>
      </c>
      <c r="AA99" s="136">
        <f t="shared" si="5"/>
        <v>70</v>
      </c>
      <c r="AB99" s="70">
        <v>0</v>
      </c>
      <c r="AC99" s="70">
        <v>0</v>
      </c>
      <c r="AD99" s="70">
        <v>0</v>
      </c>
      <c r="AE99" s="79" t="s">
        <v>75</v>
      </c>
      <c r="AF99" s="136">
        <f t="shared" si="6"/>
        <v>0</v>
      </c>
      <c r="AG99" s="70">
        <v>0</v>
      </c>
      <c r="AH99" s="70">
        <v>0</v>
      </c>
      <c r="AI99" s="79" t="s">
        <v>75</v>
      </c>
      <c r="AJ99" s="72">
        <v>0</v>
      </c>
      <c r="AK99" s="79" t="s">
        <v>75</v>
      </c>
      <c r="AL99" s="79" t="s">
        <v>75</v>
      </c>
      <c r="AM99" s="136">
        <f t="shared" si="7"/>
        <v>0</v>
      </c>
      <c r="AN99" s="136">
        <f>+K99+AC99-AH99</f>
        <v>6000000</v>
      </c>
      <c r="AO99" s="72" t="s">
        <v>85</v>
      </c>
      <c r="AP99" s="70">
        <v>6000000</v>
      </c>
      <c r="AQ99" s="72" t="s">
        <v>66</v>
      </c>
      <c r="AR99" s="70">
        <v>0</v>
      </c>
      <c r="AS99" s="86" t="s">
        <v>75</v>
      </c>
      <c r="AT99" s="169">
        <v>4000000</v>
      </c>
      <c r="AU99" s="139">
        <f t="shared" si="8"/>
        <v>2000000</v>
      </c>
      <c r="AV99" s="140">
        <f t="shared" si="9"/>
        <v>0.66666666666666663</v>
      </c>
      <c r="AW99" s="86" t="s">
        <v>75</v>
      </c>
      <c r="AX99" s="72" t="s">
        <v>86</v>
      </c>
      <c r="AY99" s="232" t="s">
        <v>856</v>
      </c>
      <c r="AZ99" s="67" t="s">
        <v>67</v>
      </c>
      <c r="BA99" s="67" t="s">
        <v>67</v>
      </c>
    </row>
    <row r="100" spans="2:53" ht="13.9" customHeight="1" x14ac:dyDescent="0.25">
      <c r="B100" s="67">
        <v>2024</v>
      </c>
      <c r="C100" s="67">
        <v>891780111</v>
      </c>
      <c r="D100" s="69" t="s">
        <v>64</v>
      </c>
      <c r="E100" s="70" t="s">
        <v>855</v>
      </c>
      <c r="F100" s="70" t="s">
        <v>854</v>
      </c>
      <c r="G100" s="295">
        <v>0</v>
      </c>
      <c r="H100" s="72" t="s">
        <v>73</v>
      </c>
      <c r="I100" s="69" t="s">
        <v>65</v>
      </c>
      <c r="J100" s="70" t="s">
        <v>853</v>
      </c>
      <c r="K100" s="70">
        <v>14000000</v>
      </c>
      <c r="L100" s="67" t="s">
        <v>68</v>
      </c>
      <c r="M100" s="136" t="s">
        <v>367</v>
      </c>
      <c r="N100" s="136">
        <v>1098748884</v>
      </c>
      <c r="O100" s="154">
        <v>763</v>
      </c>
      <c r="P100" s="386">
        <v>45371</v>
      </c>
      <c r="Q100" s="70">
        <v>74000000</v>
      </c>
      <c r="R100" s="81">
        <v>45373</v>
      </c>
      <c r="S100" s="70">
        <v>14000000</v>
      </c>
      <c r="T100" s="72" t="s">
        <v>66</v>
      </c>
      <c r="U100" s="136">
        <v>1082939683</v>
      </c>
      <c r="V100" s="136" t="s">
        <v>242</v>
      </c>
      <c r="W100" s="81">
        <v>45372</v>
      </c>
      <c r="X100" s="81">
        <v>45373</v>
      </c>
      <c r="Y100" s="295" t="s">
        <v>75</v>
      </c>
      <c r="Z100" s="81">
        <v>45458</v>
      </c>
      <c r="AA100" s="136">
        <f t="shared" si="5"/>
        <v>85</v>
      </c>
      <c r="AB100" s="70">
        <v>0</v>
      </c>
      <c r="AC100" s="70">
        <v>0</v>
      </c>
      <c r="AD100" s="70">
        <v>0</v>
      </c>
      <c r="AE100" s="79" t="s">
        <v>75</v>
      </c>
      <c r="AF100" s="136">
        <f t="shared" si="6"/>
        <v>0</v>
      </c>
      <c r="AG100" s="70">
        <v>0</v>
      </c>
      <c r="AH100" s="70">
        <v>0</v>
      </c>
      <c r="AI100" s="79" t="s">
        <v>75</v>
      </c>
      <c r="AJ100" s="72">
        <v>0</v>
      </c>
      <c r="AK100" s="79" t="s">
        <v>75</v>
      </c>
      <c r="AL100" s="79" t="s">
        <v>75</v>
      </c>
      <c r="AM100" s="136">
        <f t="shared" si="7"/>
        <v>0</v>
      </c>
      <c r="AN100" s="136">
        <f>+K100+AC100-AH100</f>
        <v>14000000</v>
      </c>
      <c r="AO100" s="72" t="s">
        <v>67</v>
      </c>
      <c r="AP100" s="70">
        <v>14000000</v>
      </c>
      <c r="AQ100" s="72" t="s">
        <v>66</v>
      </c>
      <c r="AR100" s="70">
        <v>0</v>
      </c>
      <c r="AS100" s="86" t="s">
        <v>75</v>
      </c>
      <c r="AT100" s="169">
        <v>8000000</v>
      </c>
      <c r="AU100" s="139">
        <f t="shared" si="8"/>
        <v>6000000</v>
      </c>
      <c r="AV100" s="140">
        <f t="shared" si="9"/>
        <v>0.5714285714285714</v>
      </c>
      <c r="AW100" s="86" t="s">
        <v>75</v>
      </c>
      <c r="AX100" s="72" t="s">
        <v>86</v>
      </c>
      <c r="AY100" s="232" t="s">
        <v>852</v>
      </c>
      <c r="AZ100" s="67" t="s">
        <v>67</v>
      </c>
      <c r="BA100" s="67" t="s">
        <v>67</v>
      </c>
    </row>
    <row r="101" spans="2:53" ht="13.9" customHeight="1" x14ac:dyDescent="0.25">
      <c r="B101" s="67">
        <v>2024</v>
      </c>
      <c r="C101" s="67">
        <v>891780111</v>
      </c>
      <c r="D101" s="69" t="s">
        <v>64</v>
      </c>
      <c r="E101" s="70" t="s">
        <v>851</v>
      </c>
      <c r="F101" s="70" t="s">
        <v>850</v>
      </c>
      <c r="G101" s="295">
        <v>0</v>
      </c>
      <c r="H101" s="72" t="s">
        <v>73</v>
      </c>
      <c r="I101" s="69" t="s">
        <v>65</v>
      </c>
      <c r="J101" s="70" t="s">
        <v>849</v>
      </c>
      <c r="K101" s="70">
        <v>9000000</v>
      </c>
      <c r="L101" s="67" t="s">
        <v>68</v>
      </c>
      <c r="M101" s="136" t="s">
        <v>848</v>
      </c>
      <c r="N101" s="136">
        <v>1082864608</v>
      </c>
      <c r="O101" s="154">
        <v>763</v>
      </c>
      <c r="P101" s="386">
        <v>45371</v>
      </c>
      <c r="Q101" s="70">
        <v>74000000</v>
      </c>
      <c r="R101" s="81">
        <v>45373</v>
      </c>
      <c r="S101" s="70">
        <v>9000000</v>
      </c>
      <c r="T101" s="72" t="s">
        <v>66</v>
      </c>
      <c r="U101" s="136">
        <v>1082939683</v>
      </c>
      <c r="V101" s="136" t="s">
        <v>242</v>
      </c>
      <c r="W101" s="81">
        <v>45372</v>
      </c>
      <c r="X101" s="81">
        <v>45373</v>
      </c>
      <c r="Y101" s="295" t="s">
        <v>75</v>
      </c>
      <c r="Z101" s="81">
        <v>45458</v>
      </c>
      <c r="AA101" s="136">
        <f t="shared" si="5"/>
        <v>85</v>
      </c>
      <c r="AB101" s="70">
        <v>0</v>
      </c>
      <c r="AC101" s="70">
        <v>0</v>
      </c>
      <c r="AD101" s="70">
        <v>0</v>
      </c>
      <c r="AE101" s="79" t="s">
        <v>75</v>
      </c>
      <c r="AF101" s="136">
        <f t="shared" si="6"/>
        <v>0</v>
      </c>
      <c r="AG101" s="70">
        <v>0</v>
      </c>
      <c r="AH101" s="70">
        <v>0</v>
      </c>
      <c r="AI101" s="79" t="s">
        <v>75</v>
      </c>
      <c r="AJ101" s="72">
        <v>0</v>
      </c>
      <c r="AK101" s="79" t="s">
        <v>75</v>
      </c>
      <c r="AL101" s="79" t="s">
        <v>75</v>
      </c>
      <c r="AM101" s="136">
        <f t="shared" si="7"/>
        <v>0</v>
      </c>
      <c r="AN101" s="136">
        <f>+K101+AC101-AH101</f>
        <v>9000000</v>
      </c>
      <c r="AO101" s="72" t="s">
        <v>67</v>
      </c>
      <c r="AP101" s="70">
        <v>9000000</v>
      </c>
      <c r="AQ101" s="72" t="s">
        <v>66</v>
      </c>
      <c r="AR101" s="70">
        <v>0</v>
      </c>
      <c r="AS101" s="86" t="s">
        <v>75</v>
      </c>
      <c r="AT101" s="169">
        <v>4500000</v>
      </c>
      <c r="AU101" s="139">
        <f t="shared" si="8"/>
        <v>4500000</v>
      </c>
      <c r="AV101" s="140">
        <f t="shared" si="9"/>
        <v>0.5</v>
      </c>
      <c r="AW101" s="86" t="s">
        <v>75</v>
      </c>
      <c r="AX101" s="72" t="s">
        <v>86</v>
      </c>
      <c r="AY101" s="232" t="s">
        <v>847</v>
      </c>
      <c r="AZ101" s="67" t="s">
        <v>67</v>
      </c>
      <c r="BA101" s="67" t="s">
        <v>67</v>
      </c>
    </row>
    <row r="102" spans="2:53" ht="13.9" customHeight="1" x14ac:dyDescent="0.25">
      <c r="B102" s="67">
        <v>2024</v>
      </c>
      <c r="C102" s="67">
        <v>891780111</v>
      </c>
      <c r="D102" s="69" t="s">
        <v>64</v>
      </c>
      <c r="E102" s="70" t="s">
        <v>846</v>
      </c>
      <c r="F102" s="70" t="s">
        <v>845</v>
      </c>
      <c r="G102" s="295">
        <v>0</v>
      </c>
      <c r="H102" s="72" t="s">
        <v>73</v>
      </c>
      <c r="I102" s="69" t="s">
        <v>65</v>
      </c>
      <c r="J102" s="70" t="s">
        <v>844</v>
      </c>
      <c r="K102" s="70">
        <v>9000000</v>
      </c>
      <c r="L102" s="67" t="s">
        <v>68</v>
      </c>
      <c r="M102" s="136" t="s">
        <v>843</v>
      </c>
      <c r="N102" s="136">
        <v>1083553561</v>
      </c>
      <c r="O102" s="154">
        <v>763</v>
      </c>
      <c r="P102" s="386">
        <v>45371</v>
      </c>
      <c r="Q102" s="70">
        <v>74000000</v>
      </c>
      <c r="R102" s="81">
        <v>45373</v>
      </c>
      <c r="S102" s="70">
        <v>9000000</v>
      </c>
      <c r="T102" s="72" t="s">
        <v>66</v>
      </c>
      <c r="U102" s="136">
        <v>1082939683</v>
      </c>
      <c r="V102" s="136" t="s">
        <v>242</v>
      </c>
      <c r="W102" s="81">
        <v>45372</v>
      </c>
      <c r="X102" s="81">
        <v>45373</v>
      </c>
      <c r="Y102" s="295" t="s">
        <v>75</v>
      </c>
      <c r="Z102" s="81">
        <v>45458</v>
      </c>
      <c r="AA102" s="136">
        <f t="shared" si="5"/>
        <v>85</v>
      </c>
      <c r="AB102" s="70">
        <v>0</v>
      </c>
      <c r="AC102" s="70">
        <v>0</v>
      </c>
      <c r="AD102" s="70">
        <v>0</v>
      </c>
      <c r="AE102" s="79" t="s">
        <v>75</v>
      </c>
      <c r="AF102" s="136">
        <f t="shared" si="6"/>
        <v>0</v>
      </c>
      <c r="AG102" s="70">
        <v>0</v>
      </c>
      <c r="AH102" s="70">
        <v>0</v>
      </c>
      <c r="AI102" s="79" t="s">
        <v>75</v>
      </c>
      <c r="AJ102" s="72">
        <v>0</v>
      </c>
      <c r="AK102" s="79" t="s">
        <v>75</v>
      </c>
      <c r="AL102" s="79" t="s">
        <v>75</v>
      </c>
      <c r="AM102" s="136">
        <f t="shared" si="7"/>
        <v>0</v>
      </c>
      <c r="AN102" s="136">
        <f>+K102+AC102-AH102</f>
        <v>9000000</v>
      </c>
      <c r="AO102" s="72" t="s">
        <v>67</v>
      </c>
      <c r="AP102" s="70">
        <v>9000000</v>
      </c>
      <c r="AQ102" s="72" t="s">
        <v>66</v>
      </c>
      <c r="AR102" s="70">
        <v>0</v>
      </c>
      <c r="AS102" s="86" t="s">
        <v>75</v>
      </c>
      <c r="AT102" s="169">
        <v>4500000</v>
      </c>
      <c r="AU102" s="139">
        <f t="shared" si="8"/>
        <v>4500000</v>
      </c>
      <c r="AV102" s="140">
        <f t="shared" si="9"/>
        <v>0.5</v>
      </c>
      <c r="AW102" s="86" t="s">
        <v>75</v>
      </c>
      <c r="AX102" s="72" t="s">
        <v>86</v>
      </c>
      <c r="AY102" s="232" t="s">
        <v>842</v>
      </c>
      <c r="AZ102" s="67" t="s">
        <v>67</v>
      </c>
      <c r="BA102" s="67" t="s">
        <v>67</v>
      </c>
    </row>
    <row r="103" spans="2:53" ht="13.9" customHeight="1" x14ac:dyDescent="0.25">
      <c r="B103" s="67">
        <v>2024</v>
      </c>
      <c r="C103" s="67">
        <v>891780111</v>
      </c>
      <c r="D103" s="69" t="s">
        <v>64</v>
      </c>
      <c r="E103" s="70" t="s">
        <v>841</v>
      </c>
      <c r="F103" s="70" t="s">
        <v>840</v>
      </c>
      <c r="G103" s="295">
        <v>0</v>
      </c>
      <c r="H103" s="72" t="s">
        <v>73</v>
      </c>
      <c r="I103" s="69" t="s">
        <v>65</v>
      </c>
      <c r="J103" s="70" t="s">
        <v>839</v>
      </c>
      <c r="K103" s="70">
        <v>10500000</v>
      </c>
      <c r="L103" s="67" t="s">
        <v>68</v>
      </c>
      <c r="M103" s="136" t="s">
        <v>838</v>
      </c>
      <c r="N103" s="136">
        <v>1081919493</v>
      </c>
      <c r="O103" s="154">
        <v>763</v>
      </c>
      <c r="P103" s="386">
        <v>45371</v>
      </c>
      <c r="Q103" s="70">
        <v>74000000</v>
      </c>
      <c r="R103" s="81">
        <v>45373</v>
      </c>
      <c r="S103" s="70">
        <v>10500000</v>
      </c>
      <c r="T103" s="72" t="s">
        <v>66</v>
      </c>
      <c r="U103" s="136">
        <v>1082939683</v>
      </c>
      <c r="V103" s="136" t="s">
        <v>242</v>
      </c>
      <c r="W103" s="81">
        <v>45372</v>
      </c>
      <c r="X103" s="81">
        <v>45373</v>
      </c>
      <c r="Y103" s="295" t="s">
        <v>75</v>
      </c>
      <c r="Z103" s="81">
        <v>45458</v>
      </c>
      <c r="AA103" s="136">
        <f t="shared" si="5"/>
        <v>85</v>
      </c>
      <c r="AB103" s="70">
        <v>0</v>
      </c>
      <c r="AC103" s="70">
        <v>0</v>
      </c>
      <c r="AD103" s="70">
        <v>0</v>
      </c>
      <c r="AE103" s="79" t="s">
        <v>75</v>
      </c>
      <c r="AF103" s="136">
        <f t="shared" si="6"/>
        <v>0</v>
      </c>
      <c r="AG103" s="70">
        <v>0</v>
      </c>
      <c r="AH103" s="70">
        <v>0</v>
      </c>
      <c r="AI103" s="79" t="s">
        <v>75</v>
      </c>
      <c r="AJ103" s="72">
        <v>0</v>
      </c>
      <c r="AK103" s="79" t="s">
        <v>75</v>
      </c>
      <c r="AL103" s="79" t="s">
        <v>75</v>
      </c>
      <c r="AM103" s="136">
        <f t="shared" si="7"/>
        <v>0</v>
      </c>
      <c r="AN103" s="136">
        <f>+K103+AC103-AH103</f>
        <v>10500000</v>
      </c>
      <c r="AO103" s="72" t="s">
        <v>67</v>
      </c>
      <c r="AP103" s="70">
        <v>10500000</v>
      </c>
      <c r="AQ103" s="72" t="s">
        <v>66</v>
      </c>
      <c r="AR103" s="70">
        <v>0</v>
      </c>
      <c r="AS103" s="86" t="s">
        <v>75</v>
      </c>
      <c r="AT103" s="169">
        <v>6000000</v>
      </c>
      <c r="AU103" s="139">
        <f t="shared" si="8"/>
        <v>4500000</v>
      </c>
      <c r="AV103" s="140">
        <f t="shared" si="9"/>
        <v>0.5714285714285714</v>
      </c>
      <c r="AW103" s="86" t="s">
        <v>75</v>
      </c>
      <c r="AX103" s="72" t="s">
        <v>86</v>
      </c>
      <c r="AY103" s="232" t="s">
        <v>837</v>
      </c>
      <c r="AZ103" s="67" t="s">
        <v>67</v>
      </c>
      <c r="BA103" s="67" t="s">
        <v>67</v>
      </c>
    </row>
    <row r="104" spans="2:53" x14ac:dyDescent="0.25">
      <c r="B104" s="67">
        <v>2024</v>
      </c>
      <c r="C104" s="67">
        <v>891780111</v>
      </c>
      <c r="D104" s="69" t="s">
        <v>64</v>
      </c>
      <c r="E104" s="70" t="s">
        <v>836</v>
      </c>
      <c r="F104" s="70" t="s">
        <v>835</v>
      </c>
      <c r="G104" s="295">
        <v>0</v>
      </c>
      <c r="H104" s="72" t="s">
        <v>73</v>
      </c>
      <c r="I104" s="69" t="s">
        <v>65</v>
      </c>
      <c r="J104" s="70" t="s">
        <v>834</v>
      </c>
      <c r="K104" s="70">
        <v>10500000</v>
      </c>
      <c r="L104" s="67" t="s">
        <v>68</v>
      </c>
      <c r="M104" s="136" t="s">
        <v>833</v>
      </c>
      <c r="N104" s="136">
        <v>1082045208</v>
      </c>
      <c r="O104" s="154">
        <v>763</v>
      </c>
      <c r="P104" s="386">
        <v>45371</v>
      </c>
      <c r="Q104" s="70">
        <v>74000000</v>
      </c>
      <c r="R104" s="81">
        <v>45373</v>
      </c>
      <c r="S104" s="70">
        <v>10500000</v>
      </c>
      <c r="T104" s="72" t="s">
        <v>66</v>
      </c>
      <c r="U104" s="136">
        <v>1082939683</v>
      </c>
      <c r="V104" s="136" t="s">
        <v>242</v>
      </c>
      <c r="W104" s="81">
        <v>45372</v>
      </c>
      <c r="X104" s="81">
        <v>45373</v>
      </c>
      <c r="Y104" s="295" t="s">
        <v>75</v>
      </c>
      <c r="Z104" s="81">
        <v>45458</v>
      </c>
      <c r="AA104" s="136">
        <f t="shared" si="5"/>
        <v>85</v>
      </c>
      <c r="AB104" s="70">
        <v>0</v>
      </c>
      <c r="AC104" s="70">
        <v>0</v>
      </c>
      <c r="AD104" s="70">
        <v>0</v>
      </c>
      <c r="AE104" s="79" t="s">
        <v>75</v>
      </c>
      <c r="AF104" s="136">
        <f t="shared" si="6"/>
        <v>0</v>
      </c>
      <c r="AG104" s="70">
        <v>0</v>
      </c>
      <c r="AH104" s="70">
        <v>0</v>
      </c>
      <c r="AI104" s="79" t="s">
        <v>75</v>
      </c>
      <c r="AJ104" s="72">
        <v>0</v>
      </c>
      <c r="AK104" s="79" t="s">
        <v>75</v>
      </c>
      <c r="AL104" s="79" t="s">
        <v>75</v>
      </c>
      <c r="AM104" s="136">
        <f t="shared" si="7"/>
        <v>0</v>
      </c>
      <c r="AN104" s="136">
        <f>+K104+AC104-AH104</f>
        <v>10500000</v>
      </c>
      <c r="AO104" s="72" t="s">
        <v>67</v>
      </c>
      <c r="AP104" s="70">
        <v>10500000</v>
      </c>
      <c r="AQ104" s="72" t="s">
        <v>66</v>
      </c>
      <c r="AR104" s="70">
        <v>0</v>
      </c>
      <c r="AS104" s="86" t="s">
        <v>75</v>
      </c>
      <c r="AT104" s="169">
        <v>6000000</v>
      </c>
      <c r="AU104" s="139">
        <f t="shared" si="8"/>
        <v>4500000</v>
      </c>
      <c r="AV104" s="140">
        <f t="shared" si="9"/>
        <v>0.5714285714285714</v>
      </c>
      <c r="AW104" s="86" t="s">
        <v>75</v>
      </c>
      <c r="AX104" s="72" t="s">
        <v>86</v>
      </c>
      <c r="AY104" s="232" t="s">
        <v>832</v>
      </c>
      <c r="AZ104" s="67" t="s">
        <v>67</v>
      </c>
      <c r="BA104" s="67" t="s">
        <v>67</v>
      </c>
    </row>
    <row r="105" spans="2:53" x14ac:dyDescent="0.25">
      <c r="B105" s="67">
        <v>2024</v>
      </c>
      <c r="C105" s="67">
        <v>891780111</v>
      </c>
      <c r="D105" s="69" t="s">
        <v>64</v>
      </c>
      <c r="E105" s="70" t="s">
        <v>831</v>
      </c>
      <c r="F105" s="70" t="s">
        <v>830</v>
      </c>
      <c r="G105" s="295">
        <v>0</v>
      </c>
      <c r="H105" s="72" t="s">
        <v>73</v>
      </c>
      <c r="I105" s="69" t="s">
        <v>65</v>
      </c>
      <c r="J105" s="70" t="s">
        <v>829</v>
      </c>
      <c r="K105" s="70">
        <v>10500000</v>
      </c>
      <c r="L105" s="67" t="s">
        <v>68</v>
      </c>
      <c r="M105" s="70" t="s">
        <v>828</v>
      </c>
      <c r="N105" s="136">
        <v>1082929855</v>
      </c>
      <c r="O105" s="154">
        <v>763</v>
      </c>
      <c r="P105" s="386">
        <v>45371</v>
      </c>
      <c r="Q105" s="70">
        <v>74000000</v>
      </c>
      <c r="R105" s="81">
        <v>45373</v>
      </c>
      <c r="S105" s="70">
        <v>10500000</v>
      </c>
      <c r="T105" s="72" t="s">
        <v>66</v>
      </c>
      <c r="U105" s="136">
        <v>1082939683</v>
      </c>
      <c r="V105" s="136" t="s">
        <v>242</v>
      </c>
      <c r="W105" s="81">
        <v>45372</v>
      </c>
      <c r="X105" s="81">
        <v>45373</v>
      </c>
      <c r="Y105" s="295" t="s">
        <v>75</v>
      </c>
      <c r="Z105" s="81">
        <v>45458</v>
      </c>
      <c r="AA105" s="136">
        <f t="shared" si="5"/>
        <v>85</v>
      </c>
      <c r="AB105" s="70">
        <v>0</v>
      </c>
      <c r="AC105" s="70">
        <v>0</v>
      </c>
      <c r="AD105" s="70">
        <v>0</v>
      </c>
      <c r="AE105" s="79" t="s">
        <v>75</v>
      </c>
      <c r="AF105" s="136">
        <f t="shared" si="6"/>
        <v>0</v>
      </c>
      <c r="AG105" s="70">
        <v>0</v>
      </c>
      <c r="AH105" s="70">
        <v>0</v>
      </c>
      <c r="AI105" s="79" t="s">
        <v>75</v>
      </c>
      <c r="AJ105" s="72">
        <v>0</v>
      </c>
      <c r="AK105" s="79" t="s">
        <v>75</v>
      </c>
      <c r="AL105" s="79" t="s">
        <v>75</v>
      </c>
      <c r="AM105" s="136">
        <f t="shared" si="7"/>
        <v>0</v>
      </c>
      <c r="AN105" s="136">
        <f>+K105+AC105-AH105</f>
        <v>10500000</v>
      </c>
      <c r="AO105" s="72" t="s">
        <v>67</v>
      </c>
      <c r="AP105" s="70">
        <v>10500000</v>
      </c>
      <c r="AQ105" s="72" t="s">
        <v>66</v>
      </c>
      <c r="AR105" s="70">
        <v>0</v>
      </c>
      <c r="AS105" s="86" t="s">
        <v>75</v>
      </c>
      <c r="AT105" s="169">
        <v>6000000</v>
      </c>
      <c r="AU105" s="139">
        <f t="shared" si="8"/>
        <v>4500000</v>
      </c>
      <c r="AV105" s="140">
        <f t="shared" si="9"/>
        <v>0.5714285714285714</v>
      </c>
      <c r="AW105" s="86" t="s">
        <v>75</v>
      </c>
      <c r="AX105" s="72" t="s">
        <v>86</v>
      </c>
      <c r="AY105" s="232" t="s">
        <v>827</v>
      </c>
      <c r="AZ105" s="67" t="s">
        <v>67</v>
      </c>
      <c r="BA105" s="67" t="s">
        <v>67</v>
      </c>
    </row>
    <row r="106" spans="2:53" x14ac:dyDescent="0.25">
      <c r="B106" s="67">
        <v>2024</v>
      </c>
      <c r="C106" s="67">
        <v>891780111</v>
      </c>
      <c r="D106" s="69" t="s">
        <v>64</v>
      </c>
      <c r="E106" s="70" t="s">
        <v>826</v>
      </c>
      <c r="F106" s="70" t="s">
        <v>825</v>
      </c>
      <c r="G106" s="295">
        <v>0</v>
      </c>
      <c r="H106" s="72" t="s">
        <v>73</v>
      </c>
      <c r="I106" s="69" t="s">
        <v>65</v>
      </c>
      <c r="J106" s="70" t="s">
        <v>824</v>
      </c>
      <c r="K106" s="70">
        <v>10500000</v>
      </c>
      <c r="L106" s="67" t="s">
        <v>68</v>
      </c>
      <c r="M106" s="70" t="s">
        <v>823</v>
      </c>
      <c r="N106" s="136">
        <v>1082924498</v>
      </c>
      <c r="O106" s="154">
        <v>763</v>
      </c>
      <c r="P106" s="386">
        <v>45371</v>
      </c>
      <c r="Q106" s="70">
        <v>74000000</v>
      </c>
      <c r="R106" s="81">
        <v>45373</v>
      </c>
      <c r="S106" s="70">
        <v>10500000</v>
      </c>
      <c r="T106" s="72" t="s">
        <v>66</v>
      </c>
      <c r="U106" s="136">
        <v>1082939683</v>
      </c>
      <c r="V106" s="136" t="s">
        <v>242</v>
      </c>
      <c r="W106" s="81">
        <v>45372</v>
      </c>
      <c r="X106" s="81">
        <v>45373</v>
      </c>
      <c r="Y106" s="295" t="s">
        <v>75</v>
      </c>
      <c r="Z106" s="81">
        <v>45458</v>
      </c>
      <c r="AA106" s="136">
        <f t="shared" si="5"/>
        <v>85</v>
      </c>
      <c r="AB106" s="70">
        <v>0</v>
      </c>
      <c r="AC106" s="70">
        <v>0</v>
      </c>
      <c r="AD106" s="70">
        <v>0</v>
      </c>
      <c r="AE106" s="79" t="s">
        <v>75</v>
      </c>
      <c r="AF106" s="136">
        <f t="shared" si="6"/>
        <v>0</v>
      </c>
      <c r="AG106" s="70">
        <v>0</v>
      </c>
      <c r="AH106" s="70">
        <v>0</v>
      </c>
      <c r="AI106" s="79" t="s">
        <v>75</v>
      </c>
      <c r="AJ106" s="72">
        <v>0</v>
      </c>
      <c r="AK106" s="79" t="s">
        <v>75</v>
      </c>
      <c r="AL106" s="79" t="s">
        <v>75</v>
      </c>
      <c r="AM106" s="136">
        <f t="shared" si="7"/>
        <v>0</v>
      </c>
      <c r="AN106" s="136">
        <f>+K106+AC106-AH106</f>
        <v>10500000</v>
      </c>
      <c r="AO106" s="72" t="s">
        <v>67</v>
      </c>
      <c r="AP106" s="70">
        <v>10500000</v>
      </c>
      <c r="AQ106" s="72" t="s">
        <v>66</v>
      </c>
      <c r="AR106" s="70">
        <v>0</v>
      </c>
      <c r="AS106" s="86" t="s">
        <v>75</v>
      </c>
      <c r="AT106" s="169">
        <v>6000000</v>
      </c>
      <c r="AU106" s="139">
        <f t="shared" si="8"/>
        <v>4500000</v>
      </c>
      <c r="AV106" s="140">
        <f t="shared" si="9"/>
        <v>0.5714285714285714</v>
      </c>
      <c r="AW106" s="86" t="s">
        <v>75</v>
      </c>
      <c r="AX106" s="72" t="s">
        <v>86</v>
      </c>
      <c r="AY106" s="232" t="s">
        <v>822</v>
      </c>
      <c r="AZ106" s="67" t="s">
        <v>67</v>
      </c>
      <c r="BA106" s="67" t="s">
        <v>67</v>
      </c>
    </row>
    <row r="107" spans="2:53" x14ac:dyDescent="0.25">
      <c r="B107" s="67">
        <v>2024</v>
      </c>
      <c r="C107" s="67">
        <v>891780111</v>
      </c>
      <c r="D107" s="69" t="s">
        <v>64</v>
      </c>
      <c r="E107" s="70" t="s">
        <v>821</v>
      </c>
      <c r="F107" s="70" t="s">
        <v>820</v>
      </c>
      <c r="G107" s="295">
        <v>0</v>
      </c>
      <c r="H107" s="72" t="s">
        <v>73</v>
      </c>
      <c r="I107" s="69" t="s">
        <v>65</v>
      </c>
      <c r="J107" s="70" t="s">
        <v>819</v>
      </c>
      <c r="K107" s="70">
        <v>200000000</v>
      </c>
      <c r="L107" s="67" t="s">
        <v>68</v>
      </c>
      <c r="M107" s="70" t="s">
        <v>818</v>
      </c>
      <c r="N107" s="136">
        <v>900370260</v>
      </c>
      <c r="O107" s="154">
        <v>687</v>
      </c>
      <c r="P107" s="386">
        <v>45365</v>
      </c>
      <c r="Q107" s="70">
        <v>200000000</v>
      </c>
      <c r="R107" s="81">
        <v>45383</v>
      </c>
      <c r="S107" s="70">
        <v>200000000</v>
      </c>
      <c r="T107" s="72" t="s">
        <v>66</v>
      </c>
      <c r="U107" s="136">
        <v>1082939683</v>
      </c>
      <c r="V107" s="136" t="s">
        <v>242</v>
      </c>
      <c r="W107" s="81">
        <v>45383</v>
      </c>
      <c r="X107" s="81">
        <v>45385</v>
      </c>
      <c r="Y107" s="295" t="s">
        <v>75</v>
      </c>
      <c r="Z107" s="81">
        <v>45507</v>
      </c>
      <c r="AA107" s="136">
        <f t="shared" si="5"/>
        <v>122</v>
      </c>
      <c r="AB107" s="70">
        <v>0</v>
      </c>
      <c r="AC107" s="70">
        <v>0</v>
      </c>
      <c r="AD107" s="70">
        <v>0</v>
      </c>
      <c r="AE107" s="79" t="s">
        <v>75</v>
      </c>
      <c r="AF107" s="136">
        <f t="shared" si="6"/>
        <v>0</v>
      </c>
      <c r="AG107" s="70">
        <v>0</v>
      </c>
      <c r="AH107" s="70">
        <v>0</v>
      </c>
      <c r="AI107" s="79" t="s">
        <v>75</v>
      </c>
      <c r="AJ107" s="72">
        <v>0</v>
      </c>
      <c r="AK107" s="79" t="s">
        <v>75</v>
      </c>
      <c r="AL107" s="79" t="s">
        <v>75</v>
      </c>
      <c r="AM107" s="136">
        <f t="shared" si="7"/>
        <v>0</v>
      </c>
      <c r="AN107" s="136">
        <f>+K107+AC107-AH107</f>
        <v>200000000</v>
      </c>
      <c r="AO107" s="72" t="s">
        <v>67</v>
      </c>
      <c r="AP107" s="70">
        <v>200000000</v>
      </c>
      <c r="AQ107" s="72" t="s">
        <v>66</v>
      </c>
      <c r="AR107" s="70">
        <v>0</v>
      </c>
      <c r="AS107" s="86" t="s">
        <v>75</v>
      </c>
      <c r="AT107" s="169">
        <v>0</v>
      </c>
      <c r="AU107" s="139">
        <f t="shared" si="8"/>
        <v>200000000</v>
      </c>
      <c r="AV107" s="140">
        <f t="shared" si="9"/>
        <v>0</v>
      </c>
      <c r="AW107" s="86" t="s">
        <v>75</v>
      </c>
      <c r="AX107" s="72" t="s">
        <v>86</v>
      </c>
      <c r="AY107" s="232" t="s">
        <v>817</v>
      </c>
      <c r="AZ107" s="67" t="s">
        <v>67</v>
      </c>
      <c r="BA107" s="67" t="s">
        <v>67</v>
      </c>
    </row>
    <row r="108" spans="2:53" x14ac:dyDescent="0.25">
      <c r="B108" s="67">
        <v>2024</v>
      </c>
      <c r="C108" s="67">
        <v>891780111</v>
      </c>
      <c r="D108" s="69" t="s">
        <v>64</v>
      </c>
      <c r="E108" s="70" t="s">
        <v>816</v>
      </c>
      <c r="F108" s="70" t="s">
        <v>815</v>
      </c>
      <c r="G108" s="295">
        <v>0</v>
      </c>
      <c r="H108" s="72" t="s">
        <v>73</v>
      </c>
      <c r="I108" s="69" t="s">
        <v>138</v>
      </c>
      <c r="J108" s="70" t="s">
        <v>814</v>
      </c>
      <c r="K108" s="70">
        <v>14600000</v>
      </c>
      <c r="L108" s="67" t="s">
        <v>68</v>
      </c>
      <c r="M108" s="70" t="s">
        <v>665</v>
      </c>
      <c r="N108" s="136">
        <v>1081905679</v>
      </c>
      <c r="O108" s="154">
        <v>640</v>
      </c>
      <c r="P108" s="386">
        <v>45362</v>
      </c>
      <c r="Q108" s="70">
        <v>77600000</v>
      </c>
      <c r="R108" s="81">
        <v>45384</v>
      </c>
      <c r="S108" s="70">
        <v>14600000</v>
      </c>
      <c r="T108" s="72" t="s">
        <v>66</v>
      </c>
      <c r="U108" s="136">
        <v>1082939683</v>
      </c>
      <c r="V108" s="136" t="s">
        <v>242</v>
      </c>
      <c r="W108" s="81">
        <v>45383</v>
      </c>
      <c r="X108" s="81">
        <v>45384</v>
      </c>
      <c r="Y108" s="295" t="s">
        <v>75</v>
      </c>
      <c r="Z108" s="81">
        <v>45463</v>
      </c>
      <c r="AA108" s="136">
        <f t="shared" si="5"/>
        <v>79</v>
      </c>
      <c r="AB108" s="70">
        <v>0</v>
      </c>
      <c r="AC108" s="70">
        <v>0</v>
      </c>
      <c r="AD108" s="70">
        <v>0</v>
      </c>
      <c r="AE108" s="79" t="s">
        <v>75</v>
      </c>
      <c r="AF108" s="136">
        <f t="shared" si="6"/>
        <v>0</v>
      </c>
      <c r="AG108" s="70">
        <v>0</v>
      </c>
      <c r="AH108" s="70">
        <v>0</v>
      </c>
      <c r="AI108" s="79" t="s">
        <v>75</v>
      </c>
      <c r="AJ108" s="72">
        <v>0</v>
      </c>
      <c r="AK108" s="79" t="s">
        <v>75</v>
      </c>
      <c r="AL108" s="79" t="s">
        <v>75</v>
      </c>
      <c r="AM108" s="136">
        <f t="shared" si="7"/>
        <v>0</v>
      </c>
      <c r="AN108" s="136">
        <f>+K108+AC108-AH108</f>
        <v>14600000</v>
      </c>
      <c r="AO108" s="72" t="s">
        <v>85</v>
      </c>
      <c r="AP108" s="70">
        <v>14600000</v>
      </c>
      <c r="AQ108" s="72" t="s">
        <v>66</v>
      </c>
      <c r="AR108" s="70">
        <v>0</v>
      </c>
      <c r="AS108" s="86" t="s">
        <v>75</v>
      </c>
      <c r="AT108" s="169">
        <v>0</v>
      </c>
      <c r="AU108" s="139">
        <f t="shared" si="8"/>
        <v>14600000</v>
      </c>
      <c r="AV108" s="140">
        <f t="shared" si="9"/>
        <v>0</v>
      </c>
      <c r="AW108" s="86" t="s">
        <v>75</v>
      </c>
      <c r="AX108" s="72" t="s">
        <v>86</v>
      </c>
      <c r="AY108" s="232" t="s">
        <v>813</v>
      </c>
      <c r="AZ108" s="67" t="s">
        <v>67</v>
      </c>
      <c r="BA108" s="67" t="s">
        <v>67</v>
      </c>
    </row>
    <row r="109" spans="2:53" x14ac:dyDescent="0.25">
      <c r="B109" s="67">
        <v>2024</v>
      </c>
      <c r="C109" s="67">
        <v>891780111</v>
      </c>
      <c r="D109" s="69" t="s">
        <v>64</v>
      </c>
      <c r="E109" s="70" t="s">
        <v>812</v>
      </c>
      <c r="F109" s="70" t="s">
        <v>811</v>
      </c>
      <c r="G109" s="387">
        <v>2020000100116</v>
      </c>
      <c r="H109" s="72" t="s">
        <v>73</v>
      </c>
      <c r="I109" s="69" t="s">
        <v>138</v>
      </c>
      <c r="J109" s="70" t="s">
        <v>810</v>
      </c>
      <c r="K109" s="70">
        <v>2500000</v>
      </c>
      <c r="L109" s="67" t="s">
        <v>68</v>
      </c>
      <c r="M109" s="70" t="s">
        <v>809</v>
      </c>
      <c r="N109" s="136">
        <v>7633438</v>
      </c>
      <c r="O109" s="154" t="s">
        <v>688</v>
      </c>
      <c r="P109" s="386">
        <v>44978</v>
      </c>
      <c r="Q109" s="70">
        <v>252457983</v>
      </c>
      <c r="R109" s="81">
        <v>45384</v>
      </c>
      <c r="S109" s="70">
        <v>2500000</v>
      </c>
      <c r="T109" s="72" t="s">
        <v>66</v>
      </c>
      <c r="U109" s="136">
        <v>85461685</v>
      </c>
      <c r="V109" s="136" t="s">
        <v>544</v>
      </c>
      <c r="W109" s="81">
        <v>45384</v>
      </c>
      <c r="X109" s="81">
        <v>45384</v>
      </c>
      <c r="Y109" s="295" t="s">
        <v>75</v>
      </c>
      <c r="Z109" s="81">
        <v>45412</v>
      </c>
      <c r="AA109" s="136">
        <f t="shared" si="5"/>
        <v>28</v>
      </c>
      <c r="AB109" s="70">
        <v>0</v>
      </c>
      <c r="AC109" s="70">
        <v>0</v>
      </c>
      <c r="AD109" s="70">
        <v>0</v>
      </c>
      <c r="AE109" s="79" t="s">
        <v>75</v>
      </c>
      <c r="AF109" s="136">
        <f t="shared" si="6"/>
        <v>0</v>
      </c>
      <c r="AG109" s="70">
        <v>0</v>
      </c>
      <c r="AH109" s="70">
        <v>0</v>
      </c>
      <c r="AI109" s="79" t="s">
        <v>75</v>
      </c>
      <c r="AJ109" s="72">
        <v>0</v>
      </c>
      <c r="AK109" s="79" t="s">
        <v>75</v>
      </c>
      <c r="AL109" s="79" t="s">
        <v>75</v>
      </c>
      <c r="AM109" s="136">
        <f t="shared" si="7"/>
        <v>0</v>
      </c>
      <c r="AN109" s="136">
        <f>+K109+AC109-AH109</f>
        <v>2500000</v>
      </c>
      <c r="AO109" s="72" t="s">
        <v>85</v>
      </c>
      <c r="AP109" s="70">
        <v>2500000</v>
      </c>
      <c r="AQ109" s="72" t="s">
        <v>66</v>
      </c>
      <c r="AR109" s="70">
        <v>0</v>
      </c>
      <c r="AS109" s="86" t="s">
        <v>75</v>
      </c>
      <c r="AT109" s="169">
        <v>0</v>
      </c>
      <c r="AU109" s="139">
        <f t="shared" si="8"/>
        <v>2500000</v>
      </c>
      <c r="AV109" s="140">
        <f t="shared" si="9"/>
        <v>0</v>
      </c>
      <c r="AW109" s="86" t="s">
        <v>75</v>
      </c>
      <c r="AX109" s="72" t="s">
        <v>86</v>
      </c>
      <c r="AY109" s="240" t="s">
        <v>808</v>
      </c>
      <c r="AZ109" s="67" t="s">
        <v>67</v>
      </c>
      <c r="BA109" s="67" t="s">
        <v>67</v>
      </c>
    </row>
    <row r="110" spans="2:53" x14ac:dyDescent="0.25">
      <c r="B110" s="67">
        <v>2024</v>
      </c>
      <c r="C110" s="67">
        <v>891780111</v>
      </c>
      <c r="D110" s="69" t="s">
        <v>64</v>
      </c>
      <c r="E110" s="70" t="s">
        <v>807</v>
      </c>
      <c r="F110" s="70" t="s">
        <v>806</v>
      </c>
      <c r="G110" s="295">
        <v>0</v>
      </c>
      <c r="H110" s="72" t="s">
        <v>73</v>
      </c>
      <c r="I110" s="69" t="s">
        <v>138</v>
      </c>
      <c r="J110" s="70" t="s">
        <v>805</v>
      </c>
      <c r="K110" s="70">
        <v>12000000</v>
      </c>
      <c r="L110" s="67" t="s">
        <v>68</v>
      </c>
      <c r="M110" s="70" t="s">
        <v>804</v>
      </c>
      <c r="N110" s="136">
        <v>1082861951</v>
      </c>
      <c r="O110" s="154">
        <v>640</v>
      </c>
      <c r="P110" s="386">
        <v>45362</v>
      </c>
      <c r="Q110" s="70">
        <v>77600000</v>
      </c>
      <c r="R110" s="81">
        <v>45385</v>
      </c>
      <c r="S110" s="70">
        <v>12000000</v>
      </c>
      <c r="T110" s="72" t="s">
        <v>66</v>
      </c>
      <c r="U110" s="136">
        <v>84458088</v>
      </c>
      <c r="V110" s="136" t="s">
        <v>803</v>
      </c>
      <c r="W110" s="81">
        <v>45384</v>
      </c>
      <c r="X110" s="81">
        <v>45385</v>
      </c>
      <c r="Y110" s="295" t="s">
        <v>75</v>
      </c>
      <c r="Z110" s="81">
        <v>45458</v>
      </c>
      <c r="AA110" s="136">
        <f t="shared" si="5"/>
        <v>73</v>
      </c>
      <c r="AB110" s="70">
        <v>0</v>
      </c>
      <c r="AC110" s="70">
        <v>0</v>
      </c>
      <c r="AD110" s="70">
        <v>0</v>
      </c>
      <c r="AE110" s="79" t="s">
        <v>75</v>
      </c>
      <c r="AF110" s="136">
        <f t="shared" si="6"/>
        <v>0</v>
      </c>
      <c r="AG110" s="70">
        <v>0</v>
      </c>
      <c r="AH110" s="70">
        <v>0</v>
      </c>
      <c r="AI110" s="79" t="s">
        <v>75</v>
      </c>
      <c r="AJ110" s="72">
        <v>0</v>
      </c>
      <c r="AK110" s="79" t="s">
        <v>75</v>
      </c>
      <c r="AL110" s="79" t="s">
        <v>75</v>
      </c>
      <c r="AM110" s="136">
        <f t="shared" si="7"/>
        <v>0</v>
      </c>
      <c r="AN110" s="136">
        <f>+K110+AC110-AH110</f>
        <v>12000000</v>
      </c>
      <c r="AO110" s="72" t="s">
        <v>85</v>
      </c>
      <c r="AP110" s="70">
        <v>12000000</v>
      </c>
      <c r="AQ110" s="72" t="s">
        <v>66</v>
      </c>
      <c r="AR110" s="70">
        <v>0</v>
      </c>
      <c r="AS110" s="86" t="s">
        <v>75</v>
      </c>
      <c r="AT110" s="169">
        <v>0</v>
      </c>
      <c r="AU110" s="139">
        <f t="shared" si="8"/>
        <v>12000000</v>
      </c>
      <c r="AV110" s="140">
        <f t="shared" si="9"/>
        <v>0</v>
      </c>
      <c r="AW110" s="86" t="s">
        <v>75</v>
      </c>
      <c r="AX110" s="72" t="s">
        <v>86</v>
      </c>
      <c r="AY110" s="232" t="s">
        <v>802</v>
      </c>
      <c r="AZ110" s="67" t="s">
        <v>67</v>
      </c>
      <c r="BA110" s="67" t="s">
        <v>67</v>
      </c>
    </row>
    <row r="111" spans="2:53" x14ac:dyDescent="0.25">
      <c r="B111" s="67">
        <v>2024</v>
      </c>
      <c r="C111" s="67">
        <v>891780111</v>
      </c>
      <c r="D111" s="69" t="s">
        <v>64</v>
      </c>
      <c r="E111" s="70" t="s">
        <v>801</v>
      </c>
      <c r="F111" s="70" t="s">
        <v>800</v>
      </c>
      <c r="G111" s="295">
        <v>0</v>
      </c>
      <c r="H111" s="72" t="s">
        <v>73</v>
      </c>
      <c r="I111" s="69" t="s">
        <v>65</v>
      </c>
      <c r="J111" s="70" t="s">
        <v>799</v>
      </c>
      <c r="K111" s="70">
        <v>6000000</v>
      </c>
      <c r="L111" s="67" t="s">
        <v>68</v>
      </c>
      <c r="M111" s="70" t="s">
        <v>798</v>
      </c>
      <c r="N111" s="136">
        <v>1083022534</v>
      </c>
      <c r="O111" s="154">
        <v>729</v>
      </c>
      <c r="P111" s="386">
        <v>45369</v>
      </c>
      <c r="Q111" s="70">
        <v>6000000</v>
      </c>
      <c r="R111" s="81">
        <v>45387</v>
      </c>
      <c r="S111" s="70">
        <v>6000000</v>
      </c>
      <c r="T111" s="72" t="s">
        <v>66</v>
      </c>
      <c r="U111" s="136">
        <v>57294316</v>
      </c>
      <c r="V111" s="136" t="s">
        <v>797</v>
      </c>
      <c r="W111" s="81">
        <v>45386</v>
      </c>
      <c r="X111" s="81">
        <v>45387</v>
      </c>
      <c r="Y111" s="295" t="s">
        <v>75</v>
      </c>
      <c r="Z111" s="81">
        <v>45439</v>
      </c>
      <c r="AA111" s="136">
        <f t="shared" si="5"/>
        <v>52</v>
      </c>
      <c r="AB111" s="70">
        <v>0</v>
      </c>
      <c r="AC111" s="70">
        <v>0</v>
      </c>
      <c r="AD111" s="70">
        <v>0</v>
      </c>
      <c r="AE111" s="79" t="s">
        <v>75</v>
      </c>
      <c r="AF111" s="136">
        <f t="shared" si="6"/>
        <v>0</v>
      </c>
      <c r="AG111" s="70">
        <v>0</v>
      </c>
      <c r="AH111" s="70">
        <v>0</v>
      </c>
      <c r="AI111" s="79" t="s">
        <v>75</v>
      </c>
      <c r="AJ111" s="72">
        <v>0</v>
      </c>
      <c r="AK111" s="79" t="s">
        <v>75</v>
      </c>
      <c r="AL111" s="79" t="s">
        <v>75</v>
      </c>
      <c r="AM111" s="136">
        <f t="shared" si="7"/>
        <v>0</v>
      </c>
      <c r="AN111" s="136">
        <f>+K111+AC111-AH111</f>
        <v>6000000</v>
      </c>
      <c r="AO111" s="72" t="s">
        <v>67</v>
      </c>
      <c r="AP111" s="70">
        <v>6000000</v>
      </c>
      <c r="AQ111" s="72" t="s">
        <v>66</v>
      </c>
      <c r="AR111" s="70">
        <v>0</v>
      </c>
      <c r="AS111" s="86" t="s">
        <v>75</v>
      </c>
      <c r="AT111" s="169">
        <v>3000000</v>
      </c>
      <c r="AU111" s="139">
        <f t="shared" si="8"/>
        <v>3000000</v>
      </c>
      <c r="AV111" s="140">
        <f t="shared" si="9"/>
        <v>0.5</v>
      </c>
      <c r="AW111" s="86" t="s">
        <v>75</v>
      </c>
      <c r="AX111" s="72" t="s">
        <v>86</v>
      </c>
      <c r="AY111" s="232" t="s">
        <v>796</v>
      </c>
      <c r="AZ111" s="67" t="s">
        <v>67</v>
      </c>
      <c r="BA111" s="67" t="s">
        <v>67</v>
      </c>
    </row>
    <row r="112" spans="2:53" x14ac:dyDescent="0.25">
      <c r="B112" s="67">
        <v>2024</v>
      </c>
      <c r="C112" s="67">
        <v>891780111</v>
      </c>
      <c r="D112" s="69" t="s">
        <v>64</v>
      </c>
      <c r="E112" s="70" t="s">
        <v>795</v>
      </c>
      <c r="F112" s="70" t="s">
        <v>794</v>
      </c>
      <c r="G112" s="295">
        <v>0</v>
      </c>
      <c r="H112" s="72" t="s">
        <v>73</v>
      </c>
      <c r="I112" s="69" t="s">
        <v>138</v>
      </c>
      <c r="J112" s="70" t="s">
        <v>793</v>
      </c>
      <c r="K112" s="70">
        <v>3000000</v>
      </c>
      <c r="L112" s="67" t="s">
        <v>68</v>
      </c>
      <c r="M112" s="136" t="s">
        <v>792</v>
      </c>
      <c r="N112" s="136">
        <v>1118863030</v>
      </c>
      <c r="O112" s="154">
        <v>640</v>
      </c>
      <c r="P112" s="386">
        <v>45362</v>
      </c>
      <c r="Q112" s="70">
        <v>77600000</v>
      </c>
      <c r="R112" s="81">
        <v>45391</v>
      </c>
      <c r="S112" s="70">
        <v>3000000</v>
      </c>
      <c r="T112" s="72" t="s">
        <v>66</v>
      </c>
      <c r="U112" s="136">
        <v>85155333</v>
      </c>
      <c r="V112" s="136" t="s">
        <v>346</v>
      </c>
      <c r="W112" s="81">
        <v>45390</v>
      </c>
      <c r="X112" s="81">
        <v>45391</v>
      </c>
      <c r="Y112" s="295" t="s">
        <v>75</v>
      </c>
      <c r="Z112" s="81">
        <v>45417</v>
      </c>
      <c r="AA112" s="136">
        <f t="shared" si="5"/>
        <v>26</v>
      </c>
      <c r="AB112" s="70">
        <v>0</v>
      </c>
      <c r="AC112" s="70">
        <v>0</v>
      </c>
      <c r="AD112" s="70">
        <v>0</v>
      </c>
      <c r="AE112" s="79" t="s">
        <v>75</v>
      </c>
      <c r="AF112" s="136">
        <f t="shared" si="6"/>
        <v>0</v>
      </c>
      <c r="AG112" s="70">
        <v>0</v>
      </c>
      <c r="AH112" s="70">
        <v>0</v>
      </c>
      <c r="AI112" s="79" t="s">
        <v>75</v>
      </c>
      <c r="AJ112" s="72">
        <v>0</v>
      </c>
      <c r="AK112" s="79" t="s">
        <v>75</v>
      </c>
      <c r="AL112" s="79" t="s">
        <v>75</v>
      </c>
      <c r="AM112" s="136">
        <f t="shared" si="7"/>
        <v>0</v>
      </c>
      <c r="AN112" s="136">
        <f>+K112+AC112-AH112</f>
        <v>3000000</v>
      </c>
      <c r="AO112" s="72" t="s">
        <v>85</v>
      </c>
      <c r="AP112" s="70">
        <v>3000000</v>
      </c>
      <c r="AQ112" s="72" t="s">
        <v>66</v>
      </c>
      <c r="AR112" s="70">
        <v>0</v>
      </c>
      <c r="AS112" s="86" t="s">
        <v>75</v>
      </c>
      <c r="AT112" s="169">
        <v>3000000</v>
      </c>
      <c r="AU112" s="139">
        <f t="shared" si="8"/>
        <v>0</v>
      </c>
      <c r="AV112" s="140">
        <f t="shared" si="9"/>
        <v>1</v>
      </c>
      <c r="AW112" s="86" t="s">
        <v>75</v>
      </c>
      <c r="AX112" s="72" t="s">
        <v>86</v>
      </c>
      <c r="AY112" s="232" t="s">
        <v>791</v>
      </c>
      <c r="AZ112" s="67" t="s">
        <v>67</v>
      </c>
      <c r="BA112" s="67" t="s">
        <v>67</v>
      </c>
    </row>
    <row r="113" spans="2:53" x14ac:dyDescent="0.25">
      <c r="B113" s="67">
        <v>2024</v>
      </c>
      <c r="C113" s="67">
        <v>891780111</v>
      </c>
      <c r="D113" s="69" t="s">
        <v>64</v>
      </c>
      <c r="E113" s="70" t="s">
        <v>790</v>
      </c>
      <c r="F113" s="70" t="s">
        <v>789</v>
      </c>
      <c r="G113" s="387">
        <v>2019000100064</v>
      </c>
      <c r="H113" s="72" t="s">
        <v>73</v>
      </c>
      <c r="I113" s="69" t="s">
        <v>138</v>
      </c>
      <c r="J113" s="70" t="s">
        <v>788</v>
      </c>
      <c r="K113" s="70">
        <v>4800000</v>
      </c>
      <c r="L113" s="67" t="s">
        <v>68</v>
      </c>
      <c r="M113" s="70" t="s">
        <v>787</v>
      </c>
      <c r="N113" s="136">
        <v>57461016</v>
      </c>
      <c r="O113" s="154" t="s">
        <v>694</v>
      </c>
      <c r="P113" s="386">
        <v>45363</v>
      </c>
      <c r="Q113" s="70">
        <v>24613832</v>
      </c>
      <c r="R113" s="81">
        <v>45391</v>
      </c>
      <c r="S113" s="70">
        <v>4800000</v>
      </c>
      <c r="T113" s="72" t="s">
        <v>66</v>
      </c>
      <c r="U113" s="154">
        <v>7629414</v>
      </c>
      <c r="V113" s="136" t="s">
        <v>566</v>
      </c>
      <c r="W113" s="81">
        <v>45391</v>
      </c>
      <c r="X113" s="81">
        <v>45391</v>
      </c>
      <c r="Y113" s="295" t="s">
        <v>75</v>
      </c>
      <c r="Z113" s="81">
        <v>45443</v>
      </c>
      <c r="AA113" s="136">
        <f t="shared" si="5"/>
        <v>52</v>
      </c>
      <c r="AB113" s="70">
        <v>0</v>
      </c>
      <c r="AC113" s="70">
        <v>0</v>
      </c>
      <c r="AD113" s="70">
        <v>0</v>
      </c>
      <c r="AE113" s="79" t="s">
        <v>75</v>
      </c>
      <c r="AF113" s="136">
        <f t="shared" si="6"/>
        <v>0</v>
      </c>
      <c r="AG113" s="70">
        <v>0</v>
      </c>
      <c r="AH113" s="70">
        <v>0</v>
      </c>
      <c r="AI113" s="79" t="s">
        <v>75</v>
      </c>
      <c r="AJ113" s="72">
        <v>0</v>
      </c>
      <c r="AK113" s="79" t="s">
        <v>75</v>
      </c>
      <c r="AL113" s="79" t="s">
        <v>75</v>
      </c>
      <c r="AM113" s="136">
        <f t="shared" si="7"/>
        <v>0</v>
      </c>
      <c r="AN113" s="136">
        <f>+K113+AC113-AH113</f>
        <v>4800000</v>
      </c>
      <c r="AO113" s="72" t="s">
        <v>85</v>
      </c>
      <c r="AP113" s="70">
        <v>4800000</v>
      </c>
      <c r="AQ113" s="72" t="s">
        <v>66</v>
      </c>
      <c r="AR113" s="70">
        <v>0</v>
      </c>
      <c r="AS113" s="86" t="s">
        <v>75</v>
      </c>
      <c r="AT113" s="169">
        <v>0</v>
      </c>
      <c r="AU113" s="139">
        <f t="shared" si="8"/>
        <v>4800000</v>
      </c>
      <c r="AV113" s="140">
        <f t="shared" si="9"/>
        <v>0</v>
      </c>
      <c r="AW113" s="86" t="s">
        <v>75</v>
      </c>
      <c r="AX113" s="72" t="s">
        <v>86</v>
      </c>
      <c r="AY113" s="232" t="s">
        <v>786</v>
      </c>
      <c r="AZ113" s="67" t="s">
        <v>67</v>
      </c>
      <c r="BA113" s="67" t="s">
        <v>67</v>
      </c>
    </row>
    <row r="114" spans="2:53" x14ac:dyDescent="0.25">
      <c r="B114" s="67">
        <v>2024</v>
      </c>
      <c r="C114" s="67">
        <v>891780111</v>
      </c>
      <c r="D114" s="69" t="s">
        <v>64</v>
      </c>
      <c r="E114" s="70" t="s">
        <v>785</v>
      </c>
      <c r="F114" s="70" t="s">
        <v>784</v>
      </c>
      <c r="G114" s="387">
        <v>2019000100064</v>
      </c>
      <c r="H114" s="72" t="s">
        <v>73</v>
      </c>
      <c r="I114" s="69" t="s">
        <v>138</v>
      </c>
      <c r="J114" s="70" t="s">
        <v>783</v>
      </c>
      <c r="K114" s="70">
        <v>7800000</v>
      </c>
      <c r="L114" s="67" t="s">
        <v>68</v>
      </c>
      <c r="M114" s="70" t="s">
        <v>782</v>
      </c>
      <c r="N114" s="136">
        <v>18008594</v>
      </c>
      <c r="O114" s="154" t="s">
        <v>694</v>
      </c>
      <c r="P114" s="386">
        <v>45363</v>
      </c>
      <c r="Q114" s="70">
        <v>24613832</v>
      </c>
      <c r="R114" s="81">
        <v>45391</v>
      </c>
      <c r="S114" s="70">
        <v>7800000</v>
      </c>
      <c r="T114" s="72" t="s">
        <v>66</v>
      </c>
      <c r="U114" s="154">
        <v>7629414</v>
      </c>
      <c r="V114" s="136" t="s">
        <v>566</v>
      </c>
      <c r="W114" s="81">
        <v>45391</v>
      </c>
      <c r="X114" s="81">
        <v>45391</v>
      </c>
      <c r="Y114" s="295" t="s">
        <v>75</v>
      </c>
      <c r="Z114" s="81">
        <v>45443</v>
      </c>
      <c r="AA114" s="136">
        <f t="shared" si="5"/>
        <v>52</v>
      </c>
      <c r="AB114" s="70">
        <v>1</v>
      </c>
      <c r="AC114" s="70">
        <v>3900000</v>
      </c>
      <c r="AD114" s="70">
        <v>1</v>
      </c>
      <c r="AE114" s="79">
        <v>45473</v>
      </c>
      <c r="AF114" s="136">
        <f t="shared" si="6"/>
        <v>30</v>
      </c>
      <c r="AG114" s="70">
        <v>0</v>
      </c>
      <c r="AH114" s="70">
        <v>0</v>
      </c>
      <c r="AI114" s="79" t="s">
        <v>75</v>
      </c>
      <c r="AJ114" s="72">
        <v>0</v>
      </c>
      <c r="AK114" s="79" t="s">
        <v>75</v>
      </c>
      <c r="AL114" s="79" t="s">
        <v>75</v>
      </c>
      <c r="AM114" s="136">
        <f t="shared" si="7"/>
        <v>0</v>
      </c>
      <c r="AN114" s="136">
        <f>+K114+AC114-AH114</f>
        <v>11700000</v>
      </c>
      <c r="AO114" s="72" t="s">
        <v>85</v>
      </c>
      <c r="AP114" s="70">
        <v>7800000</v>
      </c>
      <c r="AQ114" s="72" t="s">
        <v>66</v>
      </c>
      <c r="AR114" s="70">
        <v>0</v>
      </c>
      <c r="AS114" s="86" t="s">
        <v>75</v>
      </c>
      <c r="AT114" s="169">
        <v>0</v>
      </c>
      <c r="AU114" s="139">
        <f t="shared" si="8"/>
        <v>11700000</v>
      </c>
      <c r="AV114" s="140">
        <f t="shared" si="9"/>
        <v>0</v>
      </c>
      <c r="AW114" s="86" t="s">
        <v>75</v>
      </c>
      <c r="AX114" s="72" t="s">
        <v>86</v>
      </c>
      <c r="AY114" s="232" t="s">
        <v>781</v>
      </c>
      <c r="AZ114" s="67" t="s">
        <v>67</v>
      </c>
      <c r="BA114" s="67" t="s">
        <v>67</v>
      </c>
    </row>
    <row r="115" spans="2:53" x14ac:dyDescent="0.25">
      <c r="B115" s="67">
        <v>2024</v>
      </c>
      <c r="C115" s="67">
        <v>891780111</v>
      </c>
      <c r="D115" s="69" t="s">
        <v>64</v>
      </c>
      <c r="E115" s="70" t="s">
        <v>780</v>
      </c>
      <c r="F115" s="70" t="s">
        <v>779</v>
      </c>
      <c r="G115" s="387">
        <v>2019000100064</v>
      </c>
      <c r="H115" s="72" t="s">
        <v>73</v>
      </c>
      <c r="I115" s="69" t="s">
        <v>138</v>
      </c>
      <c r="J115" s="70" t="s">
        <v>778</v>
      </c>
      <c r="K115" s="70">
        <v>4997000</v>
      </c>
      <c r="L115" s="67" t="s">
        <v>68</v>
      </c>
      <c r="M115" s="70" t="s">
        <v>777</v>
      </c>
      <c r="N115" s="136">
        <v>1082886506</v>
      </c>
      <c r="O115" s="154" t="s">
        <v>694</v>
      </c>
      <c r="P115" s="386">
        <v>45363</v>
      </c>
      <c r="Q115" s="70">
        <v>24613832</v>
      </c>
      <c r="R115" s="81">
        <v>45391</v>
      </c>
      <c r="S115" s="70">
        <v>4997000</v>
      </c>
      <c r="T115" s="72" t="s">
        <v>66</v>
      </c>
      <c r="U115" s="154">
        <v>7629414</v>
      </c>
      <c r="V115" s="136" t="s">
        <v>566</v>
      </c>
      <c r="W115" s="81">
        <v>45390</v>
      </c>
      <c r="X115" s="81">
        <v>45391</v>
      </c>
      <c r="Y115" s="295" t="s">
        <v>75</v>
      </c>
      <c r="Z115" s="81">
        <v>45443</v>
      </c>
      <c r="AA115" s="136">
        <f t="shared" si="5"/>
        <v>52</v>
      </c>
      <c r="AB115" s="70">
        <v>0</v>
      </c>
      <c r="AC115" s="70">
        <v>0</v>
      </c>
      <c r="AD115" s="70">
        <v>0</v>
      </c>
      <c r="AE115" s="79" t="s">
        <v>75</v>
      </c>
      <c r="AF115" s="136">
        <f t="shared" si="6"/>
        <v>0</v>
      </c>
      <c r="AG115" s="70">
        <v>0</v>
      </c>
      <c r="AH115" s="70">
        <v>0</v>
      </c>
      <c r="AI115" s="79" t="s">
        <v>75</v>
      </c>
      <c r="AJ115" s="72">
        <v>0</v>
      </c>
      <c r="AK115" s="79" t="s">
        <v>75</v>
      </c>
      <c r="AL115" s="79" t="s">
        <v>75</v>
      </c>
      <c r="AM115" s="136">
        <f t="shared" si="7"/>
        <v>0</v>
      </c>
      <c r="AN115" s="136">
        <f>+K115+AC115-AH115</f>
        <v>4997000</v>
      </c>
      <c r="AO115" s="72" t="s">
        <v>85</v>
      </c>
      <c r="AP115" s="70">
        <v>4997000</v>
      </c>
      <c r="AQ115" s="72" t="s">
        <v>66</v>
      </c>
      <c r="AR115" s="70">
        <v>0</v>
      </c>
      <c r="AS115" s="86" t="s">
        <v>75</v>
      </c>
      <c r="AT115" s="169">
        <v>0</v>
      </c>
      <c r="AU115" s="139">
        <f t="shared" si="8"/>
        <v>4997000</v>
      </c>
      <c r="AV115" s="140">
        <f t="shared" si="9"/>
        <v>0</v>
      </c>
      <c r="AW115" s="86" t="s">
        <v>75</v>
      </c>
      <c r="AX115" s="72" t="s">
        <v>86</v>
      </c>
      <c r="AY115" s="232" t="s">
        <v>776</v>
      </c>
      <c r="AZ115" s="67" t="s">
        <v>67</v>
      </c>
      <c r="BA115" s="67" t="s">
        <v>67</v>
      </c>
    </row>
    <row r="116" spans="2:53" x14ac:dyDescent="0.25">
      <c r="B116" s="67">
        <v>2024</v>
      </c>
      <c r="C116" s="67">
        <v>891780111</v>
      </c>
      <c r="D116" s="69" t="s">
        <v>64</v>
      </c>
      <c r="E116" s="70" t="s">
        <v>775</v>
      </c>
      <c r="F116" s="70" t="s">
        <v>774</v>
      </c>
      <c r="G116" s="295">
        <v>0</v>
      </c>
      <c r="H116" s="72" t="s">
        <v>73</v>
      </c>
      <c r="I116" s="69" t="s">
        <v>65</v>
      </c>
      <c r="J116" s="70" t="s">
        <v>773</v>
      </c>
      <c r="K116" s="70">
        <v>2000000</v>
      </c>
      <c r="L116" s="67" t="s">
        <v>68</v>
      </c>
      <c r="M116" s="136" t="s">
        <v>772</v>
      </c>
      <c r="N116" s="136">
        <v>1083030479</v>
      </c>
      <c r="O116" s="154">
        <v>764</v>
      </c>
      <c r="P116" s="386">
        <v>45371</v>
      </c>
      <c r="Q116" s="70">
        <v>2000000</v>
      </c>
      <c r="R116" s="81">
        <v>45392</v>
      </c>
      <c r="S116" s="70">
        <v>2000000</v>
      </c>
      <c r="T116" s="72" t="s">
        <v>66</v>
      </c>
      <c r="U116" s="136">
        <v>1082939683</v>
      </c>
      <c r="V116" s="136" t="s">
        <v>242</v>
      </c>
      <c r="W116" s="81">
        <v>45391</v>
      </c>
      <c r="X116" s="81">
        <v>45392</v>
      </c>
      <c r="Y116" s="295" t="s">
        <v>75</v>
      </c>
      <c r="Z116" s="81">
        <v>45422</v>
      </c>
      <c r="AA116" s="136">
        <f t="shared" si="5"/>
        <v>30</v>
      </c>
      <c r="AB116" s="70">
        <v>0</v>
      </c>
      <c r="AC116" s="70">
        <v>0</v>
      </c>
      <c r="AD116" s="70">
        <v>0</v>
      </c>
      <c r="AE116" s="79" t="s">
        <v>75</v>
      </c>
      <c r="AF116" s="136">
        <f t="shared" si="6"/>
        <v>0</v>
      </c>
      <c r="AG116" s="70">
        <v>0</v>
      </c>
      <c r="AH116" s="70">
        <v>0</v>
      </c>
      <c r="AI116" s="79" t="s">
        <v>75</v>
      </c>
      <c r="AJ116" s="72">
        <v>0</v>
      </c>
      <c r="AK116" s="79" t="s">
        <v>75</v>
      </c>
      <c r="AL116" s="79" t="s">
        <v>75</v>
      </c>
      <c r="AM116" s="136">
        <f t="shared" si="7"/>
        <v>0</v>
      </c>
      <c r="AN116" s="136">
        <f>+K116+AC116-AH116</f>
        <v>2000000</v>
      </c>
      <c r="AO116" s="72" t="s">
        <v>67</v>
      </c>
      <c r="AP116" s="70">
        <v>2000000</v>
      </c>
      <c r="AQ116" s="72" t="s">
        <v>66</v>
      </c>
      <c r="AR116" s="70">
        <v>0</v>
      </c>
      <c r="AS116" s="86" t="s">
        <v>75</v>
      </c>
      <c r="AT116" s="169">
        <v>0</v>
      </c>
      <c r="AU116" s="139">
        <f t="shared" si="8"/>
        <v>2000000</v>
      </c>
      <c r="AV116" s="140">
        <f t="shared" si="9"/>
        <v>0</v>
      </c>
      <c r="AW116" s="86" t="s">
        <v>75</v>
      </c>
      <c r="AX116" s="72" t="s">
        <v>86</v>
      </c>
      <c r="AY116" s="232" t="s">
        <v>771</v>
      </c>
      <c r="AZ116" s="67" t="s">
        <v>67</v>
      </c>
      <c r="BA116" s="67" t="s">
        <v>67</v>
      </c>
    </row>
    <row r="117" spans="2:53" x14ac:dyDescent="0.25">
      <c r="B117" s="67">
        <v>2024</v>
      </c>
      <c r="C117" s="67">
        <v>891780111</v>
      </c>
      <c r="D117" s="69" t="s">
        <v>64</v>
      </c>
      <c r="E117" s="70" t="s">
        <v>770</v>
      </c>
      <c r="F117" s="70" t="s">
        <v>769</v>
      </c>
      <c r="G117" s="295">
        <v>0</v>
      </c>
      <c r="H117" s="72" t="s">
        <v>73</v>
      </c>
      <c r="I117" s="69" t="s">
        <v>138</v>
      </c>
      <c r="J117" s="70" t="s">
        <v>768</v>
      </c>
      <c r="K117" s="70">
        <v>26500000</v>
      </c>
      <c r="L117" s="67" t="s">
        <v>68</v>
      </c>
      <c r="M117" s="136" t="s">
        <v>767</v>
      </c>
      <c r="N117" s="136">
        <v>900199666</v>
      </c>
      <c r="O117" s="154">
        <v>694</v>
      </c>
      <c r="P117" s="386">
        <v>45365</v>
      </c>
      <c r="Q117" s="70">
        <v>26500000</v>
      </c>
      <c r="R117" s="81">
        <v>45391</v>
      </c>
      <c r="S117" s="70">
        <v>26500000</v>
      </c>
      <c r="T117" s="72" t="s">
        <v>66</v>
      </c>
      <c r="U117" s="136">
        <v>1082939683</v>
      </c>
      <c r="V117" s="136" t="s">
        <v>242</v>
      </c>
      <c r="W117" s="81">
        <v>45391</v>
      </c>
      <c r="X117" s="81">
        <v>45391</v>
      </c>
      <c r="Y117" s="295" t="s">
        <v>75</v>
      </c>
      <c r="Z117" s="81">
        <v>45462</v>
      </c>
      <c r="AA117" s="136">
        <f t="shared" si="5"/>
        <v>71</v>
      </c>
      <c r="AB117" s="70">
        <v>0</v>
      </c>
      <c r="AC117" s="70">
        <v>0</v>
      </c>
      <c r="AD117" s="70">
        <v>0</v>
      </c>
      <c r="AE117" s="79" t="s">
        <v>75</v>
      </c>
      <c r="AF117" s="136">
        <f t="shared" si="6"/>
        <v>0</v>
      </c>
      <c r="AG117" s="70">
        <v>0</v>
      </c>
      <c r="AH117" s="70">
        <v>0</v>
      </c>
      <c r="AI117" s="79" t="s">
        <v>75</v>
      </c>
      <c r="AJ117" s="72">
        <v>0</v>
      </c>
      <c r="AK117" s="79" t="s">
        <v>75</v>
      </c>
      <c r="AL117" s="79" t="s">
        <v>75</v>
      </c>
      <c r="AM117" s="136">
        <f t="shared" si="7"/>
        <v>0</v>
      </c>
      <c r="AN117" s="136">
        <f>+K117+AC117-AH117</f>
        <v>26500000</v>
      </c>
      <c r="AO117" s="72" t="s">
        <v>85</v>
      </c>
      <c r="AP117" s="70">
        <v>26500000</v>
      </c>
      <c r="AQ117" s="72" t="s">
        <v>66</v>
      </c>
      <c r="AR117" s="70">
        <v>0</v>
      </c>
      <c r="AS117" s="86" t="s">
        <v>75</v>
      </c>
      <c r="AT117" s="169">
        <v>0</v>
      </c>
      <c r="AU117" s="139">
        <f t="shared" si="8"/>
        <v>26500000</v>
      </c>
      <c r="AV117" s="140">
        <f t="shared" si="9"/>
        <v>0</v>
      </c>
      <c r="AW117" s="86" t="s">
        <v>75</v>
      </c>
      <c r="AX117" s="72" t="s">
        <v>86</v>
      </c>
      <c r="AY117" s="232" t="s">
        <v>766</v>
      </c>
      <c r="AZ117" s="67" t="s">
        <v>67</v>
      </c>
      <c r="BA117" s="67" t="s">
        <v>67</v>
      </c>
    </row>
    <row r="118" spans="2:53" x14ac:dyDescent="0.25">
      <c r="B118" s="67">
        <v>2024</v>
      </c>
      <c r="C118" s="67">
        <v>891780111</v>
      </c>
      <c r="D118" s="69" t="s">
        <v>64</v>
      </c>
      <c r="E118" s="70" t="s">
        <v>765</v>
      </c>
      <c r="F118" s="70" t="s">
        <v>764</v>
      </c>
      <c r="G118" s="295">
        <v>0</v>
      </c>
      <c r="H118" s="72" t="s">
        <v>73</v>
      </c>
      <c r="I118" s="69" t="s">
        <v>138</v>
      </c>
      <c r="J118" s="70" t="s">
        <v>763</v>
      </c>
      <c r="K118" s="70">
        <v>8000000</v>
      </c>
      <c r="L118" s="67" t="s">
        <v>68</v>
      </c>
      <c r="M118" s="70" t="s">
        <v>762</v>
      </c>
      <c r="N118" s="136">
        <v>1004504338</v>
      </c>
      <c r="O118" s="154">
        <v>640</v>
      </c>
      <c r="P118" s="386">
        <v>45362</v>
      </c>
      <c r="Q118" s="70">
        <v>77600000</v>
      </c>
      <c r="R118" s="81">
        <v>45392</v>
      </c>
      <c r="S118" s="70">
        <v>8000000</v>
      </c>
      <c r="T118" s="72" t="s">
        <v>66</v>
      </c>
      <c r="U118" s="136">
        <v>85155333</v>
      </c>
      <c r="V118" s="136" t="s">
        <v>346</v>
      </c>
      <c r="W118" s="81">
        <v>45391</v>
      </c>
      <c r="X118" s="81">
        <v>45392</v>
      </c>
      <c r="Y118" s="295" t="s">
        <v>75</v>
      </c>
      <c r="Z118" s="81">
        <v>45458</v>
      </c>
      <c r="AA118" s="136">
        <f t="shared" si="5"/>
        <v>66</v>
      </c>
      <c r="AB118" s="70">
        <v>0</v>
      </c>
      <c r="AC118" s="70">
        <v>0</v>
      </c>
      <c r="AD118" s="70">
        <v>0</v>
      </c>
      <c r="AE118" s="79" t="s">
        <v>75</v>
      </c>
      <c r="AF118" s="136">
        <f t="shared" si="6"/>
        <v>0</v>
      </c>
      <c r="AG118" s="70">
        <v>0</v>
      </c>
      <c r="AH118" s="70">
        <v>0</v>
      </c>
      <c r="AI118" s="79" t="s">
        <v>75</v>
      </c>
      <c r="AJ118" s="72">
        <v>0</v>
      </c>
      <c r="AK118" s="79" t="s">
        <v>75</v>
      </c>
      <c r="AL118" s="79" t="s">
        <v>75</v>
      </c>
      <c r="AM118" s="136">
        <f t="shared" si="7"/>
        <v>0</v>
      </c>
      <c r="AN118" s="136">
        <f>+K118+AC118-AH118</f>
        <v>8000000</v>
      </c>
      <c r="AO118" s="72" t="s">
        <v>85</v>
      </c>
      <c r="AP118" s="70">
        <v>8000000</v>
      </c>
      <c r="AQ118" s="72" t="s">
        <v>66</v>
      </c>
      <c r="AR118" s="70">
        <v>0</v>
      </c>
      <c r="AS118" s="86" t="s">
        <v>75</v>
      </c>
      <c r="AT118" s="169">
        <v>4000000</v>
      </c>
      <c r="AU118" s="139">
        <f t="shared" si="8"/>
        <v>4000000</v>
      </c>
      <c r="AV118" s="140">
        <f t="shared" si="9"/>
        <v>0.5</v>
      </c>
      <c r="AW118" s="86" t="s">
        <v>75</v>
      </c>
      <c r="AX118" s="72" t="s">
        <v>86</v>
      </c>
      <c r="AY118" s="232" t="s">
        <v>761</v>
      </c>
      <c r="AZ118" s="67" t="s">
        <v>67</v>
      </c>
      <c r="BA118" s="67" t="s">
        <v>67</v>
      </c>
    </row>
    <row r="119" spans="2:53" x14ac:dyDescent="0.25">
      <c r="B119" s="67">
        <v>2024</v>
      </c>
      <c r="C119" s="67">
        <v>891780111</v>
      </c>
      <c r="D119" s="69" t="s">
        <v>64</v>
      </c>
      <c r="E119" s="70" t="s">
        <v>760</v>
      </c>
      <c r="F119" s="70" t="s">
        <v>759</v>
      </c>
      <c r="G119" s="295">
        <v>0</v>
      </c>
      <c r="H119" s="72" t="s">
        <v>73</v>
      </c>
      <c r="I119" s="69" t="s">
        <v>138</v>
      </c>
      <c r="J119" s="70" t="s">
        <v>758</v>
      </c>
      <c r="K119" s="70">
        <v>4000000</v>
      </c>
      <c r="L119" s="67" t="s">
        <v>68</v>
      </c>
      <c r="M119" s="70" t="s">
        <v>757</v>
      </c>
      <c r="N119" s="136">
        <v>1123631254</v>
      </c>
      <c r="O119" s="154">
        <v>640</v>
      </c>
      <c r="P119" s="386">
        <v>45362</v>
      </c>
      <c r="Q119" s="70">
        <v>77600000</v>
      </c>
      <c r="R119" s="81">
        <v>45392</v>
      </c>
      <c r="S119" s="70">
        <v>4000000</v>
      </c>
      <c r="T119" s="72" t="s">
        <v>66</v>
      </c>
      <c r="U119" s="136">
        <v>85155333</v>
      </c>
      <c r="V119" s="136" t="s">
        <v>346</v>
      </c>
      <c r="W119" s="81">
        <v>45391</v>
      </c>
      <c r="X119" s="81">
        <v>45392</v>
      </c>
      <c r="Y119" s="295" t="s">
        <v>75</v>
      </c>
      <c r="Z119" s="81">
        <v>45417</v>
      </c>
      <c r="AA119" s="136">
        <f t="shared" si="5"/>
        <v>25</v>
      </c>
      <c r="AB119" s="70">
        <v>0</v>
      </c>
      <c r="AC119" s="70">
        <v>0</v>
      </c>
      <c r="AD119" s="70">
        <v>0</v>
      </c>
      <c r="AE119" s="79" t="s">
        <v>75</v>
      </c>
      <c r="AF119" s="136">
        <f t="shared" si="6"/>
        <v>0</v>
      </c>
      <c r="AG119" s="70">
        <v>0</v>
      </c>
      <c r="AH119" s="70">
        <v>0</v>
      </c>
      <c r="AI119" s="79" t="s">
        <v>75</v>
      </c>
      <c r="AJ119" s="72">
        <v>0</v>
      </c>
      <c r="AK119" s="79" t="s">
        <v>75</v>
      </c>
      <c r="AL119" s="79" t="s">
        <v>75</v>
      </c>
      <c r="AM119" s="136">
        <f t="shared" si="7"/>
        <v>0</v>
      </c>
      <c r="AN119" s="136">
        <f>+K119+AC119-AH119</f>
        <v>4000000</v>
      </c>
      <c r="AO119" s="72" t="s">
        <v>85</v>
      </c>
      <c r="AP119" s="70">
        <v>4000000</v>
      </c>
      <c r="AQ119" s="72" t="s">
        <v>66</v>
      </c>
      <c r="AR119" s="70">
        <v>0</v>
      </c>
      <c r="AS119" s="86" t="s">
        <v>75</v>
      </c>
      <c r="AT119" s="169">
        <v>0</v>
      </c>
      <c r="AU119" s="139">
        <f t="shared" si="8"/>
        <v>4000000</v>
      </c>
      <c r="AV119" s="140">
        <f t="shared" si="9"/>
        <v>0</v>
      </c>
      <c r="AW119" s="86" t="s">
        <v>75</v>
      </c>
      <c r="AX119" s="72" t="s">
        <v>86</v>
      </c>
      <c r="AY119" s="232" t="s">
        <v>756</v>
      </c>
      <c r="AZ119" s="67" t="s">
        <v>67</v>
      </c>
      <c r="BA119" s="67" t="s">
        <v>67</v>
      </c>
    </row>
    <row r="120" spans="2:53" x14ac:dyDescent="0.25">
      <c r="B120" s="67">
        <v>2024</v>
      </c>
      <c r="C120" s="67">
        <v>891780111</v>
      </c>
      <c r="D120" s="69" t="s">
        <v>64</v>
      </c>
      <c r="E120" s="70" t="s">
        <v>755</v>
      </c>
      <c r="F120" s="70" t="s">
        <v>754</v>
      </c>
      <c r="G120" s="295">
        <v>0</v>
      </c>
      <c r="H120" s="72" t="s">
        <v>73</v>
      </c>
      <c r="I120" s="69" t="s">
        <v>138</v>
      </c>
      <c r="J120" s="70" t="s">
        <v>753</v>
      </c>
      <c r="K120" s="70">
        <v>6000000</v>
      </c>
      <c r="L120" s="67" t="s">
        <v>68</v>
      </c>
      <c r="M120" s="70" t="s">
        <v>752</v>
      </c>
      <c r="N120" s="136">
        <v>1083031411</v>
      </c>
      <c r="O120" s="154">
        <v>640</v>
      </c>
      <c r="P120" s="386">
        <v>45362</v>
      </c>
      <c r="Q120" s="70">
        <v>77600000</v>
      </c>
      <c r="R120" s="81">
        <v>45392</v>
      </c>
      <c r="S120" s="70">
        <v>6000000</v>
      </c>
      <c r="T120" s="72" t="s">
        <v>66</v>
      </c>
      <c r="U120" s="136">
        <v>85155333</v>
      </c>
      <c r="V120" s="136" t="s">
        <v>346</v>
      </c>
      <c r="W120" s="81">
        <v>45391</v>
      </c>
      <c r="X120" s="81">
        <v>45392</v>
      </c>
      <c r="Y120" s="295" t="s">
        <v>75</v>
      </c>
      <c r="Z120" s="81">
        <v>45448</v>
      </c>
      <c r="AA120" s="136">
        <f t="shared" si="5"/>
        <v>56</v>
      </c>
      <c r="AB120" s="70">
        <v>0</v>
      </c>
      <c r="AC120" s="70">
        <v>0</v>
      </c>
      <c r="AD120" s="70">
        <v>0</v>
      </c>
      <c r="AE120" s="79" t="s">
        <v>75</v>
      </c>
      <c r="AF120" s="136">
        <f t="shared" si="6"/>
        <v>0</v>
      </c>
      <c r="AG120" s="70">
        <v>0</v>
      </c>
      <c r="AH120" s="70">
        <v>0</v>
      </c>
      <c r="AI120" s="79" t="s">
        <v>75</v>
      </c>
      <c r="AJ120" s="72">
        <v>0</v>
      </c>
      <c r="AK120" s="79" t="s">
        <v>75</v>
      </c>
      <c r="AL120" s="79" t="s">
        <v>75</v>
      </c>
      <c r="AM120" s="136">
        <f t="shared" si="7"/>
        <v>0</v>
      </c>
      <c r="AN120" s="136">
        <f>+K120+AC120-AH120</f>
        <v>6000000</v>
      </c>
      <c r="AO120" s="72" t="s">
        <v>85</v>
      </c>
      <c r="AP120" s="70">
        <v>6000000</v>
      </c>
      <c r="AQ120" s="72" t="s">
        <v>66</v>
      </c>
      <c r="AR120" s="70">
        <v>0</v>
      </c>
      <c r="AS120" s="86" t="s">
        <v>75</v>
      </c>
      <c r="AT120" s="169">
        <v>0</v>
      </c>
      <c r="AU120" s="139">
        <f t="shared" si="8"/>
        <v>6000000</v>
      </c>
      <c r="AV120" s="140">
        <f t="shared" si="9"/>
        <v>0</v>
      </c>
      <c r="AW120" s="86" t="s">
        <v>75</v>
      </c>
      <c r="AX120" s="72" t="s">
        <v>86</v>
      </c>
      <c r="AY120" s="232" t="s">
        <v>751</v>
      </c>
      <c r="AZ120" s="67" t="s">
        <v>67</v>
      </c>
      <c r="BA120" s="67" t="s">
        <v>67</v>
      </c>
    </row>
    <row r="121" spans="2:53" x14ac:dyDescent="0.25">
      <c r="B121" s="67">
        <v>2024</v>
      </c>
      <c r="C121" s="67">
        <v>891780111</v>
      </c>
      <c r="D121" s="69" t="s">
        <v>64</v>
      </c>
      <c r="E121" s="70" t="s">
        <v>750</v>
      </c>
      <c r="F121" s="70" t="s">
        <v>749</v>
      </c>
      <c r="G121" s="295">
        <v>0</v>
      </c>
      <c r="H121" s="72" t="s">
        <v>73</v>
      </c>
      <c r="I121" s="69" t="s">
        <v>138</v>
      </c>
      <c r="J121" s="70" t="s">
        <v>748</v>
      </c>
      <c r="K121" s="70">
        <v>18000000</v>
      </c>
      <c r="L121" s="67" t="s">
        <v>68</v>
      </c>
      <c r="M121" s="70" t="s">
        <v>747</v>
      </c>
      <c r="N121" s="136">
        <v>36539626</v>
      </c>
      <c r="O121" s="154">
        <v>640</v>
      </c>
      <c r="P121" s="386">
        <v>45362</v>
      </c>
      <c r="Q121" s="70">
        <v>77600000</v>
      </c>
      <c r="R121" s="81">
        <v>45393</v>
      </c>
      <c r="S121" s="70">
        <v>18000000</v>
      </c>
      <c r="T121" s="72" t="s">
        <v>66</v>
      </c>
      <c r="U121" s="136">
        <v>85155333</v>
      </c>
      <c r="V121" s="136" t="s">
        <v>346</v>
      </c>
      <c r="W121" s="81">
        <v>45391</v>
      </c>
      <c r="X121" s="81">
        <v>45393</v>
      </c>
      <c r="Y121" s="295" t="s">
        <v>75</v>
      </c>
      <c r="Z121" s="81">
        <v>45484</v>
      </c>
      <c r="AA121" s="136">
        <f t="shared" si="5"/>
        <v>91</v>
      </c>
      <c r="AB121" s="70">
        <v>0</v>
      </c>
      <c r="AC121" s="70">
        <v>0</v>
      </c>
      <c r="AD121" s="70">
        <v>0</v>
      </c>
      <c r="AE121" s="79" t="s">
        <v>75</v>
      </c>
      <c r="AF121" s="136">
        <f t="shared" si="6"/>
        <v>0</v>
      </c>
      <c r="AG121" s="70">
        <v>0</v>
      </c>
      <c r="AH121" s="70">
        <v>0</v>
      </c>
      <c r="AI121" s="79" t="s">
        <v>75</v>
      </c>
      <c r="AJ121" s="72">
        <v>0</v>
      </c>
      <c r="AK121" s="79" t="s">
        <v>75</v>
      </c>
      <c r="AL121" s="79" t="s">
        <v>75</v>
      </c>
      <c r="AM121" s="136">
        <f t="shared" si="7"/>
        <v>0</v>
      </c>
      <c r="AN121" s="136">
        <f>+K121+AC121-AH121</f>
        <v>18000000</v>
      </c>
      <c r="AO121" s="72" t="s">
        <v>85</v>
      </c>
      <c r="AP121" s="70">
        <v>18000000</v>
      </c>
      <c r="AQ121" s="72" t="s">
        <v>66</v>
      </c>
      <c r="AR121" s="70">
        <v>0</v>
      </c>
      <c r="AS121" s="86" t="s">
        <v>75</v>
      </c>
      <c r="AT121" s="169">
        <v>6000000</v>
      </c>
      <c r="AU121" s="139">
        <f t="shared" si="8"/>
        <v>12000000</v>
      </c>
      <c r="AV121" s="140">
        <f t="shared" si="9"/>
        <v>0.33333333333333331</v>
      </c>
      <c r="AW121" s="86" t="s">
        <v>75</v>
      </c>
      <c r="AX121" s="72" t="s">
        <v>86</v>
      </c>
      <c r="AY121" s="240" t="s">
        <v>746</v>
      </c>
      <c r="AZ121" s="67" t="s">
        <v>67</v>
      </c>
      <c r="BA121" s="67" t="s">
        <v>67</v>
      </c>
    </row>
    <row r="122" spans="2:53" x14ac:dyDescent="0.25">
      <c r="B122" s="67">
        <v>2024</v>
      </c>
      <c r="C122" s="67">
        <v>891780111</v>
      </c>
      <c r="D122" s="69" t="s">
        <v>64</v>
      </c>
      <c r="E122" s="70" t="s">
        <v>745</v>
      </c>
      <c r="F122" s="70" t="s">
        <v>744</v>
      </c>
      <c r="G122" s="295">
        <v>0</v>
      </c>
      <c r="H122" s="72" t="s">
        <v>73</v>
      </c>
      <c r="I122" s="69" t="s">
        <v>138</v>
      </c>
      <c r="J122" s="70" t="s">
        <v>743</v>
      </c>
      <c r="K122" s="70">
        <v>10500000</v>
      </c>
      <c r="L122" s="67" t="s">
        <v>68</v>
      </c>
      <c r="M122" s="70" t="s">
        <v>742</v>
      </c>
      <c r="N122" s="136">
        <v>1082902907</v>
      </c>
      <c r="O122" s="154">
        <v>824</v>
      </c>
      <c r="P122" s="386">
        <v>45385</v>
      </c>
      <c r="Q122" s="70">
        <v>46000000</v>
      </c>
      <c r="R122" s="81">
        <v>45392</v>
      </c>
      <c r="S122" s="70">
        <v>10500000</v>
      </c>
      <c r="T122" s="72" t="s">
        <v>66</v>
      </c>
      <c r="U122" s="136">
        <v>12564670</v>
      </c>
      <c r="V122" s="136" t="s">
        <v>471</v>
      </c>
      <c r="W122" s="81">
        <v>45391</v>
      </c>
      <c r="X122" s="81">
        <v>45392</v>
      </c>
      <c r="Y122" s="295" t="s">
        <v>75</v>
      </c>
      <c r="Z122" s="81">
        <v>45462</v>
      </c>
      <c r="AA122" s="136">
        <f t="shared" si="5"/>
        <v>70</v>
      </c>
      <c r="AB122" s="70">
        <v>0</v>
      </c>
      <c r="AC122" s="70">
        <v>0</v>
      </c>
      <c r="AD122" s="70">
        <v>0</v>
      </c>
      <c r="AE122" s="79" t="s">
        <v>75</v>
      </c>
      <c r="AF122" s="136">
        <f t="shared" si="6"/>
        <v>0</v>
      </c>
      <c r="AG122" s="70">
        <v>0</v>
      </c>
      <c r="AH122" s="70">
        <v>0</v>
      </c>
      <c r="AI122" s="79" t="s">
        <v>75</v>
      </c>
      <c r="AJ122" s="72">
        <v>0</v>
      </c>
      <c r="AK122" s="79" t="s">
        <v>75</v>
      </c>
      <c r="AL122" s="79" t="s">
        <v>75</v>
      </c>
      <c r="AM122" s="136">
        <f t="shared" si="7"/>
        <v>0</v>
      </c>
      <c r="AN122" s="136">
        <f>+K122+AC122-AH122</f>
        <v>10500000</v>
      </c>
      <c r="AO122" s="72" t="s">
        <v>85</v>
      </c>
      <c r="AP122" s="70">
        <v>10500000</v>
      </c>
      <c r="AQ122" s="72" t="s">
        <v>66</v>
      </c>
      <c r="AR122" s="70">
        <v>0</v>
      </c>
      <c r="AS122" s="86" t="s">
        <v>75</v>
      </c>
      <c r="AT122" s="169">
        <v>3500000</v>
      </c>
      <c r="AU122" s="139">
        <f t="shared" si="8"/>
        <v>7000000</v>
      </c>
      <c r="AV122" s="140">
        <f t="shared" si="9"/>
        <v>0.33333333333333331</v>
      </c>
      <c r="AW122" s="86" t="s">
        <v>75</v>
      </c>
      <c r="AX122" s="72" t="s">
        <v>86</v>
      </c>
      <c r="AY122" s="232" t="s">
        <v>741</v>
      </c>
      <c r="AZ122" s="67" t="s">
        <v>67</v>
      </c>
      <c r="BA122" s="67" t="s">
        <v>67</v>
      </c>
    </row>
    <row r="123" spans="2:53" x14ac:dyDescent="0.25">
      <c r="B123" s="67">
        <v>2024</v>
      </c>
      <c r="C123" s="67">
        <v>891780111</v>
      </c>
      <c r="D123" s="69" t="s">
        <v>64</v>
      </c>
      <c r="E123" s="70" t="s">
        <v>740</v>
      </c>
      <c r="F123" s="70" t="s">
        <v>739</v>
      </c>
      <c r="G123" s="295">
        <v>0</v>
      </c>
      <c r="H123" s="72" t="s">
        <v>73</v>
      </c>
      <c r="I123" s="69" t="s">
        <v>138</v>
      </c>
      <c r="J123" s="70" t="s">
        <v>738</v>
      </c>
      <c r="K123" s="70">
        <v>10000000</v>
      </c>
      <c r="L123" s="67" t="s">
        <v>68</v>
      </c>
      <c r="M123" s="70" t="s">
        <v>737</v>
      </c>
      <c r="N123" s="136">
        <v>85470058</v>
      </c>
      <c r="O123" s="154">
        <v>824</v>
      </c>
      <c r="P123" s="386">
        <v>45385</v>
      </c>
      <c r="Q123" s="70">
        <v>46000000</v>
      </c>
      <c r="R123" s="81">
        <v>45392</v>
      </c>
      <c r="S123" s="70">
        <v>10000000</v>
      </c>
      <c r="T123" s="72" t="s">
        <v>66</v>
      </c>
      <c r="U123" s="136">
        <v>12564670</v>
      </c>
      <c r="V123" s="136" t="s">
        <v>471</v>
      </c>
      <c r="W123" s="81">
        <v>45391</v>
      </c>
      <c r="X123" s="81">
        <v>45392</v>
      </c>
      <c r="Y123" s="295" t="s">
        <v>75</v>
      </c>
      <c r="Z123" s="81">
        <v>45462</v>
      </c>
      <c r="AA123" s="136">
        <f t="shared" si="5"/>
        <v>70</v>
      </c>
      <c r="AB123" s="70">
        <v>1</v>
      </c>
      <c r="AC123" s="70">
        <v>500000</v>
      </c>
      <c r="AD123" s="70">
        <v>0</v>
      </c>
      <c r="AE123" s="79" t="s">
        <v>75</v>
      </c>
      <c r="AF123" s="136">
        <f t="shared" si="6"/>
        <v>0</v>
      </c>
      <c r="AG123" s="70">
        <v>0</v>
      </c>
      <c r="AH123" s="70">
        <v>0</v>
      </c>
      <c r="AI123" s="79" t="s">
        <v>75</v>
      </c>
      <c r="AJ123" s="72">
        <v>0</v>
      </c>
      <c r="AK123" s="79" t="s">
        <v>75</v>
      </c>
      <c r="AL123" s="79" t="s">
        <v>75</v>
      </c>
      <c r="AM123" s="136">
        <f t="shared" si="7"/>
        <v>0</v>
      </c>
      <c r="AN123" s="136">
        <f>+K123+AC123-AH123</f>
        <v>10500000</v>
      </c>
      <c r="AO123" s="72" t="s">
        <v>85</v>
      </c>
      <c r="AP123" s="70">
        <v>10000000</v>
      </c>
      <c r="AQ123" s="72" t="s">
        <v>66</v>
      </c>
      <c r="AR123" s="70">
        <v>0</v>
      </c>
      <c r="AS123" s="86" t="s">
        <v>75</v>
      </c>
      <c r="AT123" s="169">
        <v>3800000</v>
      </c>
      <c r="AU123" s="139">
        <f t="shared" si="8"/>
        <v>6700000</v>
      </c>
      <c r="AV123" s="140">
        <f t="shared" si="9"/>
        <v>0.3619047619047619</v>
      </c>
      <c r="AW123" s="86" t="s">
        <v>75</v>
      </c>
      <c r="AX123" s="72" t="s">
        <v>86</v>
      </c>
      <c r="AY123" s="232" t="s">
        <v>736</v>
      </c>
      <c r="AZ123" s="67" t="s">
        <v>67</v>
      </c>
      <c r="BA123" s="67" t="s">
        <v>67</v>
      </c>
    </row>
    <row r="124" spans="2:53" x14ac:dyDescent="0.25">
      <c r="B124" s="67">
        <v>2024</v>
      </c>
      <c r="C124" s="67">
        <v>891780111</v>
      </c>
      <c r="D124" s="69" t="s">
        <v>64</v>
      </c>
      <c r="E124" s="70" t="s">
        <v>735</v>
      </c>
      <c r="F124" s="70" t="s">
        <v>734</v>
      </c>
      <c r="G124" s="295">
        <v>0</v>
      </c>
      <c r="H124" s="72" t="s">
        <v>73</v>
      </c>
      <c r="I124" s="69" t="s">
        <v>65</v>
      </c>
      <c r="J124" s="70" t="s">
        <v>733</v>
      </c>
      <c r="K124" s="70">
        <v>7500000</v>
      </c>
      <c r="L124" s="67" t="s">
        <v>68</v>
      </c>
      <c r="M124" s="70" t="s">
        <v>732</v>
      </c>
      <c r="N124" s="136">
        <v>1007834086</v>
      </c>
      <c r="O124" s="154">
        <v>760</v>
      </c>
      <c r="P124" s="386">
        <v>45371</v>
      </c>
      <c r="Q124" s="70">
        <v>20000000</v>
      </c>
      <c r="R124" s="81">
        <v>45392</v>
      </c>
      <c r="S124" s="70">
        <v>7500000</v>
      </c>
      <c r="T124" s="72" t="s">
        <v>66</v>
      </c>
      <c r="U124" s="136">
        <v>85155333</v>
      </c>
      <c r="V124" s="136" t="s">
        <v>346</v>
      </c>
      <c r="W124" s="81">
        <v>45391</v>
      </c>
      <c r="X124" s="81">
        <v>45392</v>
      </c>
      <c r="Y124" s="295" t="s">
        <v>75</v>
      </c>
      <c r="Z124" s="81">
        <v>45473</v>
      </c>
      <c r="AA124" s="136">
        <f t="shared" si="5"/>
        <v>81</v>
      </c>
      <c r="AB124" s="70">
        <v>0</v>
      </c>
      <c r="AC124" s="70">
        <v>0</v>
      </c>
      <c r="AD124" s="70">
        <v>0</v>
      </c>
      <c r="AE124" s="79" t="s">
        <v>75</v>
      </c>
      <c r="AF124" s="136">
        <f t="shared" si="6"/>
        <v>0</v>
      </c>
      <c r="AG124" s="70">
        <v>0</v>
      </c>
      <c r="AH124" s="70">
        <v>0</v>
      </c>
      <c r="AI124" s="79" t="s">
        <v>75</v>
      </c>
      <c r="AJ124" s="72">
        <v>0</v>
      </c>
      <c r="AK124" s="79" t="s">
        <v>75</v>
      </c>
      <c r="AL124" s="79" t="s">
        <v>75</v>
      </c>
      <c r="AM124" s="136">
        <f t="shared" si="7"/>
        <v>0</v>
      </c>
      <c r="AN124" s="136">
        <f>+K124+AC124-AH124</f>
        <v>7500000</v>
      </c>
      <c r="AO124" s="72" t="s">
        <v>67</v>
      </c>
      <c r="AP124" s="70">
        <v>7500000</v>
      </c>
      <c r="AQ124" s="72" t="s">
        <v>66</v>
      </c>
      <c r="AR124" s="70">
        <v>0</v>
      </c>
      <c r="AS124" s="86" t="s">
        <v>75</v>
      </c>
      <c r="AT124" s="169">
        <v>2500000</v>
      </c>
      <c r="AU124" s="139">
        <f t="shared" si="8"/>
        <v>5000000</v>
      </c>
      <c r="AV124" s="140">
        <f t="shared" si="9"/>
        <v>0.33333333333333331</v>
      </c>
      <c r="AW124" s="86" t="s">
        <v>75</v>
      </c>
      <c r="AX124" s="72" t="s">
        <v>86</v>
      </c>
      <c r="AY124" s="232" t="s">
        <v>731</v>
      </c>
      <c r="AZ124" s="67" t="s">
        <v>67</v>
      </c>
      <c r="BA124" s="67" t="s">
        <v>67</v>
      </c>
    </row>
    <row r="125" spans="2:53" x14ac:dyDescent="0.25">
      <c r="B125" s="67">
        <v>2024</v>
      </c>
      <c r="C125" s="67">
        <v>891780111</v>
      </c>
      <c r="D125" s="69" t="s">
        <v>64</v>
      </c>
      <c r="E125" s="70" t="s">
        <v>730</v>
      </c>
      <c r="F125" s="70" t="s">
        <v>729</v>
      </c>
      <c r="G125" s="295">
        <v>0</v>
      </c>
      <c r="H125" s="72" t="s">
        <v>73</v>
      </c>
      <c r="I125" s="69" t="s">
        <v>65</v>
      </c>
      <c r="J125" s="70" t="s">
        <v>728</v>
      </c>
      <c r="K125" s="70">
        <v>11100000</v>
      </c>
      <c r="L125" s="67" t="s">
        <v>68</v>
      </c>
      <c r="M125" s="70" t="s">
        <v>727</v>
      </c>
      <c r="N125" s="136">
        <v>1083016785</v>
      </c>
      <c r="O125" s="154">
        <v>760</v>
      </c>
      <c r="P125" s="386">
        <v>45371</v>
      </c>
      <c r="Q125" s="70">
        <v>20000000</v>
      </c>
      <c r="R125" s="81">
        <v>45392</v>
      </c>
      <c r="S125" s="70">
        <v>11100000</v>
      </c>
      <c r="T125" s="72" t="s">
        <v>66</v>
      </c>
      <c r="U125" s="136">
        <v>85155333</v>
      </c>
      <c r="V125" s="136" t="s">
        <v>346</v>
      </c>
      <c r="W125" s="81">
        <v>45391</v>
      </c>
      <c r="X125" s="81">
        <v>45392</v>
      </c>
      <c r="Y125" s="295" t="s">
        <v>75</v>
      </c>
      <c r="Z125" s="81">
        <v>45473</v>
      </c>
      <c r="AA125" s="136">
        <f t="shared" si="5"/>
        <v>81</v>
      </c>
      <c r="AB125" s="70">
        <v>0</v>
      </c>
      <c r="AC125" s="70">
        <v>0</v>
      </c>
      <c r="AD125" s="70">
        <v>0</v>
      </c>
      <c r="AE125" s="79" t="s">
        <v>75</v>
      </c>
      <c r="AF125" s="136">
        <f t="shared" si="6"/>
        <v>0</v>
      </c>
      <c r="AG125" s="70">
        <v>0</v>
      </c>
      <c r="AH125" s="70">
        <v>0</v>
      </c>
      <c r="AI125" s="79" t="s">
        <v>75</v>
      </c>
      <c r="AJ125" s="72">
        <v>0</v>
      </c>
      <c r="AK125" s="79" t="s">
        <v>75</v>
      </c>
      <c r="AL125" s="79" t="s">
        <v>75</v>
      </c>
      <c r="AM125" s="136">
        <f t="shared" si="7"/>
        <v>0</v>
      </c>
      <c r="AN125" s="136">
        <f>+K125+AC125-AH125</f>
        <v>11100000</v>
      </c>
      <c r="AO125" s="72" t="s">
        <v>67</v>
      </c>
      <c r="AP125" s="70">
        <v>11100000</v>
      </c>
      <c r="AQ125" s="72" t="s">
        <v>66</v>
      </c>
      <c r="AR125" s="70">
        <v>0</v>
      </c>
      <c r="AS125" s="86" t="s">
        <v>75</v>
      </c>
      <c r="AT125" s="169">
        <v>3700000</v>
      </c>
      <c r="AU125" s="139">
        <f t="shared" si="8"/>
        <v>7400000</v>
      </c>
      <c r="AV125" s="140">
        <f t="shared" si="9"/>
        <v>0.33333333333333331</v>
      </c>
      <c r="AW125" s="86" t="s">
        <v>75</v>
      </c>
      <c r="AX125" s="72" t="s">
        <v>86</v>
      </c>
      <c r="AY125" s="232" t="s">
        <v>726</v>
      </c>
      <c r="AZ125" s="67" t="s">
        <v>67</v>
      </c>
      <c r="BA125" s="67" t="s">
        <v>67</v>
      </c>
    </row>
    <row r="126" spans="2:53" x14ac:dyDescent="0.25">
      <c r="B126" s="67">
        <v>2024</v>
      </c>
      <c r="C126" s="67">
        <v>891780111</v>
      </c>
      <c r="D126" s="69" t="s">
        <v>64</v>
      </c>
      <c r="E126" s="70" t="s">
        <v>725</v>
      </c>
      <c r="F126" s="70" t="s">
        <v>724</v>
      </c>
      <c r="G126" s="295">
        <v>0</v>
      </c>
      <c r="H126" s="72" t="s">
        <v>73</v>
      </c>
      <c r="I126" s="69" t="s">
        <v>138</v>
      </c>
      <c r="J126" s="70" t="s">
        <v>723</v>
      </c>
      <c r="K126" s="70">
        <v>4320000</v>
      </c>
      <c r="L126" s="67" t="s">
        <v>68</v>
      </c>
      <c r="M126" s="70" t="s">
        <v>722</v>
      </c>
      <c r="N126" s="136">
        <v>57461699</v>
      </c>
      <c r="O126" s="154">
        <v>216</v>
      </c>
      <c r="P126" s="386">
        <v>45322</v>
      </c>
      <c r="Q126" s="70">
        <v>67200000</v>
      </c>
      <c r="R126" s="81">
        <v>45392</v>
      </c>
      <c r="S126" s="70">
        <v>4320000</v>
      </c>
      <c r="T126" s="72" t="s">
        <v>66</v>
      </c>
      <c r="U126" s="136">
        <v>16078654</v>
      </c>
      <c r="V126" s="136" t="s">
        <v>477</v>
      </c>
      <c r="W126" s="81">
        <v>45391</v>
      </c>
      <c r="X126" s="81">
        <v>45399</v>
      </c>
      <c r="Y126" s="295" t="s">
        <v>75</v>
      </c>
      <c r="Z126" s="81">
        <v>45448</v>
      </c>
      <c r="AA126" s="136">
        <f t="shared" si="5"/>
        <v>49</v>
      </c>
      <c r="AB126" s="70">
        <v>1</v>
      </c>
      <c r="AC126" s="70">
        <v>1440000</v>
      </c>
      <c r="AD126" s="70">
        <v>1</v>
      </c>
      <c r="AE126" s="79">
        <v>45473</v>
      </c>
      <c r="AF126" s="136">
        <f t="shared" si="6"/>
        <v>25</v>
      </c>
      <c r="AG126" s="70">
        <v>0</v>
      </c>
      <c r="AH126" s="70">
        <v>0</v>
      </c>
      <c r="AI126" s="79" t="s">
        <v>75</v>
      </c>
      <c r="AJ126" s="72">
        <v>0</v>
      </c>
      <c r="AK126" s="79" t="s">
        <v>75</v>
      </c>
      <c r="AL126" s="79" t="s">
        <v>75</v>
      </c>
      <c r="AM126" s="136">
        <f t="shared" si="7"/>
        <v>0</v>
      </c>
      <c r="AN126" s="136">
        <f>+K126+AC126-AH126</f>
        <v>5760000</v>
      </c>
      <c r="AO126" s="72" t="s">
        <v>85</v>
      </c>
      <c r="AP126" s="70">
        <v>4320000</v>
      </c>
      <c r="AQ126" s="72" t="s">
        <v>66</v>
      </c>
      <c r="AR126" s="70">
        <v>0</v>
      </c>
      <c r="AS126" s="86" t="s">
        <v>75</v>
      </c>
      <c r="AT126" s="169">
        <v>0</v>
      </c>
      <c r="AU126" s="139">
        <f t="shared" si="8"/>
        <v>5760000</v>
      </c>
      <c r="AV126" s="140">
        <f t="shared" si="9"/>
        <v>0</v>
      </c>
      <c r="AW126" s="86" t="s">
        <v>75</v>
      </c>
      <c r="AX126" s="72" t="s">
        <v>86</v>
      </c>
      <c r="AY126" s="232" t="s">
        <v>721</v>
      </c>
      <c r="AZ126" s="67" t="s">
        <v>67</v>
      </c>
      <c r="BA126" s="67" t="s">
        <v>67</v>
      </c>
    </row>
    <row r="127" spans="2:53" x14ac:dyDescent="0.25">
      <c r="B127" s="67">
        <v>2024</v>
      </c>
      <c r="C127" s="67">
        <v>891780111</v>
      </c>
      <c r="D127" s="69" t="s">
        <v>64</v>
      </c>
      <c r="E127" s="70" t="s">
        <v>720</v>
      </c>
      <c r="F127" s="70" t="s">
        <v>719</v>
      </c>
      <c r="G127" s="295">
        <v>0</v>
      </c>
      <c r="H127" s="72" t="s">
        <v>73</v>
      </c>
      <c r="I127" s="69" t="s">
        <v>138</v>
      </c>
      <c r="J127" s="70" t="s">
        <v>718</v>
      </c>
      <c r="K127" s="70">
        <v>78000000</v>
      </c>
      <c r="L127" s="67" t="s">
        <v>68</v>
      </c>
      <c r="M127" s="70" t="s">
        <v>717</v>
      </c>
      <c r="N127" s="136">
        <v>7143229</v>
      </c>
      <c r="O127" s="154">
        <v>696</v>
      </c>
      <c r="P127" s="386">
        <v>45365</v>
      </c>
      <c r="Q127" s="70">
        <v>78000000</v>
      </c>
      <c r="R127" s="81">
        <v>45392</v>
      </c>
      <c r="S127" s="70">
        <v>78000000</v>
      </c>
      <c r="T127" s="72" t="s">
        <v>66</v>
      </c>
      <c r="U127" s="136">
        <v>72005158</v>
      </c>
      <c r="V127" s="136" t="s">
        <v>436</v>
      </c>
      <c r="W127" s="81">
        <v>45392</v>
      </c>
      <c r="X127" s="81">
        <v>45392</v>
      </c>
      <c r="Y127" s="295" t="s">
        <v>75</v>
      </c>
      <c r="Z127" s="81">
        <v>45435</v>
      </c>
      <c r="AA127" s="136">
        <f t="shared" si="5"/>
        <v>43</v>
      </c>
      <c r="AB127" s="70">
        <v>0</v>
      </c>
      <c r="AC127" s="70">
        <v>0</v>
      </c>
      <c r="AD127" s="70">
        <v>0</v>
      </c>
      <c r="AE127" s="79" t="s">
        <v>75</v>
      </c>
      <c r="AF127" s="136">
        <f t="shared" si="6"/>
        <v>0</v>
      </c>
      <c r="AG127" s="70">
        <v>0</v>
      </c>
      <c r="AH127" s="70">
        <v>0</v>
      </c>
      <c r="AI127" s="79" t="s">
        <v>75</v>
      </c>
      <c r="AJ127" s="72">
        <v>0</v>
      </c>
      <c r="AK127" s="79" t="s">
        <v>75</v>
      </c>
      <c r="AL127" s="79" t="s">
        <v>75</v>
      </c>
      <c r="AM127" s="136">
        <f t="shared" si="7"/>
        <v>0</v>
      </c>
      <c r="AN127" s="136">
        <f>+K127+AC127-AH127</f>
        <v>78000000</v>
      </c>
      <c r="AO127" s="72" t="s">
        <v>85</v>
      </c>
      <c r="AP127" s="70">
        <v>78000000</v>
      </c>
      <c r="AQ127" s="72" t="s">
        <v>66</v>
      </c>
      <c r="AR127" s="70">
        <v>0</v>
      </c>
      <c r="AS127" s="86" t="s">
        <v>75</v>
      </c>
      <c r="AT127" s="169">
        <v>0</v>
      </c>
      <c r="AU127" s="139">
        <f t="shared" si="8"/>
        <v>78000000</v>
      </c>
      <c r="AV127" s="140">
        <f t="shared" si="9"/>
        <v>0</v>
      </c>
      <c r="AW127" s="86" t="s">
        <v>75</v>
      </c>
      <c r="AX127" s="72" t="s">
        <v>86</v>
      </c>
      <c r="AY127" s="232" t="s">
        <v>716</v>
      </c>
      <c r="AZ127" s="67" t="s">
        <v>67</v>
      </c>
      <c r="BA127" s="67" t="s">
        <v>67</v>
      </c>
    </row>
    <row r="128" spans="2:53" x14ac:dyDescent="0.25">
      <c r="B128" s="67">
        <v>2024</v>
      </c>
      <c r="C128" s="67">
        <v>891780111</v>
      </c>
      <c r="D128" s="69" t="s">
        <v>64</v>
      </c>
      <c r="E128" s="70" t="s">
        <v>715</v>
      </c>
      <c r="F128" s="70" t="s">
        <v>697</v>
      </c>
      <c r="G128" s="295">
        <v>0</v>
      </c>
      <c r="H128" s="72" t="s">
        <v>73</v>
      </c>
      <c r="I128" s="69" t="s">
        <v>138</v>
      </c>
      <c r="J128" s="70" t="s">
        <v>714</v>
      </c>
      <c r="K128" s="70">
        <v>4000000</v>
      </c>
      <c r="L128" s="67" t="s">
        <v>68</v>
      </c>
      <c r="M128" s="136" t="s">
        <v>713</v>
      </c>
      <c r="N128" s="136">
        <v>1010067947</v>
      </c>
      <c r="O128" s="154">
        <v>693</v>
      </c>
      <c r="P128" s="386">
        <v>45365</v>
      </c>
      <c r="Q128" s="70">
        <v>4000000</v>
      </c>
      <c r="R128" s="81">
        <v>45393</v>
      </c>
      <c r="S128" s="70">
        <v>4000000</v>
      </c>
      <c r="T128" s="72" t="s">
        <v>66</v>
      </c>
      <c r="U128" s="136">
        <v>1082939683</v>
      </c>
      <c r="V128" s="136" t="s">
        <v>242</v>
      </c>
      <c r="W128" s="81">
        <v>45393</v>
      </c>
      <c r="X128" s="81">
        <v>45393</v>
      </c>
      <c r="Y128" s="295" t="s">
        <v>75</v>
      </c>
      <c r="Z128" s="81">
        <v>45398</v>
      </c>
      <c r="AA128" s="136">
        <f t="shared" si="5"/>
        <v>5</v>
      </c>
      <c r="AB128" s="70">
        <v>0</v>
      </c>
      <c r="AC128" s="70">
        <v>0</v>
      </c>
      <c r="AD128" s="70">
        <v>0</v>
      </c>
      <c r="AE128" s="79" t="s">
        <v>75</v>
      </c>
      <c r="AF128" s="136">
        <f t="shared" si="6"/>
        <v>0</v>
      </c>
      <c r="AG128" s="70">
        <v>0</v>
      </c>
      <c r="AH128" s="70">
        <v>0</v>
      </c>
      <c r="AI128" s="79" t="s">
        <v>75</v>
      </c>
      <c r="AJ128" s="72">
        <v>0</v>
      </c>
      <c r="AK128" s="79" t="s">
        <v>75</v>
      </c>
      <c r="AL128" s="79" t="s">
        <v>75</v>
      </c>
      <c r="AM128" s="136">
        <f t="shared" si="7"/>
        <v>0</v>
      </c>
      <c r="AN128" s="136">
        <f>+K128+AC128-AH128</f>
        <v>4000000</v>
      </c>
      <c r="AO128" s="72" t="s">
        <v>85</v>
      </c>
      <c r="AP128" s="70">
        <v>4000000</v>
      </c>
      <c r="AQ128" s="72" t="s">
        <v>66</v>
      </c>
      <c r="AR128" s="70">
        <v>0</v>
      </c>
      <c r="AS128" s="86" t="s">
        <v>75</v>
      </c>
      <c r="AT128" s="169">
        <v>0</v>
      </c>
      <c r="AU128" s="139">
        <f t="shared" si="8"/>
        <v>4000000</v>
      </c>
      <c r="AV128" s="140">
        <f t="shared" si="9"/>
        <v>0</v>
      </c>
      <c r="AW128" s="86" t="s">
        <v>75</v>
      </c>
      <c r="AX128" s="72" t="s">
        <v>86</v>
      </c>
      <c r="AY128" s="232" t="s">
        <v>712</v>
      </c>
      <c r="AZ128" s="67" t="s">
        <v>67</v>
      </c>
      <c r="BA128" s="67" t="s">
        <v>67</v>
      </c>
    </row>
    <row r="129" spans="2:53" x14ac:dyDescent="0.25">
      <c r="B129" s="67">
        <v>2024</v>
      </c>
      <c r="C129" s="67">
        <v>891780111</v>
      </c>
      <c r="D129" s="69" t="s">
        <v>64</v>
      </c>
      <c r="E129" s="70" t="s">
        <v>711</v>
      </c>
      <c r="F129" s="70" t="s">
        <v>710</v>
      </c>
      <c r="G129" s="295">
        <v>0</v>
      </c>
      <c r="H129" s="72" t="s">
        <v>73</v>
      </c>
      <c r="I129" s="69" t="s">
        <v>138</v>
      </c>
      <c r="J129" s="70" t="s">
        <v>709</v>
      </c>
      <c r="K129" s="70">
        <v>12000000</v>
      </c>
      <c r="L129" s="67" t="s">
        <v>68</v>
      </c>
      <c r="M129" s="70" t="s">
        <v>708</v>
      </c>
      <c r="N129" s="136">
        <v>1123407292</v>
      </c>
      <c r="O129" s="154">
        <v>640</v>
      </c>
      <c r="P129" s="386">
        <v>45362</v>
      </c>
      <c r="Q129" s="70">
        <v>77600000</v>
      </c>
      <c r="R129" s="81">
        <v>45398</v>
      </c>
      <c r="S129" s="70">
        <v>12000000</v>
      </c>
      <c r="T129" s="72" t="s">
        <v>66</v>
      </c>
      <c r="U129" s="136">
        <v>85155333</v>
      </c>
      <c r="V129" s="136" t="s">
        <v>346</v>
      </c>
      <c r="W129" s="81">
        <v>45394</v>
      </c>
      <c r="X129" s="81">
        <v>45398</v>
      </c>
      <c r="Y129" s="295" t="s">
        <v>75</v>
      </c>
      <c r="Z129" s="81">
        <v>45489</v>
      </c>
      <c r="AA129" s="136">
        <f t="shared" si="5"/>
        <v>91</v>
      </c>
      <c r="AB129" s="70">
        <v>0</v>
      </c>
      <c r="AC129" s="70">
        <v>0</v>
      </c>
      <c r="AD129" s="70">
        <v>0</v>
      </c>
      <c r="AE129" s="79" t="s">
        <v>75</v>
      </c>
      <c r="AF129" s="136">
        <f t="shared" si="6"/>
        <v>0</v>
      </c>
      <c r="AG129" s="70">
        <v>0</v>
      </c>
      <c r="AH129" s="70">
        <v>0</v>
      </c>
      <c r="AI129" s="79" t="s">
        <v>75</v>
      </c>
      <c r="AJ129" s="72">
        <v>0</v>
      </c>
      <c r="AK129" s="79" t="s">
        <v>75</v>
      </c>
      <c r="AL129" s="79" t="s">
        <v>75</v>
      </c>
      <c r="AM129" s="136">
        <f t="shared" si="7"/>
        <v>0</v>
      </c>
      <c r="AN129" s="136">
        <f>+K129+AC129-AH129</f>
        <v>12000000</v>
      </c>
      <c r="AO129" s="72" t="s">
        <v>85</v>
      </c>
      <c r="AP129" s="70">
        <v>12000000</v>
      </c>
      <c r="AQ129" s="72" t="s">
        <v>66</v>
      </c>
      <c r="AR129" s="70">
        <v>0</v>
      </c>
      <c r="AS129" s="86" t="s">
        <v>75</v>
      </c>
      <c r="AT129" s="169">
        <v>0</v>
      </c>
      <c r="AU129" s="139">
        <f t="shared" si="8"/>
        <v>12000000</v>
      </c>
      <c r="AV129" s="140">
        <f t="shared" si="9"/>
        <v>0</v>
      </c>
      <c r="AW129" s="86" t="s">
        <v>75</v>
      </c>
      <c r="AX129" s="72" t="s">
        <v>86</v>
      </c>
      <c r="AY129" s="232" t="s">
        <v>707</v>
      </c>
      <c r="AZ129" s="67" t="s">
        <v>67</v>
      </c>
      <c r="BA129" s="67" t="s">
        <v>67</v>
      </c>
    </row>
    <row r="130" spans="2:53" x14ac:dyDescent="0.25">
      <c r="B130" s="67">
        <v>2024</v>
      </c>
      <c r="C130" s="67">
        <v>891780111</v>
      </c>
      <c r="D130" s="69" t="s">
        <v>64</v>
      </c>
      <c r="E130" s="70" t="s">
        <v>706</v>
      </c>
      <c r="F130" s="70" t="s">
        <v>705</v>
      </c>
      <c r="G130" s="295">
        <v>0</v>
      </c>
      <c r="H130" s="72" t="s">
        <v>73</v>
      </c>
      <c r="I130" s="69" t="s">
        <v>138</v>
      </c>
      <c r="J130" s="70" t="s">
        <v>704</v>
      </c>
      <c r="K130" s="70">
        <v>10500000</v>
      </c>
      <c r="L130" s="67" t="s">
        <v>68</v>
      </c>
      <c r="M130" s="70" t="s">
        <v>321</v>
      </c>
      <c r="N130" s="136">
        <v>1001911525</v>
      </c>
      <c r="O130" s="154">
        <v>824</v>
      </c>
      <c r="P130" s="386">
        <v>45385</v>
      </c>
      <c r="Q130" s="70">
        <v>46000000</v>
      </c>
      <c r="R130" s="81">
        <v>45398</v>
      </c>
      <c r="S130" s="70">
        <v>10500000</v>
      </c>
      <c r="T130" s="72" t="s">
        <v>66</v>
      </c>
      <c r="U130" s="136">
        <v>12564670</v>
      </c>
      <c r="V130" s="136" t="s">
        <v>471</v>
      </c>
      <c r="W130" s="81">
        <v>45394</v>
      </c>
      <c r="X130" s="81">
        <v>45398</v>
      </c>
      <c r="Y130" s="295" t="s">
        <v>75</v>
      </c>
      <c r="Z130" s="81">
        <v>45462</v>
      </c>
      <c r="AA130" s="136">
        <f t="shared" si="5"/>
        <v>64</v>
      </c>
      <c r="AB130" s="70">
        <v>0</v>
      </c>
      <c r="AC130" s="70">
        <v>0</v>
      </c>
      <c r="AD130" s="70">
        <v>0</v>
      </c>
      <c r="AE130" s="79" t="s">
        <v>75</v>
      </c>
      <c r="AF130" s="136">
        <f t="shared" si="6"/>
        <v>0</v>
      </c>
      <c r="AG130" s="70">
        <v>0</v>
      </c>
      <c r="AH130" s="70">
        <v>0</v>
      </c>
      <c r="AI130" s="79" t="s">
        <v>75</v>
      </c>
      <c r="AJ130" s="72">
        <v>0</v>
      </c>
      <c r="AK130" s="79" t="s">
        <v>75</v>
      </c>
      <c r="AL130" s="79" t="s">
        <v>75</v>
      </c>
      <c r="AM130" s="136">
        <f t="shared" si="7"/>
        <v>0</v>
      </c>
      <c r="AN130" s="136">
        <f>+K130+AC130-AH130</f>
        <v>10500000</v>
      </c>
      <c r="AO130" s="72" t="s">
        <v>85</v>
      </c>
      <c r="AP130" s="70">
        <v>10500000</v>
      </c>
      <c r="AQ130" s="72" t="s">
        <v>66</v>
      </c>
      <c r="AR130" s="70">
        <v>0</v>
      </c>
      <c r="AS130" s="86" t="s">
        <v>75</v>
      </c>
      <c r="AT130" s="169">
        <v>3500000</v>
      </c>
      <c r="AU130" s="139">
        <f t="shared" si="8"/>
        <v>7000000</v>
      </c>
      <c r="AV130" s="140">
        <f t="shared" si="9"/>
        <v>0.33333333333333331</v>
      </c>
      <c r="AW130" s="86" t="s">
        <v>75</v>
      </c>
      <c r="AX130" s="72" t="s">
        <v>86</v>
      </c>
      <c r="AY130" s="232" t="s">
        <v>703</v>
      </c>
      <c r="AZ130" s="67" t="s">
        <v>67</v>
      </c>
      <c r="BA130" s="67" t="s">
        <v>67</v>
      </c>
    </row>
    <row r="131" spans="2:53" x14ac:dyDescent="0.25">
      <c r="B131" s="67">
        <v>2024</v>
      </c>
      <c r="C131" s="67">
        <v>891780111</v>
      </c>
      <c r="D131" s="69" t="s">
        <v>64</v>
      </c>
      <c r="E131" s="70" t="s">
        <v>702</v>
      </c>
      <c r="F131" s="70" t="s">
        <v>701</v>
      </c>
      <c r="G131" s="295">
        <v>0</v>
      </c>
      <c r="H131" s="72" t="s">
        <v>73</v>
      </c>
      <c r="I131" s="69" t="s">
        <v>138</v>
      </c>
      <c r="J131" s="70" t="s">
        <v>700</v>
      </c>
      <c r="K131" s="70">
        <v>1440000</v>
      </c>
      <c r="L131" s="67" t="s">
        <v>68</v>
      </c>
      <c r="M131" s="70" t="s">
        <v>478</v>
      </c>
      <c r="N131" s="136">
        <v>40941511</v>
      </c>
      <c r="O131" s="154">
        <v>216</v>
      </c>
      <c r="P131" s="386">
        <v>45322</v>
      </c>
      <c r="Q131" s="70">
        <v>67200000</v>
      </c>
      <c r="R131" s="81">
        <v>45398</v>
      </c>
      <c r="S131" s="70">
        <v>1440000</v>
      </c>
      <c r="T131" s="72" t="s">
        <v>66</v>
      </c>
      <c r="U131" s="136">
        <v>16078654</v>
      </c>
      <c r="V131" s="136" t="s">
        <v>477</v>
      </c>
      <c r="W131" s="81">
        <v>45394</v>
      </c>
      <c r="X131" s="81">
        <v>45398</v>
      </c>
      <c r="Y131" s="295" t="s">
        <v>75</v>
      </c>
      <c r="Z131" s="81">
        <v>45406</v>
      </c>
      <c r="AA131" s="136">
        <f t="shared" si="5"/>
        <v>8</v>
      </c>
      <c r="AB131" s="70">
        <v>0</v>
      </c>
      <c r="AC131" s="70">
        <v>0</v>
      </c>
      <c r="AD131" s="70">
        <v>0</v>
      </c>
      <c r="AE131" s="79" t="s">
        <v>75</v>
      </c>
      <c r="AF131" s="136">
        <f t="shared" si="6"/>
        <v>0</v>
      </c>
      <c r="AG131" s="70">
        <v>0</v>
      </c>
      <c r="AH131" s="70">
        <v>0</v>
      </c>
      <c r="AI131" s="79" t="s">
        <v>75</v>
      </c>
      <c r="AJ131" s="72">
        <v>0</v>
      </c>
      <c r="AK131" s="79" t="s">
        <v>75</v>
      </c>
      <c r="AL131" s="79" t="s">
        <v>75</v>
      </c>
      <c r="AM131" s="136">
        <f t="shared" si="7"/>
        <v>0</v>
      </c>
      <c r="AN131" s="136">
        <f>+K131+AC131-AH131</f>
        <v>1440000</v>
      </c>
      <c r="AO131" s="72" t="s">
        <v>85</v>
      </c>
      <c r="AP131" s="70">
        <v>1440000</v>
      </c>
      <c r="AQ131" s="72" t="s">
        <v>66</v>
      </c>
      <c r="AR131" s="70">
        <v>0</v>
      </c>
      <c r="AS131" s="86" t="s">
        <v>75</v>
      </c>
      <c r="AT131" s="169">
        <v>0</v>
      </c>
      <c r="AU131" s="139">
        <f t="shared" si="8"/>
        <v>1440000</v>
      </c>
      <c r="AV131" s="140">
        <f t="shared" si="9"/>
        <v>0</v>
      </c>
      <c r="AW131" s="86" t="s">
        <v>75</v>
      </c>
      <c r="AX131" s="72" t="s">
        <v>86</v>
      </c>
      <c r="AY131" s="232" t="s">
        <v>699</v>
      </c>
      <c r="AZ131" s="67" t="s">
        <v>67</v>
      </c>
      <c r="BA131" s="67" t="s">
        <v>67</v>
      </c>
    </row>
    <row r="132" spans="2:53" x14ac:dyDescent="0.25">
      <c r="B132" s="67">
        <v>2024</v>
      </c>
      <c r="C132" s="67">
        <v>891780111</v>
      </c>
      <c r="D132" s="69" t="s">
        <v>64</v>
      </c>
      <c r="E132" s="70" t="s">
        <v>698</v>
      </c>
      <c r="F132" s="70" t="s">
        <v>697</v>
      </c>
      <c r="G132" s="387">
        <v>2019000100064</v>
      </c>
      <c r="H132" s="72" t="s">
        <v>73</v>
      </c>
      <c r="I132" s="69" t="s">
        <v>138</v>
      </c>
      <c r="J132" s="70" t="s">
        <v>696</v>
      </c>
      <c r="K132" s="70">
        <v>7000000</v>
      </c>
      <c r="L132" s="67" t="s">
        <v>68</v>
      </c>
      <c r="M132" s="70" t="s">
        <v>695</v>
      </c>
      <c r="N132" s="136">
        <v>10144321</v>
      </c>
      <c r="O132" s="154" t="s">
        <v>694</v>
      </c>
      <c r="P132" s="386">
        <v>45363</v>
      </c>
      <c r="Q132" s="70">
        <v>24613832</v>
      </c>
      <c r="R132" s="81">
        <v>45394</v>
      </c>
      <c r="S132" s="70">
        <v>7000000</v>
      </c>
      <c r="T132" s="72" t="s">
        <v>66</v>
      </c>
      <c r="U132" s="154">
        <v>7629414</v>
      </c>
      <c r="V132" s="136" t="s">
        <v>566</v>
      </c>
      <c r="W132" s="81">
        <v>45394</v>
      </c>
      <c r="X132" s="81">
        <v>45394</v>
      </c>
      <c r="Y132" s="295" t="s">
        <v>75</v>
      </c>
      <c r="Z132" s="81">
        <v>45443</v>
      </c>
      <c r="AA132" s="136">
        <f t="shared" si="5"/>
        <v>49</v>
      </c>
      <c r="AB132" s="70">
        <v>0</v>
      </c>
      <c r="AC132" s="70">
        <v>0</v>
      </c>
      <c r="AD132" s="70">
        <v>0</v>
      </c>
      <c r="AE132" s="79" t="s">
        <v>75</v>
      </c>
      <c r="AF132" s="136">
        <f t="shared" si="6"/>
        <v>0</v>
      </c>
      <c r="AG132" s="70">
        <v>0</v>
      </c>
      <c r="AH132" s="70">
        <v>0</v>
      </c>
      <c r="AI132" s="79" t="s">
        <v>75</v>
      </c>
      <c r="AJ132" s="72">
        <v>0</v>
      </c>
      <c r="AK132" s="79" t="s">
        <v>75</v>
      </c>
      <c r="AL132" s="79" t="s">
        <v>75</v>
      </c>
      <c r="AM132" s="136">
        <f t="shared" si="7"/>
        <v>0</v>
      </c>
      <c r="AN132" s="136">
        <f>+K132+AC132-AH132</f>
        <v>7000000</v>
      </c>
      <c r="AO132" s="72" t="s">
        <v>85</v>
      </c>
      <c r="AP132" s="70">
        <v>7000000</v>
      </c>
      <c r="AQ132" s="72" t="s">
        <v>66</v>
      </c>
      <c r="AR132" s="70">
        <v>0</v>
      </c>
      <c r="AS132" s="86" t="s">
        <v>75</v>
      </c>
      <c r="AT132" s="169">
        <v>0</v>
      </c>
      <c r="AU132" s="139">
        <f t="shared" si="8"/>
        <v>7000000</v>
      </c>
      <c r="AV132" s="140">
        <f t="shared" si="9"/>
        <v>0</v>
      </c>
      <c r="AW132" s="86" t="s">
        <v>75</v>
      </c>
      <c r="AX132" s="72" t="s">
        <v>86</v>
      </c>
      <c r="AY132" s="240" t="s">
        <v>693</v>
      </c>
      <c r="AZ132" s="67" t="s">
        <v>67</v>
      </c>
      <c r="BA132" s="67" t="s">
        <v>67</v>
      </c>
    </row>
    <row r="133" spans="2:53" x14ac:dyDescent="0.25">
      <c r="B133" s="67">
        <v>2024</v>
      </c>
      <c r="C133" s="67">
        <v>891780111</v>
      </c>
      <c r="D133" s="69" t="s">
        <v>64</v>
      </c>
      <c r="E133" s="70" t="s">
        <v>692</v>
      </c>
      <c r="F133" s="70" t="s">
        <v>691</v>
      </c>
      <c r="G133" s="387">
        <v>2020000100116</v>
      </c>
      <c r="H133" s="72" t="s">
        <v>73</v>
      </c>
      <c r="I133" s="69" t="s">
        <v>138</v>
      </c>
      <c r="J133" s="70" t="s">
        <v>690</v>
      </c>
      <c r="K133" s="70">
        <v>10000000</v>
      </c>
      <c r="L133" s="67" t="s">
        <v>68</v>
      </c>
      <c r="M133" s="70" t="s">
        <v>689</v>
      </c>
      <c r="N133" s="136">
        <v>1082903171</v>
      </c>
      <c r="O133" s="154" t="s">
        <v>688</v>
      </c>
      <c r="P133" s="386">
        <v>44978</v>
      </c>
      <c r="Q133" s="70">
        <v>252457983</v>
      </c>
      <c r="R133" s="81">
        <v>45397</v>
      </c>
      <c r="S133" s="70">
        <v>10000000</v>
      </c>
      <c r="T133" s="72" t="s">
        <v>66</v>
      </c>
      <c r="U133" s="136">
        <v>85461685</v>
      </c>
      <c r="V133" s="136" t="s">
        <v>544</v>
      </c>
      <c r="W133" s="81">
        <v>45397</v>
      </c>
      <c r="X133" s="81">
        <v>45397</v>
      </c>
      <c r="Y133" s="295" t="s">
        <v>75</v>
      </c>
      <c r="Z133" s="81">
        <v>45516</v>
      </c>
      <c r="AA133" s="136">
        <f t="shared" si="5"/>
        <v>119</v>
      </c>
      <c r="AB133" s="70">
        <v>0</v>
      </c>
      <c r="AC133" s="70">
        <v>0</v>
      </c>
      <c r="AD133" s="70">
        <v>0</v>
      </c>
      <c r="AE133" s="79" t="s">
        <v>75</v>
      </c>
      <c r="AF133" s="136">
        <f t="shared" si="6"/>
        <v>0</v>
      </c>
      <c r="AG133" s="70">
        <v>0</v>
      </c>
      <c r="AH133" s="70">
        <v>0</v>
      </c>
      <c r="AI133" s="79" t="s">
        <v>75</v>
      </c>
      <c r="AJ133" s="72">
        <v>0</v>
      </c>
      <c r="AK133" s="79" t="s">
        <v>75</v>
      </c>
      <c r="AL133" s="79" t="s">
        <v>75</v>
      </c>
      <c r="AM133" s="136">
        <f t="shared" si="7"/>
        <v>0</v>
      </c>
      <c r="AN133" s="136">
        <f>+K133+AC133-AH133</f>
        <v>10000000</v>
      </c>
      <c r="AO133" s="72" t="s">
        <v>85</v>
      </c>
      <c r="AP133" s="70">
        <v>10000000</v>
      </c>
      <c r="AQ133" s="72" t="s">
        <v>66</v>
      </c>
      <c r="AR133" s="70">
        <v>0</v>
      </c>
      <c r="AS133" s="86" t="s">
        <v>75</v>
      </c>
      <c r="AT133" s="169">
        <v>0</v>
      </c>
      <c r="AU133" s="139">
        <f t="shared" si="8"/>
        <v>10000000</v>
      </c>
      <c r="AV133" s="140">
        <f t="shared" si="9"/>
        <v>0</v>
      </c>
      <c r="AW133" s="86" t="s">
        <v>75</v>
      </c>
      <c r="AX133" s="72" t="s">
        <v>86</v>
      </c>
      <c r="AY133" s="232" t="s">
        <v>687</v>
      </c>
      <c r="AZ133" s="67" t="s">
        <v>67</v>
      </c>
      <c r="BA133" s="67" t="s">
        <v>67</v>
      </c>
    </row>
    <row r="134" spans="2:53" x14ac:dyDescent="0.25">
      <c r="B134" s="67">
        <v>2024</v>
      </c>
      <c r="C134" s="67">
        <v>891780111</v>
      </c>
      <c r="D134" s="69" t="s">
        <v>64</v>
      </c>
      <c r="E134" s="70" t="s">
        <v>686</v>
      </c>
      <c r="F134" s="70" t="s">
        <v>685</v>
      </c>
      <c r="G134" s="295">
        <v>0</v>
      </c>
      <c r="H134" s="72" t="s">
        <v>73</v>
      </c>
      <c r="I134" s="69" t="s">
        <v>65</v>
      </c>
      <c r="J134" s="70" t="s">
        <v>684</v>
      </c>
      <c r="K134" s="70">
        <v>13000000</v>
      </c>
      <c r="L134" s="67" t="s">
        <v>68</v>
      </c>
      <c r="M134" s="70" t="s">
        <v>683</v>
      </c>
      <c r="N134" s="136">
        <v>1082845298</v>
      </c>
      <c r="O134" s="154">
        <v>786</v>
      </c>
      <c r="P134" s="386">
        <v>45372</v>
      </c>
      <c r="Q134" s="70">
        <v>13000000</v>
      </c>
      <c r="R134" s="81">
        <v>45399</v>
      </c>
      <c r="S134" s="70">
        <v>13000000</v>
      </c>
      <c r="T134" s="72" t="s">
        <v>66</v>
      </c>
      <c r="U134" s="136">
        <v>85155333</v>
      </c>
      <c r="V134" s="136" t="s">
        <v>346</v>
      </c>
      <c r="W134" s="81">
        <v>45399</v>
      </c>
      <c r="X134" s="81">
        <v>45399</v>
      </c>
      <c r="Y134" s="295" t="s">
        <v>75</v>
      </c>
      <c r="Z134" s="81">
        <v>45419</v>
      </c>
      <c r="AA134" s="136">
        <f t="shared" si="5"/>
        <v>20</v>
      </c>
      <c r="AB134" s="70">
        <v>0</v>
      </c>
      <c r="AC134" s="70">
        <v>0</v>
      </c>
      <c r="AD134" s="70">
        <v>0</v>
      </c>
      <c r="AE134" s="79" t="s">
        <v>75</v>
      </c>
      <c r="AF134" s="136">
        <f t="shared" si="6"/>
        <v>0</v>
      </c>
      <c r="AG134" s="70">
        <v>0</v>
      </c>
      <c r="AH134" s="70">
        <v>0</v>
      </c>
      <c r="AI134" s="79" t="s">
        <v>75</v>
      </c>
      <c r="AJ134" s="72">
        <v>0</v>
      </c>
      <c r="AK134" s="79" t="s">
        <v>75</v>
      </c>
      <c r="AL134" s="79" t="s">
        <v>75</v>
      </c>
      <c r="AM134" s="136">
        <f t="shared" si="7"/>
        <v>0</v>
      </c>
      <c r="AN134" s="136">
        <f>+K134+AC134-AH134</f>
        <v>13000000</v>
      </c>
      <c r="AO134" s="72" t="s">
        <v>67</v>
      </c>
      <c r="AP134" s="70">
        <v>13000000</v>
      </c>
      <c r="AQ134" s="72" t="s">
        <v>66</v>
      </c>
      <c r="AR134" s="70">
        <v>0</v>
      </c>
      <c r="AS134" s="86" t="s">
        <v>75</v>
      </c>
      <c r="AT134" s="169">
        <v>0</v>
      </c>
      <c r="AU134" s="139">
        <f t="shared" si="8"/>
        <v>13000000</v>
      </c>
      <c r="AV134" s="140">
        <f t="shared" si="9"/>
        <v>0</v>
      </c>
      <c r="AW134" s="86" t="s">
        <v>75</v>
      </c>
      <c r="AX134" s="72" t="s">
        <v>86</v>
      </c>
      <c r="AY134" s="232" t="s">
        <v>682</v>
      </c>
      <c r="AZ134" s="67" t="s">
        <v>67</v>
      </c>
      <c r="BA134" s="67" t="s">
        <v>67</v>
      </c>
    </row>
    <row r="135" spans="2:53" x14ac:dyDescent="0.25">
      <c r="B135" s="67">
        <v>2024</v>
      </c>
      <c r="C135" s="67">
        <v>891780111</v>
      </c>
      <c r="D135" s="69" t="s">
        <v>64</v>
      </c>
      <c r="E135" s="70" t="s">
        <v>681</v>
      </c>
      <c r="F135" s="70" t="s">
        <v>680</v>
      </c>
      <c r="G135" s="295">
        <v>0</v>
      </c>
      <c r="H135" s="72" t="s">
        <v>73</v>
      </c>
      <c r="I135" s="69" t="s">
        <v>138</v>
      </c>
      <c r="J135" s="70" t="s">
        <v>679</v>
      </c>
      <c r="K135" s="70">
        <v>4000000</v>
      </c>
      <c r="L135" s="67" t="s">
        <v>68</v>
      </c>
      <c r="M135" s="70" t="s">
        <v>678</v>
      </c>
      <c r="N135" s="136">
        <v>1083033691</v>
      </c>
      <c r="O135" s="154">
        <v>824</v>
      </c>
      <c r="P135" s="386">
        <v>45385</v>
      </c>
      <c r="Q135" s="70">
        <v>46000000</v>
      </c>
      <c r="R135" s="81">
        <v>45399</v>
      </c>
      <c r="S135" s="70">
        <v>4000000</v>
      </c>
      <c r="T135" s="72" t="s">
        <v>66</v>
      </c>
      <c r="U135" s="136">
        <v>12564670</v>
      </c>
      <c r="V135" s="136" t="s">
        <v>471</v>
      </c>
      <c r="W135" s="81">
        <v>45399</v>
      </c>
      <c r="X135" s="81">
        <v>45399</v>
      </c>
      <c r="Y135" s="295" t="s">
        <v>75</v>
      </c>
      <c r="Z135" s="81">
        <v>45462</v>
      </c>
      <c r="AA135" s="136">
        <f t="shared" si="5"/>
        <v>63</v>
      </c>
      <c r="AB135" s="70">
        <v>0</v>
      </c>
      <c r="AC135" s="70">
        <v>0</v>
      </c>
      <c r="AD135" s="70">
        <v>0</v>
      </c>
      <c r="AE135" s="79" t="s">
        <v>75</v>
      </c>
      <c r="AF135" s="136">
        <f t="shared" si="6"/>
        <v>0</v>
      </c>
      <c r="AG135" s="70">
        <v>0</v>
      </c>
      <c r="AH135" s="70">
        <v>0</v>
      </c>
      <c r="AI135" s="79" t="s">
        <v>75</v>
      </c>
      <c r="AJ135" s="72">
        <v>0</v>
      </c>
      <c r="AK135" s="79" t="s">
        <v>75</v>
      </c>
      <c r="AL135" s="79" t="s">
        <v>75</v>
      </c>
      <c r="AM135" s="136">
        <f t="shared" si="7"/>
        <v>0</v>
      </c>
      <c r="AN135" s="136">
        <f>+K135+AC135-AH135</f>
        <v>4000000</v>
      </c>
      <c r="AO135" s="72" t="s">
        <v>85</v>
      </c>
      <c r="AP135" s="70">
        <v>4000000</v>
      </c>
      <c r="AQ135" s="72" t="s">
        <v>66</v>
      </c>
      <c r="AR135" s="70">
        <v>0</v>
      </c>
      <c r="AS135" s="86" t="s">
        <v>75</v>
      </c>
      <c r="AT135" s="169">
        <v>0</v>
      </c>
      <c r="AU135" s="139">
        <f t="shared" si="8"/>
        <v>4000000</v>
      </c>
      <c r="AV135" s="140">
        <f t="shared" si="9"/>
        <v>0</v>
      </c>
      <c r="AW135" s="86" t="s">
        <v>75</v>
      </c>
      <c r="AX135" s="72" t="s">
        <v>86</v>
      </c>
      <c r="AY135" s="232" t="s">
        <v>677</v>
      </c>
      <c r="AZ135" s="67" t="s">
        <v>67</v>
      </c>
      <c r="BA135" s="67" t="s">
        <v>67</v>
      </c>
    </row>
    <row r="136" spans="2:53" x14ac:dyDescent="0.25">
      <c r="B136" s="67">
        <v>2024</v>
      </c>
      <c r="C136" s="67">
        <v>891780111</v>
      </c>
      <c r="D136" s="69" t="s">
        <v>64</v>
      </c>
      <c r="E136" s="70" t="s">
        <v>676</v>
      </c>
      <c r="F136" s="70" t="s">
        <v>675</v>
      </c>
      <c r="G136" s="387">
        <v>2019000100064</v>
      </c>
      <c r="H136" s="72" t="s">
        <v>73</v>
      </c>
      <c r="I136" s="69" t="s">
        <v>138</v>
      </c>
      <c r="J136" s="70" t="s">
        <v>674</v>
      </c>
      <c r="K136" s="70">
        <v>15232608</v>
      </c>
      <c r="L136" s="67" t="s">
        <v>68</v>
      </c>
      <c r="M136" s="70" t="s">
        <v>673</v>
      </c>
      <c r="N136" s="136">
        <v>1082889287</v>
      </c>
      <c r="O136" s="154" t="s">
        <v>672</v>
      </c>
      <c r="P136" s="386" t="s">
        <v>671</v>
      </c>
      <c r="Q136" s="70" t="s">
        <v>670</v>
      </c>
      <c r="R136" s="81">
        <v>45400</v>
      </c>
      <c r="S136" s="70">
        <v>15232608</v>
      </c>
      <c r="T136" s="72" t="s">
        <v>66</v>
      </c>
      <c r="U136" s="154">
        <v>7629414</v>
      </c>
      <c r="V136" s="136" t="s">
        <v>566</v>
      </c>
      <c r="W136" s="81">
        <v>45400</v>
      </c>
      <c r="X136" s="81">
        <v>45401</v>
      </c>
      <c r="Y136" s="295" t="s">
        <v>75</v>
      </c>
      <c r="Z136" s="81">
        <v>45511</v>
      </c>
      <c r="AA136" s="136">
        <f t="shared" ref="AA136:AA199" si="10">+IF(Y136="1800-01-01",Z136-X136,Z136-Y136)</f>
        <v>110</v>
      </c>
      <c r="AB136" s="70">
        <v>0</v>
      </c>
      <c r="AC136" s="70">
        <v>0</v>
      </c>
      <c r="AD136" s="70">
        <v>0</v>
      </c>
      <c r="AE136" s="79" t="s">
        <v>75</v>
      </c>
      <c r="AF136" s="136">
        <f t="shared" ref="AF136:AF199" si="11">+IF(AE136="1800-01-01",0,AE136-Z136)</f>
        <v>0</v>
      </c>
      <c r="AG136" s="70">
        <v>0</v>
      </c>
      <c r="AH136" s="70">
        <v>0</v>
      </c>
      <c r="AI136" s="79" t="s">
        <v>75</v>
      </c>
      <c r="AJ136" s="72">
        <v>0</v>
      </c>
      <c r="AK136" s="79" t="s">
        <v>75</v>
      </c>
      <c r="AL136" s="79" t="s">
        <v>75</v>
      </c>
      <c r="AM136" s="136">
        <f t="shared" ref="AM136:AM199" si="12">+IF(AK136="1800-01-01",0,AL136-AK136)</f>
        <v>0</v>
      </c>
      <c r="AN136" s="136">
        <f>+K136+AC136-AH136</f>
        <v>15232608</v>
      </c>
      <c r="AO136" s="72" t="s">
        <v>85</v>
      </c>
      <c r="AP136" s="70">
        <v>15232608</v>
      </c>
      <c r="AQ136" s="72" t="s">
        <v>66</v>
      </c>
      <c r="AR136" s="70">
        <v>0</v>
      </c>
      <c r="AS136" s="86" t="s">
        <v>75</v>
      </c>
      <c r="AT136" s="169">
        <v>0</v>
      </c>
      <c r="AU136" s="139">
        <f t="shared" ref="AU136:AU199" si="13">AN136-AT136</f>
        <v>15232608</v>
      </c>
      <c r="AV136" s="140">
        <f t="shared" ref="AV136:AV199" si="14">+IFERROR(AT136/AN136,"_")</f>
        <v>0</v>
      </c>
      <c r="AW136" s="86" t="s">
        <v>75</v>
      </c>
      <c r="AX136" s="72" t="s">
        <v>86</v>
      </c>
      <c r="AY136" s="232" t="s">
        <v>669</v>
      </c>
      <c r="AZ136" s="67" t="s">
        <v>67</v>
      </c>
      <c r="BA136" s="67" t="s">
        <v>67</v>
      </c>
    </row>
    <row r="137" spans="2:53" x14ac:dyDescent="0.25">
      <c r="B137" s="67">
        <v>2024</v>
      </c>
      <c r="C137" s="67">
        <v>891780111</v>
      </c>
      <c r="D137" s="69" t="s">
        <v>64</v>
      </c>
      <c r="E137" s="70" t="s">
        <v>668</v>
      </c>
      <c r="F137" s="70" t="s">
        <v>667</v>
      </c>
      <c r="G137" s="295">
        <v>0</v>
      </c>
      <c r="H137" s="72" t="s">
        <v>73</v>
      </c>
      <c r="I137" s="69" t="s">
        <v>138</v>
      </c>
      <c r="J137" s="70" t="s">
        <v>666</v>
      </c>
      <c r="K137" s="70">
        <v>12000000</v>
      </c>
      <c r="L137" s="67" t="s">
        <v>68</v>
      </c>
      <c r="M137" s="70" t="s">
        <v>665</v>
      </c>
      <c r="N137" s="136">
        <v>1081905679</v>
      </c>
      <c r="O137" s="154">
        <v>841</v>
      </c>
      <c r="P137" s="386">
        <v>45386</v>
      </c>
      <c r="Q137" s="70">
        <v>66600000</v>
      </c>
      <c r="R137" s="81">
        <v>45400</v>
      </c>
      <c r="S137" s="70">
        <v>12000000</v>
      </c>
      <c r="T137" s="72" t="s">
        <v>66</v>
      </c>
      <c r="U137" s="136">
        <v>1082939683</v>
      </c>
      <c r="V137" s="136" t="s">
        <v>242</v>
      </c>
      <c r="W137" s="81">
        <v>45400</v>
      </c>
      <c r="X137" s="81">
        <v>45400</v>
      </c>
      <c r="Y137" s="295" t="s">
        <v>75</v>
      </c>
      <c r="Z137" s="81">
        <v>45491</v>
      </c>
      <c r="AA137" s="136">
        <f t="shared" si="10"/>
        <v>91</v>
      </c>
      <c r="AB137" s="70">
        <v>0</v>
      </c>
      <c r="AC137" s="70">
        <v>0</v>
      </c>
      <c r="AD137" s="70">
        <v>0</v>
      </c>
      <c r="AE137" s="79" t="s">
        <v>75</v>
      </c>
      <c r="AF137" s="136">
        <f t="shared" si="11"/>
        <v>0</v>
      </c>
      <c r="AG137" s="70">
        <v>0</v>
      </c>
      <c r="AH137" s="70">
        <v>0</v>
      </c>
      <c r="AI137" s="79" t="s">
        <v>75</v>
      </c>
      <c r="AJ137" s="72">
        <v>0</v>
      </c>
      <c r="AK137" s="79" t="s">
        <v>75</v>
      </c>
      <c r="AL137" s="79" t="s">
        <v>75</v>
      </c>
      <c r="AM137" s="136">
        <f t="shared" si="12"/>
        <v>0</v>
      </c>
      <c r="AN137" s="136">
        <f>+K137+AC137-AH137</f>
        <v>12000000</v>
      </c>
      <c r="AO137" s="72" t="s">
        <v>85</v>
      </c>
      <c r="AP137" s="70">
        <v>12000000</v>
      </c>
      <c r="AQ137" s="72" t="s">
        <v>66</v>
      </c>
      <c r="AR137" s="70">
        <v>0</v>
      </c>
      <c r="AS137" s="86" t="s">
        <v>75</v>
      </c>
      <c r="AT137" s="169">
        <v>0</v>
      </c>
      <c r="AU137" s="139">
        <f t="shared" si="13"/>
        <v>12000000</v>
      </c>
      <c r="AV137" s="140">
        <f t="shared" si="14"/>
        <v>0</v>
      </c>
      <c r="AW137" s="86" t="s">
        <v>75</v>
      </c>
      <c r="AX137" s="72" t="s">
        <v>86</v>
      </c>
      <c r="AY137" s="232" t="s">
        <v>664</v>
      </c>
      <c r="AZ137" s="67" t="s">
        <v>67</v>
      </c>
      <c r="BA137" s="67" t="s">
        <v>67</v>
      </c>
    </row>
    <row r="138" spans="2:53" x14ac:dyDescent="0.25">
      <c r="B138" s="67">
        <v>2024</v>
      </c>
      <c r="C138" s="67">
        <v>891780111</v>
      </c>
      <c r="D138" s="69" t="s">
        <v>64</v>
      </c>
      <c r="E138" s="70" t="s">
        <v>663</v>
      </c>
      <c r="F138" s="70" t="s">
        <v>662</v>
      </c>
      <c r="G138" s="295">
        <v>0</v>
      </c>
      <c r="H138" s="72" t="s">
        <v>73</v>
      </c>
      <c r="I138" s="69" t="s">
        <v>138</v>
      </c>
      <c r="J138" s="70" t="s">
        <v>661</v>
      </c>
      <c r="K138" s="70">
        <v>8000000</v>
      </c>
      <c r="L138" s="67" t="s">
        <v>68</v>
      </c>
      <c r="M138" s="70" t="s">
        <v>660</v>
      </c>
      <c r="N138" s="136">
        <v>1082992843</v>
      </c>
      <c r="O138" s="154">
        <v>841</v>
      </c>
      <c r="P138" s="386">
        <v>45386</v>
      </c>
      <c r="Q138" s="70">
        <v>66600000</v>
      </c>
      <c r="R138" s="81">
        <v>45405</v>
      </c>
      <c r="S138" s="70">
        <v>8000000</v>
      </c>
      <c r="T138" s="72" t="s">
        <v>66</v>
      </c>
      <c r="U138" s="136">
        <v>1082939683</v>
      </c>
      <c r="V138" s="136" t="s">
        <v>242</v>
      </c>
      <c r="W138" s="81">
        <v>45405</v>
      </c>
      <c r="X138" s="81">
        <v>45405</v>
      </c>
      <c r="Y138" s="295" t="s">
        <v>75</v>
      </c>
      <c r="Z138" s="81">
        <v>45473</v>
      </c>
      <c r="AA138" s="136">
        <f t="shared" si="10"/>
        <v>68</v>
      </c>
      <c r="AB138" s="70">
        <v>1</v>
      </c>
      <c r="AC138" s="70">
        <v>2000000</v>
      </c>
      <c r="AD138" s="70">
        <v>0</v>
      </c>
      <c r="AE138" s="79" t="s">
        <v>75</v>
      </c>
      <c r="AF138" s="136">
        <f t="shared" si="11"/>
        <v>0</v>
      </c>
      <c r="AG138" s="70">
        <v>0</v>
      </c>
      <c r="AH138" s="70">
        <v>0</v>
      </c>
      <c r="AI138" s="79" t="s">
        <v>75</v>
      </c>
      <c r="AJ138" s="72">
        <v>0</v>
      </c>
      <c r="AK138" s="79" t="s">
        <v>75</v>
      </c>
      <c r="AL138" s="79" t="s">
        <v>75</v>
      </c>
      <c r="AM138" s="136">
        <f t="shared" si="12"/>
        <v>0</v>
      </c>
      <c r="AN138" s="136">
        <f>+K138+AC138-AH138</f>
        <v>10000000</v>
      </c>
      <c r="AO138" s="72" t="s">
        <v>85</v>
      </c>
      <c r="AP138" s="70">
        <v>8000000</v>
      </c>
      <c r="AQ138" s="72" t="s">
        <v>66</v>
      </c>
      <c r="AR138" s="70">
        <v>0</v>
      </c>
      <c r="AS138" s="86" t="s">
        <v>75</v>
      </c>
      <c r="AT138" s="169">
        <v>0</v>
      </c>
      <c r="AU138" s="139">
        <f t="shared" si="13"/>
        <v>10000000</v>
      </c>
      <c r="AV138" s="140">
        <f t="shared" si="14"/>
        <v>0</v>
      </c>
      <c r="AW138" s="86" t="s">
        <v>75</v>
      </c>
      <c r="AX138" s="72" t="s">
        <v>86</v>
      </c>
      <c r="AY138" s="232" t="s">
        <v>659</v>
      </c>
      <c r="AZ138" s="67" t="s">
        <v>67</v>
      </c>
      <c r="BA138" s="67" t="s">
        <v>67</v>
      </c>
    </row>
    <row r="139" spans="2:53" x14ac:dyDescent="0.25">
      <c r="B139" s="67">
        <v>2024</v>
      </c>
      <c r="C139" s="67">
        <v>891780111</v>
      </c>
      <c r="D139" s="69" t="s">
        <v>64</v>
      </c>
      <c r="E139" s="70" t="s">
        <v>658</v>
      </c>
      <c r="F139" s="70" t="s">
        <v>657</v>
      </c>
      <c r="G139" s="295">
        <v>0</v>
      </c>
      <c r="H139" s="72" t="s">
        <v>73</v>
      </c>
      <c r="I139" s="69" t="s">
        <v>138</v>
      </c>
      <c r="J139" s="70" t="s">
        <v>656</v>
      </c>
      <c r="K139" s="70">
        <v>3000000</v>
      </c>
      <c r="L139" s="67" t="s">
        <v>68</v>
      </c>
      <c r="M139" s="70" t="s">
        <v>655</v>
      </c>
      <c r="N139" s="136">
        <v>800151953</v>
      </c>
      <c r="O139" s="154">
        <v>799</v>
      </c>
      <c r="P139" s="386">
        <v>45373</v>
      </c>
      <c r="Q139" s="70">
        <v>3000000</v>
      </c>
      <c r="R139" s="81">
        <v>45406</v>
      </c>
      <c r="S139" s="70">
        <v>3000000</v>
      </c>
      <c r="T139" s="72" t="s">
        <v>66</v>
      </c>
      <c r="U139" s="136">
        <v>1082939683</v>
      </c>
      <c r="V139" s="136" t="s">
        <v>242</v>
      </c>
      <c r="W139" s="81">
        <v>45405</v>
      </c>
      <c r="X139" s="81">
        <v>45406</v>
      </c>
      <c r="Y139" s="295" t="s">
        <v>75</v>
      </c>
      <c r="Z139" s="81">
        <v>45416</v>
      </c>
      <c r="AA139" s="136">
        <f t="shared" si="10"/>
        <v>10</v>
      </c>
      <c r="AB139" s="70">
        <v>0</v>
      </c>
      <c r="AC139" s="70">
        <v>0</v>
      </c>
      <c r="AD139" s="70">
        <v>0</v>
      </c>
      <c r="AE139" s="79" t="s">
        <v>75</v>
      </c>
      <c r="AF139" s="136">
        <f t="shared" si="11"/>
        <v>0</v>
      </c>
      <c r="AG139" s="70">
        <v>0</v>
      </c>
      <c r="AH139" s="70">
        <v>0</v>
      </c>
      <c r="AI139" s="79" t="s">
        <v>75</v>
      </c>
      <c r="AJ139" s="72">
        <v>0</v>
      </c>
      <c r="AK139" s="79" t="s">
        <v>75</v>
      </c>
      <c r="AL139" s="79" t="s">
        <v>75</v>
      </c>
      <c r="AM139" s="136">
        <f t="shared" si="12"/>
        <v>0</v>
      </c>
      <c r="AN139" s="136">
        <f>+K139+AC139-AH139</f>
        <v>3000000</v>
      </c>
      <c r="AO139" s="72" t="s">
        <v>85</v>
      </c>
      <c r="AP139" s="70">
        <v>3000000</v>
      </c>
      <c r="AQ139" s="72" t="s">
        <v>66</v>
      </c>
      <c r="AR139" s="70">
        <v>0</v>
      </c>
      <c r="AS139" s="86" t="s">
        <v>75</v>
      </c>
      <c r="AT139" s="169">
        <v>0</v>
      </c>
      <c r="AU139" s="139">
        <f t="shared" si="13"/>
        <v>3000000</v>
      </c>
      <c r="AV139" s="140">
        <f t="shared" si="14"/>
        <v>0</v>
      </c>
      <c r="AW139" s="86" t="s">
        <v>75</v>
      </c>
      <c r="AX139" s="72" t="s">
        <v>86</v>
      </c>
      <c r="AY139" s="232" t="s">
        <v>654</v>
      </c>
      <c r="AZ139" s="67" t="s">
        <v>67</v>
      </c>
      <c r="BA139" s="67" t="s">
        <v>67</v>
      </c>
    </row>
    <row r="140" spans="2:53" x14ac:dyDescent="0.25">
      <c r="B140" s="67">
        <v>2024</v>
      </c>
      <c r="C140" s="67">
        <v>891780111</v>
      </c>
      <c r="D140" s="69" t="s">
        <v>64</v>
      </c>
      <c r="E140" s="70" t="s">
        <v>653</v>
      </c>
      <c r="F140" s="70" t="s">
        <v>652</v>
      </c>
      <c r="G140" s="295">
        <v>0</v>
      </c>
      <c r="H140" s="72" t="s">
        <v>73</v>
      </c>
      <c r="I140" s="69" t="s">
        <v>65</v>
      </c>
      <c r="J140" s="70" t="s">
        <v>651</v>
      </c>
      <c r="K140" s="70">
        <v>4200000</v>
      </c>
      <c r="L140" s="67" t="s">
        <v>68</v>
      </c>
      <c r="M140" s="70" t="s">
        <v>650</v>
      </c>
      <c r="N140" s="136">
        <v>1082962952</v>
      </c>
      <c r="O140" s="154">
        <v>244</v>
      </c>
      <c r="P140" s="386">
        <v>45323</v>
      </c>
      <c r="Q140" s="70">
        <v>572500000</v>
      </c>
      <c r="R140" s="81">
        <v>45408</v>
      </c>
      <c r="S140" s="70">
        <v>4200000</v>
      </c>
      <c r="T140" s="72" t="s">
        <v>66</v>
      </c>
      <c r="U140" s="136">
        <v>1082939683</v>
      </c>
      <c r="V140" s="136" t="s">
        <v>242</v>
      </c>
      <c r="W140" s="81">
        <v>45407</v>
      </c>
      <c r="X140" s="81">
        <v>45408</v>
      </c>
      <c r="Y140" s="295" t="s">
        <v>75</v>
      </c>
      <c r="Z140" s="81">
        <v>45459</v>
      </c>
      <c r="AA140" s="136">
        <f t="shared" si="10"/>
        <v>51</v>
      </c>
      <c r="AB140" s="70">
        <v>0</v>
      </c>
      <c r="AC140" s="70">
        <v>0</v>
      </c>
      <c r="AD140" s="70">
        <v>0</v>
      </c>
      <c r="AE140" s="79" t="s">
        <v>75</v>
      </c>
      <c r="AF140" s="136">
        <f t="shared" si="11"/>
        <v>0</v>
      </c>
      <c r="AG140" s="70">
        <v>0</v>
      </c>
      <c r="AH140" s="70">
        <v>0</v>
      </c>
      <c r="AI140" s="79" t="s">
        <v>75</v>
      </c>
      <c r="AJ140" s="72">
        <v>0</v>
      </c>
      <c r="AK140" s="79" t="s">
        <v>75</v>
      </c>
      <c r="AL140" s="79" t="s">
        <v>75</v>
      </c>
      <c r="AM140" s="136">
        <f t="shared" si="12"/>
        <v>0</v>
      </c>
      <c r="AN140" s="136">
        <f>+K140+AC140-AH140</f>
        <v>4200000</v>
      </c>
      <c r="AO140" s="72" t="s">
        <v>67</v>
      </c>
      <c r="AP140" s="70">
        <v>4200000</v>
      </c>
      <c r="AQ140" s="72" t="s">
        <v>66</v>
      </c>
      <c r="AR140" s="70">
        <v>0</v>
      </c>
      <c r="AS140" s="86" t="s">
        <v>75</v>
      </c>
      <c r="AT140" s="169">
        <v>0</v>
      </c>
      <c r="AU140" s="139">
        <f t="shared" si="13"/>
        <v>4200000</v>
      </c>
      <c r="AV140" s="140">
        <f t="shared" si="14"/>
        <v>0</v>
      </c>
      <c r="AW140" s="86" t="s">
        <v>75</v>
      </c>
      <c r="AX140" s="72" t="s">
        <v>86</v>
      </c>
      <c r="AY140" s="232" t="s">
        <v>649</v>
      </c>
      <c r="AZ140" s="67" t="s">
        <v>67</v>
      </c>
      <c r="BA140" s="67" t="s">
        <v>67</v>
      </c>
    </row>
    <row r="141" spans="2:53" x14ac:dyDescent="0.25">
      <c r="B141" s="67">
        <v>2024</v>
      </c>
      <c r="C141" s="67">
        <v>891780111</v>
      </c>
      <c r="D141" s="69" t="s">
        <v>64</v>
      </c>
      <c r="E141" s="70" t="s">
        <v>648</v>
      </c>
      <c r="F141" s="70" t="s">
        <v>647</v>
      </c>
      <c r="G141" s="295">
        <v>0</v>
      </c>
      <c r="H141" s="72" t="s">
        <v>73</v>
      </c>
      <c r="I141" s="69" t="s">
        <v>138</v>
      </c>
      <c r="J141" s="70" t="s">
        <v>646</v>
      </c>
      <c r="K141" s="70">
        <v>8100000</v>
      </c>
      <c r="L141" s="67" t="s">
        <v>68</v>
      </c>
      <c r="M141" s="70" t="s">
        <v>645</v>
      </c>
      <c r="N141" s="136">
        <v>1081908023</v>
      </c>
      <c r="O141" s="154">
        <v>841</v>
      </c>
      <c r="P141" s="386">
        <v>45386</v>
      </c>
      <c r="Q141" s="70">
        <v>66600000</v>
      </c>
      <c r="R141" s="81">
        <v>45411</v>
      </c>
      <c r="S141" s="70">
        <v>8100000</v>
      </c>
      <c r="T141" s="72" t="s">
        <v>66</v>
      </c>
      <c r="U141" s="136">
        <v>1082939683</v>
      </c>
      <c r="V141" s="136" t="s">
        <v>242</v>
      </c>
      <c r="W141" s="81">
        <v>45407</v>
      </c>
      <c r="X141" s="81">
        <v>45411</v>
      </c>
      <c r="Y141" s="295" t="s">
        <v>75</v>
      </c>
      <c r="Z141" s="81">
        <v>45485</v>
      </c>
      <c r="AA141" s="136">
        <f t="shared" si="10"/>
        <v>74</v>
      </c>
      <c r="AB141" s="70">
        <v>0</v>
      </c>
      <c r="AC141" s="70">
        <v>0</v>
      </c>
      <c r="AD141" s="70">
        <v>0</v>
      </c>
      <c r="AE141" s="79" t="s">
        <v>75</v>
      </c>
      <c r="AF141" s="136">
        <f t="shared" si="11"/>
        <v>0</v>
      </c>
      <c r="AG141" s="70">
        <v>0</v>
      </c>
      <c r="AH141" s="70">
        <v>0</v>
      </c>
      <c r="AI141" s="79" t="s">
        <v>75</v>
      </c>
      <c r="AJ141" s="72">
        <v>0</v>
      </c>
      <c r="AK141" s="79" t="s">
        <v>75</v>
      </c>
      <c r="AL141" s="79" t="s">
        <v>75</v>
      </c>
      <c r="AM141" s="136">
        <f t="shared" si="12"/>
        <v>0</v>
      </c>
      <c r="AN141" s="136">
        <f>+K141+AC141-AH141</f>
        <v>8100000</v>
      </c>
      <c r="AO141" s="72" t="s">
        <v>85</v>
      </c>
      <c r="AP141" s="70">
        <v>8100000</v>
      </c>
      <c r="AQ141" s="72" t="s">
        <v>66</v>
      </c>
      <c r="AR141" s="70">
        <v>0</v>
      </c>
      <c r="AS141" s="86" t="s">
        <v>75</v>
      </c>
      <c r="AT141" s="169">
        <v>0</v>
      </c>
      <c r="AU141" s="139">
        <f t="shared" si="13"/>
        <v>8100000</v>
      </c>
      <c r="AV141" s="140">
        <f t="shared" si="14"/>
        <v>0</v>
      </c>
      <c r="AW141" s="86" t="s">
        <v>75</v>
      </c>
      <c r="AX141" s="72" t="s">
        <v>86</v>
      </c>
      <c r="AY141" s="232" t="s">
        <v>644</v>
      </c>
      <c r="AZ141" s="67" t="s">
        <v>67</v>
      </c>
      <c r="BA141" s="67" t="s">
        <v>67</v>
      </c>
    </row>
    <row r="142" spans="2:53" x14ac:dyDescent="0.25">
      <c r="B142" s="67">
        <v>2024</v>
      </c>
      <c r="C142" s="67">
        <v>891780111</v>
      </c>
      <c r="D142" s="69" t="s">
        <v>64</v>
      </c>
      <c r="E142" s="70" t="s">
        <v>643</v>
      </c>
      <c r="F142" s="70" t="s">
        <v>642</v>
      </c>
      <c r="G142" s="295">
        <v>0</v>
      </c>
      <c r="H142" s="72" t="s">
        <v>73</v>
      </c>
      <c r="I142" s="69" t="s">
        <v>138</v>
      </c>
      <c r="J142" s="70" t="s">
        <v>641</v>
      </c>
      <c r="K142" s="70">
        <v>3840000</v>
      </c>
      <c r="L142" s="67" t="s">
        <v>68</v>
      </c>
      <c r="M142" s="70" t="s">
        <v>640</v>
      </c>
      <c r="N142" s="136">
        <v>1007860948</v>
      </c>
      <c r="O142" s="154">
        <v>216</v>
      </c>
      <c r="P142" s="386">
        <v>45322</v>
      </c>
      <c r="Q142" s="70">
        <v>67200000</v>
      </c>
      <c r="R142" s="81">
        <v>45411</v>
      </c>
      <c r="S142" s="70">
        <v>3840000</v>
      </c>
      <c r="T142" s="72" t="s">
        <v>66</v>
      </c>
      <c r="U142" s="136">
        <v>16078654</v>
      </c>
      <c r="V142" s="136" t="s">
        <v>477</v>
      </c>
      <c r="W142" s="81">
        <v>45407</v>
      </c>
      <c r="X142" s="81">
        <v>45411</v>
      </c>
      <c r="Y142" s="295" t="s">
        <v>75</v>
      </c>
      <c r="Z142" s="81">
        <v>45436</v>
      </c>
      <c r="AA142" s="136">
        <f t="shared" si="10"/>
        <v>25</v>
      </c>
      <c r="AB142" s="70">
        <v>0</v>
      </c>
      <c r="AC142" s="70">
        <v>0</v>
      </c>
      <c r="AD142" s="70">
        <v>0</v>
      </c>
      <c r="AE142" s="79" t="s">
        <v>75</v>
      </c>
      <c r="AF142" s="136">
        <f t="shared" si="11"/>
        <v>0</v>
      </c>
      <c r="AG142" s="70">
        <v>0</v>
      </c>
      <c r="AH142" s="70">
        <v>0</v>
      </c>
      <c r="AI142" s="79" t="s">
        <v>75</v>
      </c>
      <c r="AJ142" s="72">
        <v>0</v>
      </c>
      <c r="AK142" s="79" t="s">
        <v>75</v>
      </c>
      <c r="AL142" s="79" t="s">
        <v>75</v>
      </c>
      <c r="AM142" s="136">
        <f t="shared" si="12"/>
        <v>0</v>
      </c>
      <c r="AN142" s="136">
        <f>+K142+AC142-AH142</f>
        <v>3840000</v>
      </c>
      <c r="AO142" s="72" t="s">
        <v>85</v>
      </c>
      <c r="AP142" s="70">
        <v>3840000</v>
      </c>
      <c r="AQ142" s="72" t="s">
        <v>66</v>
      </c>
      <c r="AR142" s="70">
        <v>0</v>
      </c>
      <c r="AS142" s="86" t="s">
        <v>75</v>
      </c>
      <c r="AT142" s="169">
        <v>0</v>
      </c>
      <c r="AU142" s="139">
        <f t="shared" si="13"/>
        <v>3840000</v>
      </c>
      <c r="AV142" s="140">
        <f t="shared" si="14"/>
        <v>0</v>
      </c>
      <c r="AW142" s="86" t="s">
        <v>75</v>
      </c>
      <c r="AX142" s="72" t="s">
        <v>86</v>
      </c>
      <c r="AY142" s="232" t="s">
        <v>639</v>
      </c>
      <c r="AZ142" s="67" t="s">
        <v>67</v>
      </c>
      <c r="BA142" s="67" t="s">
        <v>67</v>
      </c>
    </row>
    <row r="143" spans="2:53" x14ac:dyDescent="0.25">
      <c r="B143" s="67">
        <v>2024</v>
      </c>
      <c r="C143" s="67">
        <v>891780111</v>
      </c>
      <c r="D143" s="69" t="s">
        <v>64</v>
      </c>
      <c r="E143" s="70" t="s">
        <v>638</v>
      </c>
      <c r="F143" s="70" t="s">
        <v>637</v>
      </c>
      <c r="G143" s="295">
        <v>0</v>
      </c>
      <c r="H143" s="72" t="s">
        <v>73</v>
      </c>
      <c r="I143" s="69" t="s">
        <v>65</v>
      </c>
      <c r="J143" s="70" t="s">
        <v>636</v>
      </c>
      <c r="K143" s="70">
        <v>5000000</v>
      </c>
      <c r="L143" s="67" t="s">
        <v>68</v>
      </c>
      <c r="M143" s="70" t="s">
        <v>635</v>
      </c>
      <c r="N143" s="136">
        <v>1140849992</v>
      </c>
      <c r="O143" s="154">
        <v>1008</v>
      </c>
      <c r="P143" s="386">
        <v>45404</v>
      </c>
      <c r="Q143" s="70">
        <v>5000000</v>
      </c>
      <c r="R143" s="81">
        <v>45411</v>
      </c>
      <c r="S143" s="70">
        <v>5000000</v>
      </c>
      <c r="T143" s="72" t="s">
        <v>66</v>
      </c>
      <c r="U143" s="136">
        <v>1082939683</v>
      </c>
      <c r="V143" s="136" t="s">
        <v>242</v>
      </c>
      <c r="W143" s="81">
        <v>45408</v>
      </c>
      <c r="X143" s="81">
        <v>45411</v>
      </c>
      <c r="Y143" s="295" t="s">
        <v>75</v>
      </c>
      <c r="Z143" s="81">
        <v>45458</v>
      </c>
      <c r="AA143" s="136">
        <f t="shared" si="10"/>
        <v>47</v>
      </c>
      <c r="AB143" s="70">
        <v>0</v>
      </c>
      <c r="AC143" s="70">
        <v>0</v>
      </c>
      <c r="AD143" s="70">
        <v>0</v>
      </c>
      <c r="AE143" s="79" t="s">
        <v>75</v>
      </c>
      <c r="AF143" s="136">
        <f t="shared" si="11"/>
        <v>0</v>
      </c>
      <c r="AG143" s="70">
        <v>0</v>
      </c>
      <c r="AH143" s="70">
        <v>0</v>
      </c>
      <c r="AI143" s="79" t="s">
        <v>75</v>
      </c>
      <c r="AJ143" s="72">
        <v>0</v>
      </c>
      <c r="AK143" s="79" t="s">
        <v>75</v>
      </c>
      <c r="AL143" s="79" t="s">
        <v>75</v>
      </c>
      <c r="AM143" s="136">
        <f t="shared" si="12"/>
        <v>0</v>
      </c>
      <c r="AN143" s="136">
        <f>+K143+AC143-AH143</f>
        <v>5000000</v>
      </c>
      <c r="AO143" s="72" t="s">
        <v>67</v>
      </c>
      <c r="AP143" s="70">
        <v>5000000</v>
      </c>
      <c r="AQ143" s="72" t="s">
        <v>66</v>
      </c>
      <c r="AR143" s="70">
        <v>0</v>
      </c>
      <c r="AS143" s="86" t="s">
        <v>75</v>
      </c>
      <c r="AT143" s="169">
        <v>0</v>
      </c>
      <c r="AU143" s="139">
        <f t="shared" si="13"/>
        <v>5000000</v>
      </c>
      <c r="AV143" s="140">
        <f t="shared" si="14"/>
        <v>0</v>
      </c>
      <c r="AW143" s="86" t="s">
        <v>75</v>
      </c>
      <c r="AX143" s="72" t="s">
        <v>86</v>
      </c>
      <c r="AY143" s="232" t="s">
        <v>634</v>
      </c>
      <c r="AZ143" s="67" t="s">
        <v>67</v>
      </c>
      <c r="BA143" s="67" t="s">
        <v>67</v>
      </c>
    </row>
    <row r="144" spans="2:53" x14ac:dyDescent="0.25">
      <c r="B144" s="67">
        <v>2024</v>
      </c>
      <c r="C144" s="67">
        <v>891780111</v>
      </c>
      <c r="D144" s="69" t="s">
        <v>64</v>
      </c>
      <c r="E144" s="70" t="s">
        <v>633</v>
      </c>
      <c r="F144" s="70" t="s">
        <v>632</v>
      </c>
      <c r="G144" s="295">
        <v>0</v>
      </c>
      <c r="H144" s="72" t="s">
        <v>73</v>
      </c>
      <c r="I144" s="69" t="s">
        <v>138</v>
      </c>
      <c r="J144" s="70" t="s">
        <v>631</v>
      </c>
      <c r="K144" s="70">
        <v>8000000</v>
      </c>
      <c r="L144" s="67" t="s">
        <v>68</v>
      </c>
      <c r="M144" s="70" t="s">
        <v>630</v>
      </c>
      <c r="N144" s="136">
        <v>1216973828</v>
      </c>
      <c r="O144" s="154">
        <v>841</v>
      </c>
      <c r="P144" s="386">
        <v>45386</v>
      </c>
      <c r="Q144" s="70">
        <v>66600000</v>
      </c>
      <c r="R144" s="81">
        <v>45411</v>
      </c>
      <c r="S144" s="70">
        <v>8000000</v>
      </c>
      <c r="T144" s="72" t="s">
        <v>66</v>
      </c>
      <c r="U144" s="136">
        <v>1082939683</v>
      </c>
      <c r="V144" s="136" t="s">
        <v>242</v>
      </c>
      <c r="W144" s="81">
        <v>45408</v>
      </c>
      <c r="X144" s="81">
        <v>45411</v>
      </c>
      <c r="Y144" s="295" t="s">
        <v>75</v>
      </c>
      <c r="Z144" s="81">
        <v>45485</v>
      </c>
      <c r="AA144" s="136">
        <f t="shared" si="10"/>
        <v>74</v>
      </c>
      <c r="AB144" s="70">
        <v>0</v>
      </c>
      <c r="AC144" s="70">
        <v>0</v>
      </c>
      <c r="AD144" s="70">
        <v>0</v>
      </c>
      <c r="AE144" s="79" t="s">
        <v>75</v>
      </c>
      <c r="AF144" s="136">
        <f t="shared" si="11"/>
        <v>0</v>
      </c>
      <c r="AG144" s="70">
        <v>0</v>
      </c>
      <c r="AH144" s="70">
        <v>0</v>
      </c>
      <c r="AI144" s="79" t="s">
        <v>75</v>
      </c>
      <c r="AJ144" s="72">
        <v>0</v>
      </c>
      <c r="AK144" s="79" t="s">
        <v>75</v>
      </c>
      <c r="AL144" s="79" t="s">
        <v>75</v>
      </c>
      <c r="AM144" s="136">
        <f t="shared" si="12"/>
        <v>0</v>
      </c>
      <c r="AN144" s="136">
        <f>+K144+AC144-AH144</f>
        <v>8000000</v>
      </c>
      <c r="AO144" s="72" t="s">
        <v>85</v>
      </c>
      <c r="AP144" s="70">
        <v>8000000</v>
      </c>
      <c r="AQ144" s="72" t="s">
        <v>66</v>
      </c>
      <c r="AR144" s="70">
        <v>0</v>
      </c>
      <c r="AS144" s="86" t="s">
        <v>75</v>
      </c>
      <c r="AT144" s="169">
        <v>0</v>
      </c>
      <c r="AU144" s="139">
        <f t="shared" si="13"/>
        <v>8000000</v>
      </c>
      <c r="AV144" s="140">
        <f t="shared" si="14"/>
        <v>0</v>
      </c>
      <c r="AW144" s="86" t="s">
        <v>75</v>
      </c>
      <c r="AX144" s="72" t="s">
        <v>86</v>
      </c>
      <c r="AY144" s="232" t="s">
        <v>629</v>
      </c>
      <c r="AZ144" s="67" t="s">
        <v>67</v>
      </c>
      <c r="BA144" s="67" t="s">
        <v>67</v>
      </c>
    </row>
    <row r="145" spans="2:53" x14ac:dyDescent="0.25">
      <c r="B145" s="67">
        <v>2024</v>
      </c>
      <c r="C145" s="67">
        <v>891780111</v>
      </c>
      <c r="D145" s="69" t="s">
        <v>64</v>
      </c>
      <c r="E145" s="136" t="s">
        <v>628</v>
      </c>
      <c r="F145" s="70" t="s">
        <v>627</v>
      </c>
      <c r="G145" s="295">
        <v>0</v>
      </c>
      <c r="H145" s="72" t="s">
        <v>73</v>
      </c>
      <c r="I145" s="136" t="s">
        <v>138</v>
      </c>
      <c r="J145" s="136" t="s">
        <v>626</v>
      </c>
      <c r="K145" s="136">
        <v>10000000</v>
      </c>
      <c r="L145" s="67" t="s">
        <v>68</v>
      </c>
      <c r="M145" s="136" t="s">
        <v>625</v>
      </c>
      <c r="N145" s="136">
        <v>1102840462</v>
      </c>
      <c r="O145" s="154">
        <v>841</v>
      </c>
      <c r="P145" s="386">
        <v>45386</v>
      </c>
      <c r="Q145" s="70">
        <v>66600000</v>
      </c>
      <c r="R145" s="81">
        <v>45412</v>
      </c>
      <c r="S145" s="136">
        <v>10000000</v>
      </c>
      <c r="T145" s="72" t="s">
        <v>66</v>
      </c>
      <c r="U145" s="136">
        <v>1082939683</v>
      </c>
      <c r="V145" s="136" t="s">
        <v>242</v>
      </c>
      <c r="W145" s="81">
        <v>45411</v>
      </c>
      <c r="X145" s="81">
        <v>45412</v>
      </c>
      <c r="Y145" s="295" t="s">
        <v>75</v>
      </c>
      <c r="Z145" s="81">
        <v>45473</v>
      </c>
      <c r="AA145" s="136">
        <f t="shared" si="10"/>
        <v>61</v>
      </c>
      <c r="AB145" s="70">
        <v>1</v>
      </c>
      <c r="AC145" s="70">
        <v>4500000</v>
      </c>
      <c r="AD145" s="70">
        <v>0</v>
      </c>
      <c r="AE145" s="79" t="s">
        <v>75</v>
      </c>
      <c r="AF145" s="136">
        <f t="shared" si="11"/>
        <v>0</v>
      </c>
      <c r="AG145" s="70">
        <v>0</v>
      </c>
      <c r="AH145" s="70">
        <v>0</v>
      </c>
      <c r="AI145" s="79" t="s">
        <v>75</v>
      </c>
      <c r="AJ145" s="72">
        <v>0</v>
      </c>
      <c r="AK145" s="79" t="s">
        <v>75</v>
      </c>
      <c r="AL145" s="79" t="s">
        <v>75</v>
      </c>
      <c r="AM145" s="136">
        <f t="shared" si="12"/>
        <v>0</v>
      </c>
      <c r="AN145" s="136">
        <f>+K145+AC145-AH145</f>
        <v>14500000</v>
      </c>
      <c r="AO145" s="72" t="s">
        <v>85</v>
      </c>
      <c r="AP145" s="70">
        <v>10000000</v>
      </c>
      <c r="AQ145" s="72" t="s">
        <v>66</v>
      </c>
      <c r="AR145" s="70">
        <v>0</v>
      </c>
      <c r="AS145" s="86" t="s">
        <v>75</v>
      </c>
      <c r="AT145" s="169">
        <v>0</v>
      </c>
      <c r="AU145" s="139">
        <f t="shared" si="13"/>
        <v>14500000</v>
      </c>
      <c r="AV145" s="140">
        <f t="shared" si="14"/>
        <v>0</v>
      </c>
      <c r="AW145" s="86" t="s">
        <v>75</v>
      </c>
      <c r="AX145" s="72" t="s">
        <v>86</v>
      </c>
      <c r="AY145" s="232" t="s">
        <v>624</v>
      </c>
      <c r="AZ145" s="67" t="s">
        <v>67</v>
      </c>
      <c r="BA145" s="67" t="s">
        <v>67</v>
      </c>
    </row>
    <row r="146" spans="2:53" x14ac:dyDescent="0.25">
      <c r="B146" s="67">
        <v>2024</v>
      </c>
      <c r="C146" s="67">
        <v>891780111</v>
      </c>
      <c r="D146" s="69" t="s">
        <v>64</v>
      </c>
      <c r="E146" s="70" t="s">
        <v>623</v>
      </c>
      <c r="F146" s="70" t="s">
        <v>622</v>
      </c>
      <c r="G146" s="387">
        <v>2019000100064</v>
      </c>
      <c r="H146" s="72" t="s">
        <v>73</v>
      </c>
      <c r="I146" s="69" t="s">
        <v>138</v>
      </c>
      <c r="J146" s="70" t="s">
        <v>621</v>
      </c>
      <c r="K146" s="70">
        <v>4997000</v>
      </c>
      <c r="L146" s="67" t="s">
        <v>68</v>
      </c>
      <c r="M146" s="70" t="s">
        <v>620</v>
      </c>
      <c r="N146" s="136">
        <v>1083015782</v>
      </c>
      <c r="O146" s="154" t="s">
        <v>567</v>
      </c>
      <c r="P146" s="386">
        <v>45394</v>
      </c>
      <c r="Q146" s="70">
        <v>15434632</v>
      </c>
      <c r="R146" s="81">
        <v>45411</v>
      </c>
      <c r="S146" s="70">
        <v>4997000</v>
      </c>
      <c r="T146" s="72" t="s">
        <v>66</v>
      </c>
      <c r="U146" s="154">
        <v>7629414</v>
      </c>
      <c r="V146" s="136" t="s">
        <v>566</v>
      </c>
      <c r="W146" s="81">
        <v>45411</v>
      </c>
      <c r="X146" s="81">
        <v>45411</v>
      </c>
      <c r="Y146" s="295" t="s">
        <v>75</v>
      </c>
      <c r="Z146" s="81">
        <v>45462</v>
      </c>
      <c r="AA146" s="136">
        <f t="shared" si="10"/>
        <v>51</v>
      </c>
      <c r="AB146" s="70">
        <v>0</v>
      </c>
      <c r="AC146" s="70">
        <v>0</v>
      </c>
      <c r="AD146" s="70">
        <v>0</v>
      </c>
      <c r="AE146" s="79" t="s">
        <v>75</v>
      </c>
      <c r="AF146" s="136">
        <f t="shared" si="11"/>
        <v>0</v>
      </c>
      <c r="AG146" s="70">
        <v>0</v>
      </c>
      <c r="AH146" s="70">
        <v>0</v>
      </c>
      <c r="AI146" s="79" t="s">
        <v>75</v>
      </c>
      <c r="AJ146" s="72">
        <v>0</v>
      </c>
      <c r="AK146" s="79" t="s">
        <v>75</v>
      </c>
      <c r="AL146" s="79" t="s">
        <v>75</v>
      </c>
      <c r="AM146" s="136">
        <f t="shared" si="12"/>
        <v>0</v>
      </c>
      <c r="AN146" s="136">
        <f>+K146+AC146-AH146</f>
        <v>4997000</v>
      </c>
      <c r="AO146" s="72" t="s">
        <v>85</v>
      </c>
      <c r="AP146" s="70">
        <v>4997000</v>
      </c>
      <c r="AQ146" s="72" t="s">
        <v>66</v>
      </c>
      <c r="AR146" s="70">
        <v>0</v>
      </c>
      <c r="AS146" s="86" t="s">
        <v>75</v>
      </c>
      <c r="AT146" s="169">
        <v>0</v>
      </c>
      <c r="AU146" s="139">
        <f t="shared" si="13"/>
        <v>4997000</v>
      </c>
      <c r="AV146" s="140">
        <f t="shared" si="14"/>
        <v>0</v>
      </c>
      <c r="AW146" s="86" t="s">
        <v>75</v>
      </c>
      <c r="AX146" s="72" t="s">
        <v>86</v>
      </c>
      <c r="AY146" s="232" t="s">
        <v>619</v>
      </c>
      <c r="AZ146" s="67" t="s">
        <v>67</v>
      </c>
      <c r="BA146" s="67" t="s">
        <v>67</v>
      </c>
    </row>
    <row r="147" spans="2:53" x14ac:dyDescent="0.25">
      <c r="B147" s="67">
        <v>2024</v>
      </c>
      <c r="C147" s="67">
        <v>891780111</v>
      </c>
      <c r="D147" s="69" t="s">
        <v>64</v>
      </c>
      <c r="E147" s="70" t="s">
        <v>618</v>
      </c>
      <c r="F147" s="70" t="s">
        <v>617</v>
      </c>
      <c r="G147" s="295">
        <v>0</v>
      </c>
      <c r="H147" s="72" t="s">
        <v>73</v>
      </c>
      <c r="I147" s="69" t="s">
        <v>65</v>
      </c>
      <c r="J147" s="70" t="s">
        <v>616</v>
      </c>
      <c r="K147" s="70">
        <v>11245500</v>
      </c>
      <c r="L147" s="67" t="s">
        <v>68</v>
      </c>
      <c r="M147" s="70" t="s">
        <v>615</v>
      </c>
      <c r="N147" s="136">
        <v>890300625</v>
      </c>
      <c r="O147" s="154">
        <v>785</v>
      </c>
      <c r="P147" s="386">
        <v>45372</v>
      </c>
      <c r="Q147" s="70">
        <v>11245500</v>
      </c>
      <c r="R147" s="81">
        <v>45411</v>
      </c>
      <c r="S147" s="70">
        <v>11245500</v>
      </c>
      <c r="T147" s="72" t="s">
        <v>66</v>
      </c>
      <c r="U147" s="136">
        <v>57428039</v>
      </c>
      <c r="V147" s="136" t="s">
        <v>248</v>
      </c>
      <c r="W147" s="81">
        <v>45411</v>
      </c>
      <c r="X147" s="81">
        <v>45411</v>
      </c>
      <c r="Y147" s="295" t="s">
        <v>75</v>
      </c>
      <c r="Z147" s="81">
        <v>45503</v>
      </c>
      <c r="AA147" s="136">
        <f t="shared" si="10"/>
        <v>92</v>
      </c>
      <c r="AB147" s="70">
        <v>0</v>
      </c>
      <c r="AC147" s="70">
        <v>0</v>
      </c>
      <c r="AD147" s="70">
        <v>0</v>
      </c>
      <c r="AE147" s="79" t="s">
        <v>75</v>
      </c>
      <c r="AF147" s="136">
        <f t="shared" si="11"/>
        <v>0</v>
      </c>
      <c r="AG147" s="70">
        <v>0</v>
      </c>
      <c r="AH147" s="70">
        <v>0</v>
      </c>
      <c r="AI147" s="79" t="s">
        <v>75</v>
      </c>
      <c r="AJ147" s="72">
        <v>0</v>
      </c>
      <c r="AK147" s="79" t="s">
        <v>75</v>
      </c>
      <c r="AL147" s="79" t="s">
        <v>75</v>
      </c>
      <c r="AM147" s="136">
        <f t="shared" si="12"/>
        <v>0</v>
      </c>
      <c r="AN147" s="136">
        <f>+K147+AC147-AH147</f>
        <v>11245500</v>
      </c>
      <c r="AO147" s="72" t="s">
        <v>67</v>
      </c>
      <c r="AP147" s="70">
        <v>11245500</v>
      </c>
      <c r="AQ147" s="72" t="s">
        <v>66</v>
      </c>
      <c r="AR147" s="70">
        <v>0</v>
      </c>
      <c r="AS147" s="86" t="s">
        <v>75</v>
      </c>
      <c r="AT147" s="169">
        <v>0</v>
      </c>
      <c r="AU147" s="139">
        <f t="shared" si="13"/>
        <v>11245500</v>
      </c>
      <c r="AV147" s="140">
        <f t="shared" si="14"/>
        <v>0</v>
      </c>
      <c r="AW147" s="86" t="s">
        <v>75</v>
      </c>
      <c r="AX147" s="72" t="s">
        <v>86</v>
      </c>
      <c r="AY147" s="232" t="s">
        <v>614</v>
      </c>
      <c r="AZ147" s="67" t="s">
        <v>67</v>
      </c>
      <c r="BA147" s="67" t="s">
        <v>67</v>
      </c>
    </row>
    <row r="148" spans="2:53" x14ac:dyDescent="0.25">
      <c r="B148" s="67">
        <v>2024</v>
      </c>
      <c r="C148" s="67">
        <v>891780111</v>
      </c>
      <c r="D148" s="69" t="s">
        <v>64</v>
      </c>
      <c r="E148" s="70" t="s">
        <v>613</v>
      </c>
      <c r="F148" s="70" t="s">
        <v>612</v>
      </c>
      <c r="G148" s="295">
        <v>0</v>
      </c>
      <c r="H148" s="72" t="s">
        <v>73</v>
      </c>
      <c r="I148" s="69" t="s">
        <v>138</v>
      </c>
      <c r="J148" s="70" t="s">
        <v>611</v>
      </c>
      <c r="K148" s="70">
        <v>8000000</v>
      </c>
      <c r="L148" s="67" t="s">
        <v>68</v>
      </c>
      <c r="M148" s="136" t="s">
        <v>610</v>
      </c>
      <c r="N148" s="136">
        <v>1083021982</v>
      </c>
      <c r="O148" s="154">
        <v>841</v>
      </c>
      <c r="P148" s="386">
        <v>45386</v>
      </c>
      <c r="Q148" s="70">
        <v>66600000</v>
      </c>
      <c r="R148" s="81">
        <v>45412</v>
      </c>
      <c r="S148" s="70">
        <v>8000000</v>
      </c>
      <c r="T148" s="72" t="s">
        <v>66</v>
      </c>
      <c r="U148" s="136">
        <v>1082939683</v>
      </c>
      <c r="V148" s="136" t="s">
        <v>242</v>
      </c>
      <c r="W148" s="81">
        <v>45411</v>
      </c>
      <c r="X148" s="81">
        <v>45412</v>
      </c>
      <c r="Y148" s="295" t="s">
        <v>75</v>
      </c>
      <c r="Z148" s="81">
        <v>45457</v>
      </c>
      <c r="AA148" s="136">
        <f t="shared" si="10"/>
        <v>45</v>
      </c>
      <c r="AB148" s="70">
        <v>0</v>
      </c>
      <c r="AC148" s="70">
        <v>0</v>
      </c>
      <c r="AD148" s="70">
        <v>0</v>
      </c>
      <c r="AE148" s="79" t="s">
        <v>75</v>
      </c>
      <c r="AF148" s="136">
        <f t="shared" si="11"/>
        <v>0</v>
      </c>
      <c r="AG148" s="70">
        <v>0</v>
      </c>
      <c r="AH148" s="70">
        <v>0</v>
      </c>
      <c r="AI148" s="79" t="s">
        <v>75</v>
      </c>
      <c r="AJ148" s="72">
        <v>0</v>
      </c>
      <c r="AK148" s="79" t="s">
        <v>75</v>
      </c>
      <c r="AL148" s="79" t="s">
        <v>75</v>
      </c>
      <c r="AM148" s="136">
        <f t="shared" si="12"/>
        <v>0</v>
      </c>
      <c r="AN148" s="136">
        <f>+K148+AC148-AH148</f>
        <v>8000000</v>
      </c>
      <c r="AO148" s="72" t="s">
        <v>85</v>
      </c>
      <c r="AP148" s="70">
        <v>8000000</v>
      </c>
      <c r="AQ148" s="72" t="s">
        <v>66</v>
      </c>
      <c r="AR148" s="70">
        <v>0</v>
      </c>
      <c r="AS148" s="86" t="s">
        <v>75</v>
      </c>
      <c r="AT148" s="169">
        <v>0</v>
      </c>
      <c r="AU148" s="139">
        <f t="shared" si="13"/>
        <v>8000000</v>
      </c>
      <c r="AV148" s="140">
        <f t="shared" si="14"/>
        <v>0</v>
      </c>
      <c r="AW148" s="86" t="s">
        <v>75</v>
      </c>
      <c r="AX148" s="72" t="s">
        <v>86</v>
      </c>
      <c r="AY148" s="232" t="s">
        <v>609</v>
      </c>
      <c r="AZ148" s="67" t="s">
        <v>67</v>
      </c>
      <c r="BA148" s="67" t="s">
        <v>67</v>
      </c>
    </row>
    <row r="149" spans="2:53" x14ac:dyDescent="0.25">
      <c r="B149" s="67">
        <v>2024</v>
      </c>
      <c r="C149" s="67">
        <v>891780111</v>
      </c>
      <c r="D149" s="69" t="s">
        <v>64</v>
      </c>
      <c r="E149" s="70" t="s">
        <v>608</v>
      </c>
      <c r="F149" s="70" t="s">
        <v>607</v>
      </c>
      <c r="G149" s="295">
        <v>0</v>
      </c>
      <c r="H149" s="72" t="s">
        <v>73</v>
      </c>
      <c r="I149" s="69" t="s">
        <v>138</v>
      </c>
      <c r="J149" s="70" t="s">
        <v>606</v>
      </c>
      <c r="K149" s="70">
        <v>11400000</v>
      </c>
      <c r="L149" s="67" t="s">
        <v>68</v>
      </c>
      <c r="M149" s="136" t="s">
        <v>605</v>
      </c>
      <c r="N149" s="136">
        <v>1083037089</v>
      </c>
      <c r="O149" s="154">
        <v>1073</v>
      </c>
      <c r="P149" s="386">
        <v>45408</v>
      </c>
      <c r="Q149" s="70">
        <v>11400000</v>
      </c>
      <c r="R149" s="81">
        <v>45415</v>
      </c>
      <c r="S149" s="70">
        <v>11400000</v>
      </c>
      <c r="T149" s="72" t="s">
        <v>66</v>
      </c>
      <c r="U149" s="136">
        <v>16078654</v>
      </c>
      <c r="V149" s="136" t="s">
        <v>477</v>
      </c>
      <c r="W149" s="81">
        <v>45415</v>
      </c>
      <c r="X149" s="81">
        <v>45415</v>
      </c>
      <c r="Y149" s="295" t="s">
        <v>75</v>
      </c>
      <c r="Z149" s="81">
        <v>45488</v>
      </c>
      <c r="AA149" s="136">
        <f t="shared" si="10"/>
        <v>73</v>
      </c>
      <c r="AB149" s="70">
        <v>0</v>
      </c>
      <c r="AC149" s="70">
        <v>0</v>
      </c>
      <c r="AD149" s="70">
        <v>0</v>
      </c>
      <c r="AE149" s="79" t="s">
        <v>75</v>
      </c>
      <c r="AF149" s="136">
        <f t="shared" si="11"/>
        <v>0</v>
      </c>
      <c r="AG149" s="70">
        <v>0</v>
      </c>
      <c r="AH149" s="70">
        <v>0</v>
      </c>
      <c r="AI149" s="79" t="s">
        <v>75</v>
      </c>
      <c r="AJ149" s="72">
        <v>0</v>
      </c>
      <c r="AK149" s="79" t="s">
        <v>75</v>
      </c>
      <c r="AL149" s="79" t="s">
        <v>75</v>
      </c>
      <c r="AM149" s="136">
        <f t="shared" si="12"/>
        <v>0</v>
      </c>
      <c r="AN149" s="136">
        <f>+K149+AC149-AH149</f>
        <v>11400000</v>
      </c>
      <c r="AO149" s="72" t="s">
        <v>85</v>
      </c>
      <c r="AP149" s="70">
        <v>11400000</v>
      </c>
      <c r="AQ149" s="72" t="s">
        <v>66</v>
      </c>
      <c r="AR149" s="70">
        <v>0</v>
      </c>
      <c r="AS149" s="86" t="s">
        <v>75</v>
      </c>
      <c r="AT149" s="169">
        <v>0</v>
      </c>
      <c r="AU149" s="139">
        <f t="shared" si="13"/>
        <v>11400000</v>
      </c>
      <c r="AV149" s="140">
        <f t="shared" si="14"/>
        <v>0</v>
      </c>
      <c r="AW149" s="86" t="s">
        <v>75</v>
      </c>
      <c r="AX149" s="72" t="s">
        <v>86</v>
      </c>
      <c r="AY149" s="232" t="s">
        <v>604</v>
      </c>
      <c r="AZ149" s="67" t="s">
        <v>67</v>
      </c>
      <c r="BA149" s="67" t="s">
        <v>67</v>
      </c>
    </row>
    <row r="150" spans="2:53" x14ac:dyDescent="0.25">
      <c r="B150" s="67">
        <v>2024</v>
      </c>
      <c r="C150" s="67">
        <v>891780111</v>
      </c>
      <c r="D150" s="69" t="s">
        <v>64</v>
      </c>
      <c r="E150" s="70" t="s">
        <v>603</v>
      </c>
      <c r="F150" s="70" t="s">
        <v>602</v>
      </c>
      <c r="G150" s="295">
        <v>0</v>
      </c>
      <c r="H150" s="72" t="s">
        <v>73</v>
      </c>
      <c r="I150" s="69" t="s">
        <v>65</v>
      </c>
      <c r="J150" s="70" t="s">
        <v>601</v>
      </c>
      <c r="K150" s="70">
        <v>7500000</v>
      </c>
      <c r="L150" s="67" t="s">
        <v>68</v>
      </c>
      <c r="M150" s="136" t="s">
        <v>600</v>
      </c>
      <c r="N150" s="136">
        <v>7143355</v>
      </c>
      <c r="O150" s="154">
        <v>1006</v>
      </c>
      <c r="P150" s="386">
        <v>45404</v>
      </c>
      <c r="Q150" s="70">
        <v>7500000</v>
      </c>
      <c r="R150" s="81">
        <v>45415</v>
      </c>
      <c r="S150" s="70">
        <v>7500000</v>
      </c>
      <c r="T150" s="72" t="s">
        <v>66</v>
      </c>
      <c r="U150" s="136">
        <v>1082939683</v>
      </c>
      <c r="V150" s="136" t="s">
        <v>242</v>
      </c>
      <c r="W150" s="81">
        <v>45415</v>
      </c>
      <c r="X150" s="81">
        <v>45415</v>
      </c>
      <c r="Y150" s="295" t="s">
        <v>75</v>
      </c>
      <c r="Z150" s="81">
        <v>45458</v>
      </c>
      <c r="AA150" s="136">
        <f t="shared" si="10"/>
        <v>43</v>
      </c>
      <c r="AB150" s="70">
        <v>0</v>
      </c>
      <c r="AC150" s="70">
        <v>0</v>
      </c>
      <c r="AD150" s="70">
        <v>0</v>
      </c>
      <c r="AE150" s="79" t="s">
        <v>75</v>
      </c>
      <c r="AF150" s="136">
        <f t="shared" si="11"/>
        <v>0</v>
      </c>
      <c r="AG150" s="70">
        <v>0</v>
      </c>
      <c r="AH150" s="70">
        <v>0</v>
      </c>
      <c r="AI150" s="79" t="s">
        <v>75</v>
      </c>
      <c r="AJ150" s="72">
        <v>0</v>
      </c>
      <c r="AK150" s="79" t="s">
        <v>75</v>
      </c>
      <c r="AL150" s="79" t="s">
        <v>75</v>
      </c>
      <c r="AM150" s="136">
        <f t="shared" si="12"/>
        <v>0</v>
      </c>
      <c r="AN150" s="136">
        <f>+K150+AC150-AH150</f>
        <v>7500000</v>
      </c>
      <c r="AO150" s="72" t="s">
        <v>67</v>
      </c>
      <c r="AP150" s="70">
        <v>7500000</v>
      </c>
      <c r="AQ150" s="72" t="s">
        <v>66</v>
      </c>
      <c r="AR150" s="70">
        <v>0</v>
      </c>
      <c r="AS150" s="86" t="s">
        <v>75</v>
      </c>
      <c r="AT150" s="169">
        <v>0</v>
      </c>
      <c r="AU150" s="139">
        <f t="shared" si="13"/>
        <v>7500000</v>
      </c>
      <c r="AV150" s="140">
        <f t="shared" si="14"/>
        <v>0</v>
      </c>
      <c r="AW150" s="86" t="s">
        <v>75</v>
      </c>
      <c r="AX150" s="72" t="s">
        <v>86</v>
      </c>
      <c r="AY150" s="232" t="s">
        <v>599</v>
      </c>
      <c r="AZ150" s="67" t="s">
        <v>67</v>
      </c>
      <c r="BA150" s="67" t="s">
        <v>67</v>
      </c>
    </row>
    <row r="151" spans="2:53" x14ac:dyDescent="0.25">
      <c r="B151" s="67">
        <v>2024</v>
      </c>
      <c r="C151" s="67">
        <v>891780111</v>
      </c>
      <c r="D151" s="69" t="s">
        <v>64</v>
      </c>
      <c r="E151" s="70" t="s">
        <v>598</v>
      </c>
      <c r="F151" s="70" t="s">
        <v>597</v>
      </c>
      <c r="G151" s="295">
        <v>0</v>
      </c>
      <c r="H151" s="72" t="s">
        <v>73</v>
      </c>
      <c r="I151" s="69" t="s">
        <v>138</v>
      </c>
      <c r="J151" s="70" t="s">
        <v>596</v>
      </c>
      <c r="K151" s="70">
        <v>5760000</v>
      </c>
      <c r="L151" s="67" t="s">
        <v>68</v>
      </c>
      <c r="M151" s="136" t="s">
        <v>595</v>
      </c>
      <c r="N151" s="136">
        <v>32882509</v>
      </c>
      <c r="O151" s="154">
        <v>216</v>
      </c>
      <c r="P151" s="386">
        <v>45322</v>
      </c>
      <c r="Q151" s="70">
        <v>67200000</v>
      </c>
      <c r="R151" s="81">
        <v>45415</v>
      </c>
      <c r="S151" s="70">
        <v>5760000</v>
      </c>
      <c r="T151" s="72" t="s">
        <v>66</v>
      </c>
      <c r="U151" s="136">
        <v>16078654</v>
      </c>
      <c r="V151" s="136" t="s">
        <v>477</v>
      </c>
      <c r="W151" s="81">
        <v>45415</v>
      </c>
      <c r="X151" s="81">
        <v>45422</v>
      </c>
      <c r="Y151" s="295" t="s">
        <v>75</v>
      </c>
      <c r="Z151" s="81">
        <v>45491</v>
      </c>
      <c r="AA151" s="136">
        <f t="shared" si="10"/>
        <v>69</v>
      </c>
      <c r="AB151" s="70">
        <v>1</v>
      </c>
      <c r="AC151" s="70">
        <v>1440000</v>
      </c>
      <c r="AD151" s="70">
        <v>1</v>
      </c>
      <c r="AE151" s="79">
        <v>45498</v>
      </c>
      <c r="AF151" s="136">
        <f t="shared" si="11"/>
        <v>7</v>
      </c>
      <c r="AG151" s="70">
        <v>0</v>
      </c>
      <c r="AH151" s="70">
        <v>0</v>
      </c>
      <c r="AI151" s="79" t="s">
        <v>75</v>
      </c>
      <c r="AJ151" s="72">
        <v>0</v>
      </c>
      <c r="AK151" s="79" t="s">
        <v>75</v>
      </c>
      <c r="AL151" s="79" t="s">
        <v>75</v>
      </c>
      <c r="AM151" s="136">
        <f t="shared" si="12"/>
        <v>0</v>
      </c>
      <c r="AN151" s="136">
        <f>+K151+AC151-AH151</f>
        <v>7200000</v>
      </c>
      <c r="AO151" s="72" t="s">
        <v>85</v>
      </c>
      <c r="AP151" s="70">
        <v>5760000</v>
      </c>
      <c r="AQ151" s="72" t="s">
        <v>66</v>
      </c>
      <c r="AR151" s="70">
        <v>0</v>
      </c>
      <c r="AS151" s="86" t="s">
        <v>75</v>
      </c>
      <c r="AT151" s="169">
        <v>0</v>
      </c>
      <c r="AU151" s="139">
        <f t="shared" si="13"/>
        <v>7200000</v>
      </c>
      <c r="AV151" s="140">
        <f t="shared" si="14"/>
        <v>0</v>
      </c>
      <c r="AW151" s="86" t="s">
        <v>75</v>
      </c>
      <c r="AX151" s="72" t="s">
        <v>86</v>
      </c>
      <c r="AY151" s="232" t="s">
        <v>594</v>
      </c>
      <c r="AZ151" s="67" t="s">
        <v>67</v>
      </c>
      <c r="BA151" s="67" t="s">
        <v>67</v>
      </c>
    </row>
    <row r="152" spans="2:53" x14ac:dyDescent="0.25">
      <c r="B152" s="67">
        <v>2024</v>
      </c>
      <c r="C152" s="67">
        <v>891780111</v>
      </c>
      <c r="D152" s="69" t="s">
        <v>64</v>
      </c>
      <c r="E152" s="70" t="s">
        <v>593</v>
      </c>
      <c r="F152" s="70" t="s">
        <v>592</v>
      </c>
      <c r="G152" s="295">
        <v>0</v>
      </c>
      <c r="H152" s="72" t="s">
        <v>73</v>
      </c>
      <c r="I152" s="69" t="s">
        <v>138</v>
      </c>
      <c r="J152" s="70" t="s">
        <v>591</v>
      </c>
      <c r="K152" s="70">
        <v>2500000</v>
      </c>
      <c r="L152" s="67" t="s">
        <v>68</v>
      </c>
      <c r="M152" s="136" t="s">
        <v>590</v>
      </c>
      <c r="N152" s="136">
        <v>1082925230</v>
      </c>
      <c r="O152" s="154">
        <v>435</v>
      </c>
      <c r="P152" s="386">
        <v>45343</v>
      </c>
      <c r="Q152" s="70">
        <v>163000000</v>
      </c>
      <c r="R152" s="81">
        <v>45415</v>
      </c>
      <c r="S152" s="70">
        <v>2500000</v>
      </c>
      <c r="T152" s="72" t="s">
        <v>66</v>
      </c>
      <c r="U152" s="136">
        <v>72220242</v>
      </c>
      <c r="V152" s="136" t="s">
        <v>589</v>
      </c>
      <c r="W152" s="81">
        <v>45415</v>
      </c>
      <c r="X152" s="81">
        <v>45415</v>
      </c>
      <c r="Y152" s="295" t="s">
        <v>75</v>
      </c>
      <c r="Z152" s="81">
        <v>45443</v>
      </c>
      <c r="AA152" s="136">
        <f t="shared" si="10"/>
        <v>28</v>
      </c>
      <c r="AB152" s="70">
        <v>0</v>
      </c>
      <c r="AC152" s="70">
        <v>0</v>
      </c>
      <c r="AD152" s="70">
        <v>0</v>
      </c>
      <c r="AE152" s="79" t="s">
        <v>75</v>
      </c>
      <c r="AF152" s="136">
        <f t="shared" si="11"/>
        <v>0</v>
      </c>
      <c r="AG152" s="70">
        <v>0</v>
      </c>
      <c r="AH152" s="70">
        <v>0</v>
      </c>
      <c r="AI152" s="79" t="s">
        <v>75</v>
      </c>
      <c r="AJ152" s="72">
        <v>0</v>
      </c>
      <c r="AK152" s="79" t="s">
        <v>75</v>
      </c>
      <c r="AL152" s="79" t="s">
        <v>75</v>
      </c>
      <c r="AM152" s="136">
        <f t="shared" si="12"/>
        <v>0</v>
      </c>
      <c r="AN152" s="136">
        <f>+K152+AC152-AH152</f>
        <v>2500000</v>
      </c>
      <c r="AO152" s="72" t="s">
        <v>85</v>
      </c>
      <c r="AP152" s="70">
        <v>2500000</v>
      </c>
      <c r="AQ152" s="72" t="s">
        <v>66</v>
      </c>
      <c r="AR152" s="70">
        <v>0</v>
      </c>
      <c r="AS152" s="86" t="s">
        <v>75</v>
      </c>
      <c r="AT152" s="169">
        <v>0</v>
      </c>
      <c r="AU152" s="139">
        <f t="shared" si="13"/>
        <v>2500000</v>
      </c>
      <c r="AV152" s="140">
        <f t="shared" si="14"/>
        <v>0</v>
      </c>
      <c r="AW152" s="86" t="s">
        <v>75</v>
      </c>
      <c r="AX152" s="72" t="s">
        <v>86</v>
      </c>
      <c r="AY152" s="232" t="s">
        <v>588</v>
      </c>
      <c r="AZ152" s="67" t="s">
        <v>67</v>
      </c>
      <c r="BA152" s="67" t="s">
        <v>67</v>
      </c>
    </row>
    <row r="153" spans="2:53" x14ac:dyDescent="0.25">
      <c r="B153" s="67">
        <v>2024</v>
      </c>
      <c r="C153" s="67">
        <v>891780111</v>
      </c>
      <c r="D153" s="69" t="s">
        <v>64</v>
      </c>
      <c r="E153" s="70" t="s">
        <v>587</v>
      </c>
      <c r="F153" s="70" t="s">
        <v>586</v>
      </c>
      <c r="G153" s="295">
        <v>0</v>
      </c>
      <c r="H153" s="72" t="s">
        <v>73</v>
      </c>
      <c r="I153" s="69" t="s">
        <v>65</v>
      </c>
      <c r="J153" s="70" t="s">
        <v>585</v>
      </c>
      <c r="K153" s="70">
        <v>21600000</v>
      </c>
      <c r="L153" s="67" t="s">
        <v>68</v>
      </c>
      <c r="M153" s="136" t="s">
        <v>584</v>
      </c>
      <c r="N153" s="136">
        <v>1084738919</v>
      </c>
      <c r="O153" s="154">
        <v>1013</v>
      </c>
      <c r="P153" s="386">
        <v>45405</v>
      </c>
      <c r="Q153" s="70">
        <v>25000000</v>
      </c>
      <c r="R153" s="81">
        <v>45421</v>
      </c>
      <c r="S153" s="70">
        <v>21600000</v>
      </c>
      <c r="T153" s="72" t="s">
        <v>66</v>
      </c>
      <c r="U153" s="136">
        <v>1082939683</v>
      </c>
      <c r="V153" s="136" t="s">
        <v>242</v>
      </c>
      <c r="W153" s="81">
        <v>45419</v>
      </c>
      <c r="X153" s="81">
        <v>45421</v>
      </c>
      <c r="Y153" s="295" t="s">
        <v>75</v>
      </c>
      <c r="Z153" s="81">
        <v>45657</v>
      </c>
      <c r="AA153" s="136">
        <f t="shared" si="10"/>
        <v>236</v>
      </c>
      <c r="AB153" s="70">
        <v>0</v>
      </c>
      <c r="AC153" s="70">
        <v>0</v>
      </c>
      <c r="AD153" s="70">
        <v>0</v>
      </c>
      <c r="AE153" s="79" t="s">
        <v>75</v>
      </c>
      <c r="AF153" s="136">
        <f t="shared" si="11"/>
        <v>0</v>
      </c>
      <c r="AG153" s="70">
        <v>0</v>
      </c>
      <c r="AH153" s="70">
        <v>0</v>
      </c>
      <c r="AI153" s="79" t="s">
        <v>75</v>
      </c>
      <c r="AJ153" s="72">
        <v>0</v>
      </c>
      <c r="AK153" s="79" t="s">
        <v>75</v>
      </c>
      <c r="AL153" s="79" t="s">
        <v>75</v>
      </c>
      <c r="AM153" s="136">
        <f t="shared" si="12"/>
        <v>0</v>
      </c>
      <c r="AN153" s="136">
        <f>+K153+AC153-AH153</f>
        <v>21600000</v>
      </c>
      <c r="AO153" s="72" t="s">
        <v>67</v>
      </c>
      <c r="AP153" s="70">
        <v>21600000</v>
      </c>
      <c r="AQ153" s="72" t="s">
        <v>66</v>
      </c>
      <c r="AR153" s="70">
        <v>0</v>
      </c>
      <c r="AS153" s="86" t="s">
        <v>75</v>
      </c>
      <c r="AT153" s="169">
        <v>0</v>
      </c>
      <c r="AU153" s="139">
        <f t="shared" si="13"/>
        <v>21600000</v>
      </c>
      <c r="AV153" s="140">
        <f t="shared" si="14"/>
        <v>0</v>
      </c>
      <c r="AW153" s="86" t="s">
        <v>75</v>
      </c>
      <c r="AX153" s="72" t="s">
        <v>86</v>
      </c>
      <c r="AY153" s="232" t="s">
        <v>583</v>
      </c>
      <c r="AZ153" s="67" t="s">
        <v>67</v>
      </c>
      <c r="BA153" s="67" t="s">
        <v>67</v>
      </c>
    </row>
    <row r="154" spans="2:53" x14ac:dyDescent="0.25">
      <c r="B154" s="67">
        <v>2024</v>
      </c>
      <c r="C154" s="67">
        <v>891780111</v>
      </c>
      <c r="D154" s="69" t="s">
        <v>64</v>
      </c>
      <c r="E154" s="70" t="s">
        <v>582</v>
      </c>
      <c r="F154" s="70" t="s">
        <v>581</v>
      </c>
      <c r="G154" s="387">
        <v>2019000100064</v>
      </c>
      <c r="H154" s="72" t="s">
        <v>73</v>
      </c>
      <c r="I154" s="69" t="s">
        <v>138</v>
      </c>
      <c r="J154" s="70" t="s">
        <v>580</v>
      </c>
      <c r="K154" s="70">
        <v>11038619</v>
      </c>
      <c r="L154" s="67" t="s">
        <v>68</v>
      </c>
      <c r="M154" s="136" t="s">
        <v>579</v>
      </c>
      <c r="N154" s="136">
        <v>901549048</v>
      </c>
      <c r="O154" s="154" t="s">
        <v>578</v>
      </c>
      <c r="P154" s="386">
        <v>45408</v>
      </c>
      <c r="Q154" s="70">
        <v>11038619</v>
      </c>
      <c r="R154" s="81">
        <v>45420</v>
      </c>
      <c r="S154" s="70">
        <v>11038619</v>
      </c>
      <c r="T154" s="72" t="s">
        <v>66</v>
      </c>
      <c r="U154" s="154">
        <v>7629414</v>
      </c>
      <c r="V154" s="136" t="s">
        <v>566</v>
      </c>
      <c r="W154" s="81">
        <v>45420</v>
      </c>
      <c r="X154" s="81">
        <v>45426</v>
      </c>
      <c r="Y154" s="295" t="s">
        <v>75</v>
      </c>
      <c r="Z154" s="81">
        <v>45456</v>
      </c>
      <c r="AA154" s="136">
        <f t="shared" si="10"/>
        <v>30</v>
      </c>
      <c r="AB154" s="70">
        <v>0</v>
      </c>
      <c r="AC154" s="70">
        <v>0</v>
      </c>
      <c r="AD154" s="70">
        <v>0</v>
      </c>
      <c r="AE154" s="79" t="s">
        <v>75</v>
      </c>
      <c r="AF154" s="136">
        <f t="shared" si="11"/>
        <v>0</v>
      </c>
      <c r="AG154" s="70">
        <v>0</v>
      </c>
      <c r="AH154" s="70">
        <v>0</v>
      </c>
      <c r="AI154" s="79" t="s">
        <v>75</v>
      </c>
      <c r="AJ154" s="72">
        <v>0</v>
      </c>
      <c r="AK154" s="79" t="s">
        <v>75</v>
      </c>
      <c r="AL154" s="79" t="s">
        <v>75</v>
      </c>
      <c r="AM154" s="136">
        <f t="shared" si="12"/>
        <v>0</v>
      </c>
      <c r="AN154" s="136">
        <f>+K154+AC154-AH154</f>
        <v>11038619</v>
      </c>
      <c r="AO154" s="72" t="s">
        <v>85</v>
      </c>
      <c r="AP154" s="70">
        <v>11038619</v>
      </c>
      <c r="AQ154" s="72" t="s">
        <v>66</v>
      </c>
      <c r="AR154" s="70">
        <v>0</v>
      </c>
      <c r="AS154" s="86" t="s">
        <v>75</v>
      </c>
      <c r="AT154" s="169">
        <v>0</v>
      </c>
      <c r="AU154" s="139">
        <f t="shared" si="13"/>
        <v>11038619</v>
      </c>
      <c r="AV154" s="140">
        <f t="shared" si="14"/>
        <v>0</v>
      </c>
      <c r="AW154" s="86" t="s">
        <v>75</v>
      </c>
      <c r="AX154" s="72" t="s">
        <v>86</v>
      </c>
      <c r="AY154" s="232" t="s">
        <v>577</v>
      </c>
      <c r="AZ154" s="67" t="s">
        <v>67</v>
      </c>
      <c r="BA154" s="67" t="s">
        <v>67</v>
      </c>
    </row>
    <row r="155" spans="2:53" x14ac:dyDescent="0.25">
      <c r="B155" s="67">
        <v>2024</v>
      </c>
      <c r="C155" s="67">
        <v>891780111</v>
      </c>
      <c r="D155" s="69" t="s">
        <v>64</v>
      </c>
      <c r="E155" s="70" t="s">
        <v>576</v>
      </c>
      <c r="F155" s="70" t="s">
        <v>575</v>
      </c>
      <c r="G155" s="295">
        <v>0</v>
      </c>
      <c r="H155" s="72" t="s">
        <v>73</v>
      </c>
      <c r="I155" s="69" t="s">
        <v>65</v>
      </c>
      <c r="J155" s="70" t="s">
        <v>574</v>
      </c>
      <c r="K155" s="70">
        <v>147700000</v>
      </c>
      <c r="L155" s="67" t="s">
        <v>68</v>
      </c>
      <c r="M155" s="136" t="s">
        <v>573</v>
      </c>
      <c r="N155" s="136">
        <v>901468650</v>
      </c>
      <c r="O155" s="154">
        <v>641</v>
      </c>
      <c r="P155" s="386">
        <v>45362</v>
      </c>
      <c r="Q155" s="70">
        <v>170900000</v>
      </c>
      <c r="R155" s="81">
        <v>45421</v>
      </c>
      <c r="S155" s="70">
        <v>147700000</v>
      </c>
      <c r="T155" s="72" t="s">
        <v>66</v>
      </c>
      <c r="U155" s="136">
        <v>85155333</v>
      </c>
      <c r="V155" s="136" t="s">
        <v>346</v>
      </c>
      <c r="W155" s="81">
        <v>45420</v>
      </c>
      <c r="X155" s="81">
        <v>45429</v>
      </c>
      <c r="Y155" s="135">
        <v>45429</v>
      </c>
      <c r="Z155" s="81">
        <v>45459</v>
      </c>
      <c r="AA155" s="136">
        <f t="shared" si="10"/>
        <v>30</v>
      </c>
      <c r="AB155" s="70">
        <v>0</v>
      </c>
      <c r="AC155" s="70">
        <v>0</v>
      </c>
      <c r="AD155" s="70">
        <v>0</v>
      </c>
      <c r="AE155" s="79" t="s">
        <v>75</v>
      </c>
      <c r="AF155" s="136">
        <f t="shared" si="11"/>
        <v>0</v>
      </c>
      <c r="AG155" s="70">
        <v>0</v>
      </c>
      <c r="AH155" s="70">
        <v>0</v>
      </c>
      <c r="AI155" s="79" t="s">
        <v>75</v>
      </c>
      <c r="AJ155" s="72">
        <v>0</v>
      </c>
      <c r="AK155" s="79" t="s">
        <v>75</v>
      </c>
      <c r="AL155" s="79" t="s">
        <v>75</v>
      </c>
      <c r="AM155" s="136">
        <f t="shared" si="12"/>
        <v>0</v>
      </c>
      <c r="AN155" s="136">
        <f>+K155+AC155-AH155</f>
        <v>147700000</v>
      </c>
      <c r="AO155" s="72" t="s">
        <v>67</v>
      </c>
      <c r="AP155" s="70">
        <v>147700000</v>
      </c>
      <c r="AQ155" s="72" t="s">
        <v>66</v>
      </c>
      <c r="AR155" s="70">
        <v>0</v>
      </c>
      <c r="AS155" s="86" t="s">
        <v>75</v>
      </c>
      <c r="AT155" s="169">
        <v>0</v>
      </c>
      <c r="AU155" s="139">
        <f t="shared" si="13"/>
        <v>147700000</v>
      </c>
      <c r="AV155" s="140">
        <f t="shared" si="14"/>
        <v>0</v>
      </c>
      <c r="AW155" s="86" t="s">
        <v>75</v>
      </c>
      <c r="AX155" s="72" t="s">
        <v>86</v>
      </c>
      <c r="AY155" s="232" t="s">
        <v>572</v>
      </c>
      <c r="AZ155" s="67" t="s">
        <v>67</v>
      </c>
      <c r="BA155" s="67" t="s">
        <v>67</v>
      </c>
    </row>
    <row r="156" spans="2:53" x14ac:dyDescent="0.25">
      <c r="B156" s="67">
        <v>2024</v>
      </c>
      <c r="C156" s="67">
        <v>891780111</v>
      </c>
      <c r="D156" s="69" t="s">
        <v>64</v>
      </c>
      <c r="E156" s="70" t="s">
        <v>571</v>
      </c>
      <c r="F156" s="70" t="s">
        <v>570</v>
      </c>
      <c r="G156" s="387">
        <v>2019000100064</v>
      </c>
      <c r="H156" s="72" t="s">
        <v>73</v>
      </c>
      <c r="I156" s="69" t="s">
        <v>138</v>
      </c>
      <c r="J156" s="70" t="s">
        <v>569</v>
      </c>
      <c r="K156" s="70">
        <v>2800000</v>
      </c>
      <c r="L156" s="67" t="s">
        <v>68</v>
      </c>
      <c r="M156" s="136" t="s">
        <v>568</v>
      </c>
      <c r="N156" s="136">
        <v>1112967100</v>
      </c>
      <c r="O156" s="154" t="s">
        <v>567</v>
      </c>
      <c r="P156" s="386">
        <v>45394</v>
      </c>
      <c r="Q156" s="70">
        <v>15434632</v>
      </c>
      <c r="R156" s="81">
        <v>45421</v>
      </c>
      <c r="S156" s="70">
        <v>2800000</v>
      </c>
      <c r="T156" s="72" t="s">
        <v>66</v>
      </c>
      <c r="U156" s="154">
        <v>7629414</v>
      </c>
      <c r="V156" s="136" t="s">
        <v>566</v>
      </c>
      <c r="W156" s="81">
        <v>45421</v>
      </c>
      <c r="X156" s="81">
        <v>45421</v>
      </c>
      <c r="Y156" s="295" t="s">
        <v>75</v>
      </c>
      <c r="Z156" s="81">
        <v>45462</v>
      </c>
      <c r="AA156" s="136">
        <f t="shared" si="10"/>
        <v>41</v>
      </c>
      <c r="AB156" s="70">
        <v>0</v>
      </c>
      <c r="AC156" s="70">
        <v>0</v>
      </c>
      <c r="AD156" s="70">
        <v>0</v>
      </c>
      <c r="AE156" s="79" t="s">
        <v>75</v>
      </c>
      <c r="AF156" s="136">
        <f t="shared" si="11"/>
        <v>0</v>
      </c>
      <c r="AG156" s="70">
        <v>0</v>
      </c>
      <c r="AH156" s="70">
        <v>0</v>
      </c>
      <c r="AI156" s="79" t="s">
        <v>75</v>
      </c>
      <c r="AJ156" s="72">
        <v>0</v>
      </c>
      <c r="AK156" s="79" t="s">
        <v>75</v>
      </c>
      <c r="AL156" s="79" t="s">
        <v>75</v>
      </c>
      <c r="AM156" s="136">
        <f t="shared" si="12"/>
        <v>0</v>
      </c>
      <c r="AN156" s="136">
        <f>+K156+AC156-AH156</f>
        <v>2800000</v>
      </c>
      <c r="AO156" s="72" t="s">
        <v>85</v>
      </c>
      <c r="AP156" s="70">
        <v>2800000</v>
      </c>
      <c r="AQ156" s="72" t="s">
        <v>66</v>
      </c>
      <c r="AR156" s="70">
        <v>0</v>
      </c>
      <c r="AS156" s="86" t="s">
        <v>75</v>
      </c>
      <c r="AT156" s="169">
        <v>0</v>
      </c>
      <c r="AU156" s="139">
        <f t="shared" si="13"/>
        <v>2800000</v>
      </c>
      <c r="AV156" s="140">
        <f t="shared" si="14"/>
        <v>0</v>
      </c>
      <c r="AW156" s="86" t="s">
        <v>75</v>
      </c>
      <c r="AX156" s="72" t="s">
        <v>86</v>
      </c>
      <c r="AY156" s="232" t="s">
        <v>565</v>
      </c>
      <c r="AZ156" s="67" t="s">
        <v>67</v>
      </c>
      <c r="BA156" s="67" t="s">
        <v>67</v>
      </c>
    </row>
    <row r="157" spans="2:53" x14ac:dyDescent="0.25">
      <c r="B157" s="67">
        <v>2024</v>
      </c>
      <c r="C157" s="67">
        <v>891780111</v>
      </c>
      <c r="D157" s="69" t="s">
        <v>64</v>
      </c>
      <c r="E157" s="70" t="s">
        <v>564</v>
      </c>
      <c r="F157" s="70" t="s">
        <v>563</v>
      </c>
      <c r="G157" s="295">
        <v>0</v>
      </c>
      <c r="H157" s="72" t="s">
        <v>73</v>
      </c>
      <c r="I157" s="69" t="s">
        <v>138</v>
      </c>
      <c r="J157" s="70" t="s">
        <v>562</v>
      </c>
      <c r="K157" s="70">
        <v>7500000</v>
      </c>
      <c r="L157" s="67" t="s">
        <v>68</v>
      </c>
      <c r="M157" s="136" t="s">
        <v>561</v>
      </c>
      <c r="N157" s="136">
        <v>7601791</v>
      </c>
      <c r="O157" s="154">
        <v>286</v>
      </c>
      <c r="P157" s="386">
        <v>45328</v>
      </c>
      <c r="Q157" s="70">
        <v>47000000</v>
      </c>
      <c r="R157" s="81">
        <v>45427</v>
      </c>
      <c r="S157" s="70">
        <v>7500000</v>
      </c>
      <c r="T157" s="72" t="s">
        <v>66</v>
      </c>
      <c r="U157" s="136">
        <v>85155333</v>
      </c>
      <c r="V157" s="136" t="s">
        <v>346</v>
      </c>
      <c r="W157" s="81">
        <v>45427</v>
      </c>
      <c r="X157" s="81">
        <v>45427</v>
      </c>
      <c r="Y157" s="295" t="s">
        <v>75</v>
      </c>
      <c r="Z157" s="81">
        <v>45442</v>
      </c>
      <c r="AA157" s="136">
        <f t="shared" si="10"/>
        <v>15</v>
      </c>
      <c r="AB157" s="70">
        <v>0</v>
      </c>
      <c r="AC157" s="70">
        <v>0</v>
      </c>
      <c r="AD157" s="70">
        <v>0</v>
      </c>
      <c r="AE157" s="79" t="s">
        <v>75</v>
      </c>
      <c r="AF157" s="136">
        <f t="shared" si="11"/>
        <v>0</v>
      </c>
      <c r="AG157" s="70">
        <v>0</v>
      </c>
      <c r="AH157" s="70">
        <v>0</v>
      </c>
      <c r="AI157" s="79" t="s">
        <v>75</v>
      </c>
      <c r="AJ157" s="72">
        <v>0</v>
      </c>
      <c r="AK157" s="79" t="s">
        <v>75</v>
      </c>
      <c r="AL157" s="79" t="s">
        <v>75</v>
      </c>
      <c r="AM157" s="136">
        <f t="shared" si="12"/>
        <v>0</v>
      </c>
      <c r="AN157" s="136">
        <f>+K157+AC157-AH157</f>
        <v>7500000</v>
      </c>
      <c r="AO157" s="72" t="s">
        <v>85</v>
      </c>
      <c r="AP157" s="70">
        <v>7500000</v>
      </c>
      <c r="AQ157" s="72" t="s">
        <v>66</v>
      </c>
      <c r="AR157" s="70">
        <v>0</v>
      </c>
      <c r="AS157" s="86" t="s">
        <v>75</v>
      </c>
      <c r="AT157" s="169">
        <v>0</v>
      </c>
      <c r="AU157" s="139">
        <f t="shared" si="13"/>
        <v>7500000</v>
      </c>
      <c r="AV157" s="140">
        <f t="shared" si="14"/>
        <v>0</v>
      </c>
      <c r="AW157" s="86" t="s">
        <v>75</v>
      </c>
      <c r="AX157" s="72" t="s">
        <v>86</v>
      </c>
      <c r="AY157" s="232" t="s">
        <v>560</v>
      </c>
      <c r="AZ157" s="67" t="s">
        <v>67</v>
      </c>
      <c r="BA157" s="67" t="s">
        <v>67</v>
      </c>
    </row>
    <row r="158" spans="2:53" x14ac:dyDescent="0.25">
      <c r="B158" s="67">
        <v>2024</v>
      </c>
      <c r="C158" s="67">
        <v>891780111</v>
      </c>
      <c r="D158" s="69" t="s">
        <v>64</v>
      </c>
      <c r="E158" s="70" t="s">
        <v>559</v>
      </c>
      <c r="F158" s="70" t="s">
        <v>558</v>
      </c>
      <c r="G158" s="295">
        <v>0</v>
      </c>
      <c r="H158" s="72" t="s">
        <v>73</v>
      </c>
      <c r="I158" s="69" t="s">
        <v>65</v>
      </c>
      <c r="J158" s="70" t="s">
        <v>557</v>
      </c>
      <c r="K158" s="70">
        <v>21669996</v>
      </c>
      <c r="L158" s="67" t="s">
        <v>68</v>
      </c>
      <c r="M158" s="136" t="s">
        <v>556</v>
      </c>
      <c r="N158" s="136">
        <v>36719980</v>
      </c>
      <c r="O158" s="154">
        <v>1007</v>
      </c>
      <c r="P158" s="386">
        <v>45404</v>
      </c>
      <c r="Q158" s="70">
        <v>21700000</v>
      </c>
      <c r="R158" s="81">
        <v>45427</v>
      </c>
      <c r="S158" s="70">
        <v>21669996</v>
      </c>
      <c r="T158" s="72" t="s">
        <v>66</v>
      </c>
      <c r="U158" s="136">
        <v>85155333</v>
      </c>
      <c r="V158" s="136" t="s">
        <v>346</v>
      </c>
      <c r="W158" s="81">
        <v>45427</v>
      </c>
      <c r="X158" s="81">
        <v>45427</v>
      </c>
      <c r="Y158" s="295" t="s">
        <v>75</v>
      </c>
      <c r="Z158" s="81">
        <v>45460</v>
      </c>
      <c r="AA158" s="136">
        <f t="shared" si="10"/>
        <v>33</v>
      </c>
      <c r="AB158" s="70">
        <v>0</v>
      </c>
      <c r="AC158" s="70">
        <v>0</v>
      </c>
      <c r="AD158" s="70">
        <v>0</v>
      </c>
      <c r="AE158" s="79" t="s">
        <v>75</v>
      </c>
      <c r="AF158" s="136">
        <f t="shared" si="11"/>
        <v>0</v>
      </c>
      <c r="AG158" s="70">
        <v>0</v>
      </c>
      <c r="AH158" s="70">
        <v>0</v>
      </c>
      <c r="AI158" s="79" t="s">
        <v>75</v>
      </c>
      <c r="AJ158" s="72">
        <v>0</v>
      </c>
      <c r="AK158" s="79" t="s">
        <v>75</v>
      </c>
      <c r="AL158" s="79" t="s">
        <v>75</v>
      </c>
      <c r="AM158" s="136">
        <f t="shared" si="12"/>
        <v>0</v>
      </c>
      <c r="AN158" s="136">
        <f>+K158+AC158-AH158</f>
        <v>21669996</v>
      </c>
      <c r="AO158" s="72" t="s">
        <v>67</v>
      </c>
      <c r="AP158" s="70">
        <v>21669996</v>
      </c>
      <c r="AQ158" s="72" t="s">
        <v>66</v>
      </c>
      <c r="AR158" s="70">
        <v>0</v>
      </c>
      <c r="AS158" s="86" t="s">
        <v>75</v>
      </c>
      <c r="AT158" s="169">
        <v>0</v>
      </c>
      <c r="AU158" s="139">
        <f t="shared" si="13"/>
        <v>21669996</v>
      </c>
      <c r="AV158" s="140">
        <f t="shared" si="14"/>
        <v>0</v>
      </c>
      <c r="AW158" s="86" t="s">
        <v>75</v>
      </c>
      <c r="AX158" s="72" t="s">
        <v>86</v>
      </c>
      <c r="AY158" s="232" t="s">
        <v>555</v>
      </c>
      <c r="AZ158" s="67" t="s">
        <v>67</v>
      </c>
      <c r="BA158" s="67" t="s">
        <v>67</v>
      </c>
    </row>
    <row r="159" spans="2:53" x14ac:dyDescent="0.25">
      <c r="B159" s="67">
        <v>2024</v>
      </c>
      <c r="C159" s="67">
        <v>891780111</v>
      </c>
      <c r="D159" s="69" t="s">
        <v>64</v>
      </c>
      <c r="E159" s="70" t="s">
        <v>554</v>
      </c>
      <c r="F159" s="70" t="s">
        <v>553</v>
      </c>
      <c r="G159" s="295">
        <v>0</v>
      </c>
      <c r="H159" s="72" t="s">
        <v>73</v>
      </c>
      <c r="I159" s="69" t="s">
        <v>138</v>
      </c>
      <c r="J159" s="70" t="s">
        <v>552</v>
      </c>
      <c r="K159" s="70">
        <v>91240000</v>
      </c>
      <c r="L159" s="67" t="s">
        <v>68</v>
      </c>
      <c r="M159" s="136" t="s">
        <v>551</v>
      </c>
      <c r="N159" s="136">
        <v>900587026</v>
      </c>
      <c r="O159" s="154">
        <v>843</v>
      </c>
      <c r="P159" s="386">
        <v>45386</v>
      </c>
      <c r="Q159" s="70">
        <v>91240000</v>
      </c>
      <c r="R159" s="81">
        <v>45427</v>
      </c>
      <c r="S159" s="70">
        <v>91240000</v>
      </c>
      <c r="T159" s="72" t="s">
        <v>66</v>
      </c>
      <c r="U159" s="136">
        <v>85155333</v>
      </c>
      <c r="V159" s="136" t="s">
        <v>346</v>
      </c>
      <c r="W159" s="81">
        <v>45427</v>
      </c>
      <c r="X159" s="81">
        <v>45435</v>
      </c>
      <c r="Y159" s="135">
        <v>45435</v>
      </c>
      <c r="Z159" s="81">
        <v>45466</v>
      </c>
      <c r="AA159" s="136">
        <f t="shared" si="10"/>
        <v>31</v>
      </c>
      <c r="AB159" s="70">
        <v>0</v>
      </c>
      <c r="AC159" s="70">
        <v>0</v>
      </c>
      <c r="AD159" s="70">
        <v>1</v>
      </c>
      <c r="AE159" s="79">
        <v>45484</v>
      </c>
      <c r="AF159" s="136">
        <f t="shared" si="11"/>
        <v>18</v>
      </c>
      <c r="AG159" s="70">
        <v>0</v>
      </c>
      <c r="AH159" s="70">
        <v>0</v>
      </c>
      <c r="AI159" s="79" t="s">
        <v>75</v>
      </c>
      <c r="AJ159" s="72">
        <v>0</v>
      </c>
      <c r="AK159" s="79" t="s">
        <v>75</v>
      </c>
      <c r="AL159" s="79" t="s">
        <v>75</v>
      </c>
      <c r="AM159" s="136">
        <f t="shared" si="12"/>
        <v>0</v>
      </c>
      <c r="AN159" s="136">
        <f>+K159+AC159-AH159</f>
        <v>91240000</v>
      </c>
      <c r="AO159" s="72" t="s">
        <v>85</v>
      </c>
      <c r="AP159" s="70">
        <v>91240000</v>
      </c>
      <c r="AQ159" s="72" t="s">
        <v>66</v>
      </c>
      <c r="AR159" s="70">
        <v>0</v>
      </c>
      <c r="AS159" s="86" t="s">
        <v>75</v>
      </c>
      <c r="AT159" s="169">
        <v>0</v>
      </c>
      <c r="AU159" s="139">
        <f t="shared" si="13"/>
        <v>91240000</v>
      </c>
      <c r="AV159" s="140">
        <f t="shared" si="14"/>
        <v>0</v>
      </c>
      <c r="AW159" s="86" t="s">
        <v>75</v>
      </c>
      <c r="AX159" s="72" t="s">
        <v>86</v>
      </c>
      <c r="AY159" s="232" t="s">
        <v>550</v>
      </c>
      <c r="AZ159" s="67" t="s">
        <v>67</v>
      </c>
      <c r="BA159" s="67" t="s">
        <v>67</v>
      </c>
    </row>
    <row r="160" spans="2:53" x14ac:dyDescent="0.25">
      <c r="B160" s="67">
        <v>2024</v>
      </c>
      <c r="C160" s="67">
        <v>891780111</v>
      </c>
      <c r="D160" s="69" t="s">
        <v>64</v>
      </c>
      <c r="E160" s="70" t="s">
        <v>549</v>
      </c>
      <c r="F160" s="70" t="s">
        <v>548</v>
      </c>
      <c r="G160" s="387">
        <v>2020000100116</v>
      </c>
      <c r="H160" s="72" t="s">
        <v>73</v>
      </c>
      <c r="I160" s="69" t="s">
        <v>138</v>
      </c>
      <c r="J160" s="70" t="s">
        <v>547</v>
      </c>
      <c r="K160" s="70">
        <v>9433200</v>
      </c>
      <c r="L160" s="67" t="s">
        <v>68</v>
      </c>
      <c r="M160" s="136" t="s">
        <v>546</v>
      </c>
      <c r="N160" s="136">
        <v>901728831</v>
      </c>
      <c r="O160" s="154" t="s">
        <v>545</v>
      </c>
      <c r="P160" s="386">
        <v>44979</v>
      </c>
      <c r="Q160" s="70">
        <v>96790436</v>
      </c>
      <c r="R160" s="81">
        <v>45427</v>
      </c>
      <c r="S160" s="70">
        <v>9433200</v>
      </c>
      <c r="T160" s="72" t="s">
        <v>66</v>
      </c>
      <c r="U160" s="136">
        <v>85461685</v>
      </c>
      <c r="V160" s="136" t="s">
        <v>544</v>
      </c>
      <c r="W160" s="81">
        <v>45427</v>
      </c>
      <c r="X160" s="81">
        <v>45428</v>
      </c>
      <c r="Y160" s="295" t="s">
        <v>75</v>
      </c>
      <c r="Z160" s="81">
        <v>45798</v>
      </c>
      <c r="AA160" s="136">
        <f t="shared" si="10"/>
        <v>370</v>
      </c>
      <c r="AB160" s="70">
        <v>0</v>
      </c>
      <c r="AC160" s="70">
        <v>0</v>
      </c>
      <c r="AD160" s="70">
        <v>0</v>
      </c>
      <c r="AE160" s="79" t="s">
        <v>75</v>
      </c>
      <c r="AF160" s="136">
        <f t="shared" si="11"/>
        <v>0</v>
      </c>
      <c r="AG160" s="70">
        <v>0</v>
      </c>
      <c r="AH160" s="70">
        <v>0</v>
      </c>
      <c r="AI160" s="79" t="s">
        <v>75</v>
      </c>
      <c r="AJ160" s="72">
        <v>0</v>
      </c>
      <c r="AK160" s="79" t="s">
        <v>75</v>
      </c>
      <c r="AL160" s="79" t="s">
        <v>75</v>
      </c>
      <c r="AM160" s="136">
        <f t="shared" si="12"/>
        <v>0</v>
      </c>
      <c r="AN160" s="136">
        <f>+K160+AC160-AH160</f>
        <v>9433200</v>
      </c>
      <c r="AO160" s="72" t="s">
        <v>85</v>
      </c>
      <c r="AP160" s="70">
        <v>9433200</v>
      </c>
      <c r="AQ160" s="72" t="s">
        <v>66</v>
      </c>
      <c r="AR160" s="70">
        <v>0</v>
      </c>
      <c r="AS160" s="86" t="s">
        <v>75</v>
      </c>
      <c r="AT160" s="169">
        <v>0</v>
      </c>
      <c r="AU160" s="139">
        <f t="shared" si="13"/>
        <v>9433200</v>
      </c>
      <c r="AV160" s="140">
        <f t="shared" si="14"/>
        <v>0</v>
      </c>
      <c r="AW160" s="86" t="s">
        <v>75</v>
      </c>
      <c r="AX160" s="72" t="s">
        <v>86</v>
      </c>
      <c r="AY160" s="232" t="s">
        <v>543</v>
      </c>
      <c r="AZ160" s="67" t="s">
        <v>67</v>
      </c>
      <c r="BA160" s="67" t="s">
        <v>67</v>
      </c>
    </row>
    <row r="161" spans="2:53" x14ac:dyDescent="0.25">
      <c r="B161" s="67">
        <v>2024</v>
      </c>
      <c r="C161" s="67">
        <v>891780111</v>
      </c>
      <c r="D161" s="69" t="s">
        <v>64</v>
      </c>
      <c r="E161" s="70" t="s">
        <v>542</v>
      </c>
      <c r="F161" s="70" t="s">
        <v>541</v>
      </c>
      <c r="G161" s="295">
        <v>0</v>
      </c>
      <c r="H161" s="72" t="s">
        <v>73</v>
      </c>
      <c r="I161" s="69" t="s">
        <v>138</v>
      </c>
      <c r="J161" s="70" t="s">
        <v>540</v>
      </c>
      <c r="K161" s="70">
        <v>6000000</v>
      </c>
      <c r="L161" s="67" t="s">
        <v>68</v>
      </c>
      <c r="M161" s="136" t="s">
        <v>539</v>
      </c>
      <c r="N161" s="136">
        <v>57465849</v>
      </c>
      <c r="O161" s="154">
        <v>286</v>
      </c>
      <c r="P161" s="386">
        <v>45328</v>
      </c>
      <c r="Q161" s="70">
        <v>47000000</v>
      </c>
      <c r="R161" s="81">
        <v>45428</v>
      </c>
      <c r="S161" s="70">
        <v>6000000</v>
      </c>
      <c r="T161" s="72" t="s">
        <v>66</v>
      </c>
      <c r="U161" s="136">
        <v>85155333</v>
      </c>
      <c r="V161" s="136" t="s">
        <v>346</v>
      </c>
      <c r="W161" s="81">
        <v>45427</v>
      </c>
      <c r="X161" s="81">
        <v>45428</v>
      </c>
      <c r="Y161" s="295" t="s">
        <v>75</v>
      </c>
      <c r="Z161" s="81">
        <v>45442</v>
      </c>
      <c r="AA161" s="136">
        <f t="shared" si="10"/>
        <v>14</v>
      </c>
      <c r="AB161" s="70">
        <v>0</v>
      </c>
      <c r="AC161" s="70">
        <v>0</v>
      </c>
      <c r="AD161" s="70">
        <v>0</v>
      </c>
      <c r="AE161" s="79" t="s">
        <v>75</v>
      </c>
      <c r="AF161" s="136">
        <f t="shared" si="11"/>
        <v>0</v>
      </c>
      <c r="AG161" s="70">
        <v>0</v>
      </c>
      <c r="AH161" s="70">
        <v>0</v>
      </c>
      <c r="AI161" s="79" t="s">
        <v>75</v>
      </c>
      <c r="AJ161" s="72">
        <v>0</v>
      </c>
      <c r="AK161" s="79" t="s">
        <v>75</v>
      </c>
      <c r="AL161" s="79" t="s">
        <v>75</v>
      </c>
      <c r="AM161" s="136">
        <f t="shared" si="12"/>
        <v>0</v>
      </c>
      <c r="AN161" s="136">
        <f>+K161+AC161-AH161</f>
        <v>6000000</v>
      </c>
      <c r="AO161" s="72" t="s">
        <v>85</v>
      </c>
      <c r="AP161" s="70">
        <v>6000000</v>
      </c>
      <c r="AQ161" s="72" t="s">
        <v>66</v>
      </c>
      <c r="AR161" s="70">
        <v>0</v>
      </c>
      <c r="AS161" s="86" t="s">
        <v>75</v>
      </c>
      <c r="AT161" s="169">
        <v>0</v>
      </c>
      <c r="AU161" s="139">
        <f t="shared" si="13"/>
        <v>6000000</v>
      </c>
      <c r="AV161" s="140">
        <f t="shared" si="14"/>
        <v>0</v>
      </c>
      <c r="AW161" s="86" t="s">
        <v>75</v>
      </c>
      <c r="AX161" s="72" t="s">
        <v>86</v>
      </c>
      <c r="AY161" s="232" t="s">
        <v>538</v>
      </c>
      <c r="AZ161" s="67" t="s">
        <v>67</v>
      </c>
      <c r="BA161" s="67" t="s">
        <v>67</v>
      </c>
    </row>
    <row r="162" spans="2:53" x14ac:dyDescent="0.25">
      <c r="B162" s="67">
        <v>2024</v>
      </c>
      <c r="C162" s="67">
        <v>891780111</v>
      </c>
      <c r="D162" s="69" t="s">
        <v>64</v>
      </c>
      <c r="E162" s="70" t="s">
        <v>537</v>
      </c>
      <c r="F162" s="70" t="s">
        <v>536</v>
      </c>
      <c r="G162" s="295">
        <v>0</v>
      </c>
      <c r="H162" s="72" t="s">
        <v>73</v>
      </c>
      <c r="I162" s="69" t="s">
        <v>138</v>
      </c>
      <c r="J162" s="70" t="s">
        <v>535</v>
      </c>
      <c r="K162" s="70">
        <v>5000000</v>
      </c>
      <c r="L162" s="67" t="s">
        <v>68</v>
      </c>
      <c r="M162" s="136" t="s">
        <v>352</v>
      </c>
      <c r="N162" s="136">
        <v>1081028294</v>
      </c>
      <c r="O162" s="154">
        <v>286</v>
      </c>
      <c r="P162" s="386">
        <v>45328</v>
      </c>
      <c r="Q162" s="70">
        <v>47000000</v>
      </c>
      <c r="R162" s="81">
        <v>45429</v>
      </c>
      <c r="S162" s="70">
        <v>5000000</v>
      </c>
      <c r="T162" s="72" t="s">
        <v>66</v>
      </c>
      <c r="U162" s="136">
        <v>85155333</v>
      </c>
      <c r="V162" s="136" t="s">
        <v>346</v>
      </c>
      <c r="W162" s="81">
        <v>45428</v>
      </c>
      <c r="X162" s="81">
        <v>45429</v>
      </c>
      <c r="Y162" s="295" t="s">
        <v>75</v>
      </c>
      <c r="Z162" s="81">
        <v>45442</v>
      </c>
      <c r="AA162" s="136">
        <f t="shared" si="10"/>
        <v>13</v>
      </c>
      <c r="AB162" s="70">
        <v>0</v>
      </c>
      <c r="AC162" s="70">
        <v>0</v>
      </c>
      <c r="AD162" s="70">
        <v>0</v>
      </c>
      <c r="AE162" s="79" t="s">
        <v>75</v>
      </c>
      <c r="AF162" s="136">
        <f t="shared" si="11"/>
        <v>0</v>
      </c>
      <c r="AG162" s="70">
        <v>0</v>
      </c>
      <c r="AH162" s="70">
        <v>0</v>
      </c>
      <c r="AI162" s="79" t="s">
        <v>75</v>
      </c>
      <c r="AJ162" s="72">
        <v>0</v>
      </c>
      <c r="AK162" s="79" t="s">
        <v>75</v>
      </c>
      <c r="AL162" s="79" t="s">
        <v>75</v>
      </c>
      <c r="AM162" s="136">
        <f t="shared" si="12"/>
        <v>0</v>
      </c>
      <c r="AN162" s="136">
        <f>+K162+AC162-AH162</f>
        <v>5000000</v>
      </c>
      <c r="AO162" s="72" t="s">
        <v>85</v>
      </c>
      <c r="AP162" s="70">
        <v>5000000</v>
      </c>
      <c r="AQ162" s="72" t="s">
        <v>66</v>
      </c>
      <c r="AR162" s="70">
        <v>0</v>
      </c>
      <c r="AS162" s="86" t="s">
        <v>75</v>
      </c>
      <c r="AT162" s="169">
        <v>0</v>
      </c>
      <c r="AU162" s="139">
        <f t="shared" si="13"/>
        <v>5000000</v>
      </c>
      <c r="AV162" s="140">
        <f t="shared" si="14"/>
        <v>0</v>
      </c>
      <c r="AW162" s="86" t="s">
        <v>75</v>
      </c>
      <c r="AX162" s="72" t="s">
        <v>86</v>
      </c>
      <c r="AY162" s="232" t="s">
        <v>534</v>
      </c>
      <c r="AZ162" s="67" t="s">
        <v>67</v>
      </c>
      <c r="BA162" s="67" t="s">
        <v>67</v>
      </c>
    </row>
    <row r="163" spans="2:53" x14ac:dyDescent="0.25">
      <c r="B163" s="67">
        <v>2024</v>
      </c>
      <c r="C163" s="67">
        <v>891780111</v>
      </c>
      <c r="D163" s="69" t="s">
        <v>64</v>
      </c>
      <c r="E163" s="70" t="s">
        <v>533</v>
      </c>
      <c r="F163" s="70" t="s">
        <v>532</v>
      </c>
      <c r="G163" s="295">
        <v>0</v>
      </c>
      <c r="H163" s="72" t="s">
        <v>73</v>
      </c>
      <c r="I163" s="69" t="s">
        <v>138</v>
      </c>
      <c r="J163" s="70" t="s">
        <v>531</v>
      </c>
      <c r="K163" s="70">
        <v>5000000</v>
      </c>
      <c r="L163" s="67" t="s">
        <v>68</v>
      </c>
      <c r="M163" s="136" t="s">
        <v>347</v>
      </c>
      <c r="N163" s="136">
        <v>1082862374</v>
      </c>
      <c r="O163" s="154">
        <v>286</v>
      </c>
      <c r="P163" s="386">
        <v>45328</v>
      </c>
      <c r="Q163" s="70">
        <v>47000000</v>
      </c>
      <c r="R163" s="81">
        <v>45429</v>
      </c>
      <c r="S163" s="70">
        <v>5000000</v>
      </c>
      <c r="T163" s="72" t="s">
        <v>66</v>
      </c>
      <c r="U163" s="136">
        <v>85155333</v>
      </c>
      <c r="V163" s="136" t="s">
        <v>346</v>
      </c>
      <c r="W163" s="81">
        <v>45428</v>
      </c>
      <c r="X163" s="81">
        <v>45429</v>
      </c>
      <c r="Y163" s="295" t="s">
        <v>75</v>
      </c>
      <c r="Z163" s="81">
        <v>45442</v>
      </c>
      <c r="AA163" s="136">
        <f t="shared" si="10"/>
        <v>13</v>
      </c>
      <c r="AB163" s="70">
        <v>0</v>
      </c>
      <c r="AC163" s="70">
        <v>0</v>
      </c>
      <c r="AD163" s="70">
        <v>0</v>
      </c>
      <c r="AE163" s="79" t="s">
        <v>75</v>
      </c>
      <c r="AF163" s="136">
        <f t="shared" si="11"/>
        <v>0</v>
      </c>
      <c r="AG163" s="70">
        <v>0</v>
      </c>
      <c r="AH163" s="70">
        <v>0</v>
      </c>
      <c r="AI163" s="79" t="s">
        <v>75</v>
      </c>
      <c r="AJ163" s="72">
        <v>0</v>
      </c>
      <c r="AK163" s="79" t="s">
        <v>75</v>
      </c>
      <c r="AL163" s="79" t="s">
        <v>75</v>
      </c>
      <c r="AM163" s="136">
        <f t="shared" si="12"/>
        <v>0</v>
      </c>
      <c r="AN163" s="136">
        <f>+K163+AC163-AH163</f>
        <v>5000000</v>
      </c>
      <c r="AO163" s="72" t="s">
        <v>85</v>
      </c>
      <c r="AP163" s="70">
        <v>5000000</v>
      </c>
      <c r="AQ163" s="72" t="s">
        <v>66</v>
      </c>
      <c r="AR163" s="70">
        <v>0</v>
      </c>
      <c r="AS163" s="86" t="s">
        <v>75</v>
      </c>
      <c r="AT163" s="169">
        <v>0</v>
      </c>
      <c r="AU163" s="139">
        <f t="shared" si="13"/>
        <v>5000000</v>
      </c>
      <c r="AV163" s="140">
        <f t="shared" si="14"/>
        <v>0</v>
      </c>
      <c r="AW163" s="86" t="s">
        <v>75</v>
      </c>
      <c r="AX163" s="72" t="s">
        <v>86</v>
      </c>
      <c r="AY163" s="232" t="s">
        <v>530</v>
      </c>
      <c r="AZ163" s="67" t="s">
        <v>67</v>
      </c>
      <c r="BA163" s="67" t="s">
        <v>67</v>
      </c>
    </row>
    <row r="164" spans="2:53" x14ac:dyDescent="0.25">
      <c r="B164" s="67">
        <v>2024</v>
      </c>
      <c r="C164" s="67">
        <v>891780111</v>
      </c>
      <c r="D164" s="69" t="s">
        <v>64</v>
      </c>
      <c r="E164" s="70" t="s">
        <v>529</v>
      </c>
      <c r="F164" s="70" t="s">
        <v>528</v>
      </c>
      <c r="G164" s="295">
        <v>0</v>
      </c>
      <c r="H164" s="72" t="s">
        <v>73</v>
      </c>
      <c r="I164" s="69" t="s">
        <v>65</v>
      </c>
      <c r="J164" s="70" t="s">
        <v>527</v>
      </c>
      <c r="K164" s="70">
        <v>5000000</v>
      </c>
      <c r="L164" s="67" t="s">
        <v>68</v>
      </c>
      <c r="M164" s="136" t="s">
        <v>526</v>
      </c>
      <c r="N164" s="136">
        <v>901283655</v>
      </c>
      <c r="O164" s="154">
        <v>684</v>
      </c>
      <c r="P164" s="386">
        <v>45365</v>
      </c>
      <c r="Q164" s="70">
        <v>50000000</v>
      </c>
      <c r="R164" s="81">
        <v>45429</v>
      </c>
      <c r="S164" s="70">
        <v>5000000</v>
      </c>
      <c r="T164" s="72" t="s">
        <v>66</v>
      </c>
      <c r="U164" s="136">
        <v>85155333</v>
      </c>
      <c r="V164" s="136" t="s">
        <v>346</v>
      </c>
      <c r="W164" s="81">
        <v>45428</v>
      </c>
      <c r="X164" s="81">
        <v>45429</v>
      </c>
      <c r="Y164" s="295" t="s">
        <v>75</v>
      </c>
      <c r="Z164" s="81">
        <v>45473</v>
      </c>
      <c r="AA164" s="136">
        <f t="shared" si="10"/>
        <v>44</v>
      </c>
      <c r="AB164" s="70">
        <v>0</v>
      </c>
      <c r="AC164" s="70">
        <v>0</v>
      </c>
      <c r="AD164" s="70">
        <v>0</v>
      </c>
      <c r="AE164" s="79" t="s">
        <v>75</v>
      </c>
      <c r="AF164" s="136">
        <f t="shared" si="11"/>
        <v>0</v>
      </c>
      <c r="AG164" s="70">
        <v>0</v>
      </c>
      <c r="AH164" s="70">
        <v>0</v>
      </c>
      <c r="AI164" s="79" t="s">
        <v>75</v>
      </c>
      <c r="AJ164" s="72">
        <v>0</v>
      </c>
      <c r="AK164" s="79" t="s">
        <v>75</v>
      </c>
      <c r="AL164" s="79" t="s">
        <v>75</v>
      </c>
      <c r="AM164" s="136">
        <f t="shared" si="12"/>
        <v>0</v>
      </c>
      <c r="AN164" s="136">
        <f>+K164+AC164-AH164</f>
        <v>5000000</v>
      </c>
      <c r="AO164" s="72" t="s">
        <v>67</v>
      </c>
      <c r="AP164" s="70">
        <v>5000000</v>
      </c>
      <c r="AQ164" s="72" t="s">
        <v>66</v>
      </c>
      <c r="AR164" s="70">
        <v>0</v>
      </c>
      <c r="AS164" s="86" t="s">
        <v>75</v>
      </c>
      <c r="AT164" s="169">
        <v>0</v>
      </c>
      <c r="AU164" s="139">
        <f t="shared" si="13"/>
        <v>5000000</v>
      </c>
      <c r="AV164" s="140">
        <f t="shared" si="14"/>
        <v>0</v>
      </c>
      <c r="AW164" s="86" t="s">
        <v>75</v>
      </c>
      <c r="AX164" s="72" t="s">
        <v>86</v>
      </c>
      <c r="AY164" s="232" t="s">
        <v>525</v>
      </c>
      <c r="AZ164" s="67" t="s">
        <v>67</v>
      </c>
      <c r="BA164" s="67" t="s">
        <v>67</v>
      </c>
    </row>
    <row r="165" spans="2:53" x14ac:dyDescent="0.25">
      <c r="B165" s="67">
        <v>2024</v>
      </c>
      <c r="C165" s="67">
        <v>891780111</v>
      </c>
      <c r="D165" s="69" t="s">
        <v>64</v>
      </c>
      <c r="E165" s="70" t="s">
        <v>524</v>
      </c>
      <c r="F165" s="70" t="s">
        <v>523</v>
      </c>
      <c r="G165" s="295">
        <v>0</v>
      </c>
      <c r="H165" s="72" t="s">
        <v>73</v>
      </c>
      <c r="I165" s="69" t="s">
        <v>65</v>
      </c>
      <c r="J165" s="70" t="s">
        <v>522</v>
      </c>
      <c r="K165" s="70">
        <v>28526240</v>
      </c>
      <c r="L165" s="67" t="s">
        <v>68</v>
      </c>
      <c r="M165" s="136" t="s">
        <v>373</v>
      </c>
      <c r="N165" s="136">
        <v>900845290</v>
      </c>
      <c r="O165" s="154">
        <v>1180</v>
      </c>
      <c r="P165" s="386">
        <v>45427</v>
      </c>
      <c r="Q165" s="70">
        <v>28526240</v>
      </c>
      <c r="R165" s="81">
        <v>45429</v>
      </c>
      <c r="S165" s="70">
        <v>28526240</v>
      </c>
      <c r="T165" s="72" t="s">
        <v>66</v>
      </c>
      <c r="U165" s="136">
        <v>85155333</v>
      </c>
      <c r="V165" s="136" t="s">
        <v>346</v>
      </c>
      <c r="W165" s="81">
        <v>45429</v>
      </c>
      <c r="X165" s="81">
        <v>45429</v>
      </c>
      <c r="Y165" s="295" t="s">
        <v>75</v>
      </c>
      <c r="Z165" s="81">
        <v>45460</v>
      </c>
      <c r="AA165" s="136">
        <f t="shared" si="10"/>
        <v>31</v>
      </c>
      <c r="AB165" s="70">
        <v>0</v>
      </c>
      <c r="AC165" s="70">
        <v>0</v>
      </c>
      <c r="AD165" s="70">
        <v>0</v>
      </c>
      <c r="AE165" s="79" t="s">
        <v>75</v>
      </c>
      <c r="AF165" s="136">
        <f t="shared" si="11"/>
        <v>0</v>
      </c>
      <c r="AG165" s="70">
        <v>0</v>
      </c>
      <c r="AH165" s="70">
        <v>0</v>
      </c>
      <c r="AI165" s="79" t="s">
        <v>75</v>
      </c>
      <c r="AJ165" s="72">
        <v>0</v>
      </c>
      <c r="AK165" s="79" t="s">
        <v>75</v>
      </c>
      <c r="AL165" s="79" t="s">
        <v>75</v>
      </c>
      <c r="AM165" s="136">
        <f t="shared" si="12"/>
        <v>0</v>
      </c>
      <c r="AN165" s="136">
        <f>+K165+AC165-AH165</f>
        <v>28526240</v>
      </c>
      <c r="AO165" s="72" t="s">
        <v>67</v>
      </c>
      <c r="AP165" s="70">
        <v>28526240</v>
      </c>
      <c r="AQ165" s="72" t="s">
        <v>66</v>
      </c>
      <c r="AR165" s="70">
        <v>0</v>
      </c>
      <c r="AS165" s="86" t="s">
        <v>75</v>
      </c>
      <c r="AT165" s="169">
        <v>0</v>
      </c>
      <c r="AU165" s="139">
        <f t="shared" si="13"/>
        <v>28526240</v>
      </c>
      <c r="AV165" s="140">
        <f t="shared" si="14"/>
        <v>0</v>
      </c>
      <c r="AW165" s="86" t="s">
        <v>75</v>
      </c>
      <c r="AX165" s="72" t="s">
        <v>86</v>
      </c>
      <c r="AY165" s="240" t="s">
        <v>521</v>
      </c>
      <c r="AZ165" s="67" t="s">
        <v>67</v>
      </c>
      <c r="BA165" s="67" t="s">
        <v>67</v>
      </c>
    </row>
    <row r="166" spans="2:53" x14ac:dyDescent="0.25">
      <c r="B166" s="67">
        <v>2024</v>
      </c>
      <c r="C166" s="67">
        <v>891780111</v>
      </c>
      <c r="D166" s="69" t="s">
        <v>64</v>
      </c>
      <c r="E166" s="70" t="s">
        <v>520</v>
      </c>
      <c r="F166" s="70" t="s">
        <v>519</v>
      </c>
      <c r="G166" s="295">
        <v>0</v>
      </c>
      <c r="H166" s="72" t="s">
        <v>73</v>
      </c>
      <c r="I166" s="69" t="s">
        <v>138</v>
      </c>
      <c r="J166" s="70" t="s">
        <v>518</v>
      </c>
      <c r="K166" s="70">
        <v>11400000</v>
      </c>
      <c r="L166" s="67" t="s">
        <v>68</v>
      </c>
      <c r="M166" s="136" t="s">
        <v>517</v>
      </c>
      <c r="N166" s="136">
        <v>7144192</v>
      </c>
      <c r="O166" s="154">
        <v>1072</v>
      </c>
      <c r="P166" s="386">
        <v>45408</v>
      </c>
      <c r="Q166" s="70">
        <v>11400000</v>
      </c>
      <c r="R166" s="81">
        <v>45432</v>
      </c>
      <c r="S166" s="70">
        <v>11400000</v>
      </c>
      <c r="T166" s="72" t="s">
        <v>66</v>
      </c>
      <c r="U166" s="136">
        <v>16078654</v>
      </c>
      <c r="V166" s="136" t="s">
        <v>477</v>
      </c>
      <c r="W166" s="81">
        <v>45429</v>
      </c>
      <c r="X166" s="81">
        <v>45432</v>
      </c>
      <c r="Y166" s="295" t="s">
        <v>75</v>
      </c>
      <c r="Z166" s="81">
        <v>45503</v>
      </c>
      <c r="AA166" s="136">
        <f t="shared" si="10"/>
        <v>71</v>
      </c>
      <c r="AB166" s="70">
        <v>0</v>
      </c>
      <c r="AC166" s="70">
        <v>0</v>
      </c>
      <c r="AD166" s="70">
        <v>0</v>
      </c>
      <c r="AE166" s="79" t="s">
        <v>75</v>
      </c>
      <c r="AF166" s="136">
        <f t="shared" si="11"/>
        <v>0</v>
      </c>
      <c r="AG166" s="70">
        <v>0</v>
      </c>
      <c r="AH166" s="70">
        <v>0</v>
      </c>
      <c r="AI166" s="79" t="s">
        <v>75</v>
      </c>
      <c r="AJ166" s="72">
        <v>0</v>
      </c>
      <c r="AK166" s="79" t="s">
        <v>75</v>
      </c>
      <c r="AL166" s="79" t="s">
        <v>75</v>
      </c>
      <c r="AM166" s="136">
        <f t="shared" si="12"/>
        <v>0</v>
      </c>
      <c r="AN166" s="136">
        <f>+K166+AC166-AH166</f>
        <v>11400000</v>
      </c>
      <c r="AO166" s="72" t="s">
        <v>85</v>
      </c>
      <c r="AP166" s="70">
        <v>11400000</v>
      </c>
      <c r="AQ166" s="72" t="s">
        <v>66</v>
      </c>
      <c r="AR166" s="70">
        <v>0</v>
      </c>
      <c r="AS166" s="86" t="s">
        <v>75</v>
      </c>
      <c r="AT166" s="169">
        <v>0</v>
      </c>
      <c r="AU166" s="139">
        <f t="shared" si="13"/>
        <v>11400000</v>
      </c>
      <c r="AV166" s="140">
        <f t="shared" si="14"/>
        <v>0</v>
      </c>
      <c r="AW166" s="86" t="s">
        <v>75</v>
      </c>
      <c r="AX166" s="72" t="s">
        <v>86</v>
      </c>
      <c r="AY166" s="232" t="s">
        <v>516</v>
      </c>
      <c r="AZ166" s="67" t="s">
        <v>67</v>
      </c>
      <c r="BA166" s="67" t="s">
        <v>67</v>
      </c>
    </row>
    <row r="167" spans="2:53" x14ac:dyDescent="0.25">
      <c r="B167" s="67">
        <v>2024</v>
      </c>
      <c r="C167" s="67">
        <v>891780111</v>
      </c>
      <c r="D167" s="69" t="s">
        <v>64</v>
      </c>
      <c r="E167" s="70" t="s">
        <v>515</v>
      </c>
      <c r="F167" s="70" t="s">
        <v>514</v>
      </c>
      <c r="G167" s="295">
        <v>0</v>
      </c>
      <c r="H167" s="72" t="s">
        <v>73</v>
      </c>
      <c r="I167" s="69" t="s">
        <v>138</v>
      </c>
      <c r="J167" s="70" t="s">
        <v>504</v>
      </c>
      <c r="K167" s="70">
        <v>3400000</v>
      </c>
      <c r="L167" s="67" t="s">
        <v>68</v>
      </c>
      <c r="M167" s="136" t="s">
        <v>404</v>
      </c>
      <c r="N167" s="136">
        <v>1083029427</v>
      </c>
      <c r="O167" s="154">
        <v>1182</v>
      </c>
      <c r="P167" s="386">
        <v>45427</v>
      </c>
      <c r="Q167" s="70">
        <v>13800000</v>
      </c>
      <c r="R167" s="81">
        <v>45432</v>
      </c>
      <c r="S167" s="70">
        <v>3400000</v>
      </c>
      <c r="T167" s="72" t="s">
        <v>66</v>
      </c>
      <c r="U167" s="136">
        <v>85155333</v>
      </c>
      <c r="V167" s="136" t="s">
        <v>346</v>
      </c>
      <c r="W167" s="81">
        <v>45432</v>
      </c>
      <c r="X167" s="81">
        <v>45432</v>
      </c>
      <c r="Y167" s="295" t="s">
        <v>75</v>
      </c>
      <c r="Z167" s="81">
        <v>45442</v>
      </c>
      <c r="AA167" s="136">
        <f t="shared" si="10"/>
        <v>10</v>
      </c>
      <c r="AB167" s="70">
        <v>0</v>
      </c>
      <c r="AC167" s="70">
        <v>0</v>
      </c>
      <c r="AD167" s="70">
        <v>0</v>
      </c>
      <c r="AE167" s="79" t="s">
        <v>75</v>
      </c>
      <c r="AF167" s="136">
        <f t="shared" si="11"/>
        <v>0</v>
      </c>
      <c r="AG167" s="70">
        <v>0</v>
      </c>
      <c r="AH167" s="70">
        <v>0</v>
      </c>
      <c r="AI167" s="79" t="s">
        <v>75</v>
      </c>
      <c r="AJ167" s="72">
        <v>0</v>
      </c>
      <c r="AK167" s="79" t="s">
        <v>75</v>
      </c>
      <c r="AL167" s="79" t="s">
        <v>75</v>
      </c>
      <c r="AM167" s="136">
        <f t="shared" si="12"/>
        <v>0</v>
      </c>
      <c r="AN167" s="136">
        <f>+K167+AC167-AH167</f>
        <v>3400000</v>
      </c>
      <c r="AO167" s="72" t="s">
        <v>85</v>
      </c>
      <c r="AP167" s="70">
        <v>3400000</v>
      </c>
      <c r="AQ167" s="72" t="s">
        <v>66</v>
      </c>
      <c r="AR167" s="70">
        <v>0</v>
      </c>
      <c r="AS167" s="86" t="s">
        <v>75</v>
      </c>
      <c r="AT167" s="169">
        <v>0</v>
      </c>
      <c r="AU167" s="139">
        <f t="shared" si="13"/>
        <v>3400000</v>
      </c>
      <c r="AV167" s="140">
        <f t="shared" si="14"/>
        <v>0</v>
      </c>
      <c r="AW167" s="86" t="s">
        <v>75</v>
      </c>
      <c r="AX167" s="72" t="s">
        <v>86</v>
      </c>
      <c r="AY167" s="232" t="s">
        <v>513</v>
      </c>
      <c r="AZ167" s="67" t="s">
        <v>67</v>
      </c>
      <c r="BA167" s="67" t="s">
        <v>67</v>
      </c>
    </row>
    <row r="168" spans="2:53" x14ac:dyDescent="0.25">
      <c r="B168" s="67">
        <v>2024</v>
      </c>
      <c r="C168" s="67">
        <v>891780111</v>
      </c>
      <c r="D168" s="69" t="s">
        <v>64</v>
      </c>
      <c r="E168" s="70" t="s">
        <v>512</v>
      </c>
      <c r="F168" s="70" t="s">
        <v>511</v>
      </c>
      <c r="G168" s="295">
        <v>0</v>
      </c>
      <c r="H168" s="72" t="s">
        <v>73</v>
      </c>
      <c r="I168" s="69" t="s">
        <v>138</v>
      </c>
      <c r="J168" s="70" t="s">
        <v>504</v>
      </c>
      <c r="K168" s="70">
        <v>3400000</v>
      </c>
      <c r="L168" s="67" t="s">
        <v>68</v>
      </c>
      <c r="M168" s="136" t="s">
        <v>394</v>
      </c>
      <c r="N168" s="136">
        <v>1082984815</v>
      </c>
      <c r="O168" s="154">
        <v>1182</v>
      </c>
      <c r="P168" s="386">
        <v>45427</v>
      </c>
      <c r="Q168" s="70">
        <v>13800000</v>
      </c>
      <c r="R168" s="81">
        <v>45432</v>
      </c>
      <c r="S168" s="70">
        <v>3400000</v>
      </c>
      <c r="T168" s="72" t="s">
        <v>66</v>
      </c>
      <c r="U168" s="136">
        <v>85155333</v>
      </c>
      <c r="V168" s="136" t="s">
        <v>346</v>
      </c>
      <c r="W168" s="81">
        <v>45432</v>
      </c>
      <c r="X168" s="81">
        <v>45432</v>
      </c>
      <c r="Y168" s="295" t="s">
        <v>75</v>
      </c>
      <c r="Z168" s="81">
        <v>45442</v>
      </c>
      <c r="AA168" s="136">
        <f t="shared" si="10"/>
        <v>10</v>
      </c>
      <c r="AB168" s="70">
        <v>0</v>
      </c>
      <c r="AC168" s="70">
        <v>0</v>
      </c>
      <c r="AD168" s="70">
        <v>0</v>
      </c>
      <c r="AE168" s="79" t="s">
        <v>75</v>
      </c>
      <c r="AF168" s="136">
        <f t="shared" si="11"/>
        <v>0</v>
      </c>
      <c r="AG168" s="70">
        <v>0</v>
      </c>
      <c r="AH168" s="70">
        <v>0</v>
      </c>
      <c r="AI168" s="79" t="s">
        <v>75</v>
      </c>
      <c r="AJ168" s="72">
        <v>0</v>
      </c>
      <c r="AK168" s="79" t="s">
        <v>75</v>
      </c>
      <c r="AL168" s="79" t="s">
        <v>75</v>
      </c>
      <c r="AM168" s="136">
        <f t="shared" si="12"/>
        <v>0</v>
      </c>
      <c r="AN168" s="136">
        <f>+K168+AC168-AH168</f>
        <v>3400000</v>
      </c>
      <c r="AO168" s="72" t="s">
        <v>85</v>
      </c>
      <c r="AP168" s="70">
        <v>3400000</v>
      </c>
      <c r="AQ168" s="72" t="s">
        <v>66</v>
      </c>
      <c r="AR168" s="70">
        <v>0</v>
      </c>
      <c r="AS168" s="86" t="s">
        <v>75</v>
      </c>
      <c r="AT168" s="169">
        <v>0</v>
      </c>
      <c r="AU168" s="139">
        <f t="shared" si="13"/>
        <v>3400000</v>
      </c>
      <c r="AV168" s="140">
        <f t="shared" si="14"/>
        <v>0</v>
      </c>
      <c r="AW168" s="86" t="s">
        <v>75</v>
      </c>
      <c r="AX168" s="72" t="s">
        <v>86</v>
      </c>
      <c r="AY168" s="232" t="s">
        <v>510</v>
      </c>
      <c r="AZ168" s="67" t="s">
        <v>67</v>
      </c>
      <c r="BA168" s="67" t="s">
        <v>67</v>
      </c>
    </row>
    <row r="169" spans="2:53" x14ac:dyDescent="0.25">
      <c r="B169" s="67">
        <v>2024</v>
      </c>
      <c r="C169" s="67">
        <v>891780111</v>
      </c>
      <c r="D169" s="69" t="s">
        <v>64</v>
      </c>
      <c r="E169" s="70" t="s">
        <v>509</v>
      </c>
      <c r="F169" s="70" t="s">
        <v>508</v>
      </c>
      <c r="G169" s="295">
        <v>0</v>
      </c>
      <c r="H169" s="72" t="s">
        <v>73</v>
      </c>
      <c r="I169" s="69" t="s">
        <v>138</v>
      </c>
      <c r="J169" s="70" t="s">
        <v>504</v>
      </c>
      <c r="K169" s="70">
        <v>3400000</v>
      </c>
      <c r="L169" s="67" t="s">
        <v>68</v>
      </c>
      <c r="M169" s="136" t="s">
        <v>399</v>
      </c>
      <c r="N169" s="136">
        <v>1042457246</v>
      </c>
      <c r="O169" s="154">
        <v>1182</v>
      </c>
      <c r="P169" s="386">
        <v>45427</v>
      </c>
      <c r="Q169" s="70">
        <v>13800000</v>
      </c>
      <c r="R169" s="81">
        <v>45432</v>
      </c>
      <c r="S169" s="70">
        <v>3400000</v>
      </c>
      <c r="T169" s="72" t="s">
        <v>66</v>
      </c>
      <c r="U169" s="136">
        <v>85155333</v>
      </c>
      <c r="V169" s="136" t="s">
        <v>346</v>
      </c>
      <c r="W169" s="81">
        <v>45432</v>
      </c>
      <c r="X169" s="81">
        <v>45432</v>
      </c>
      <c r="Y169" s="295" t="s">
        <v>75</v>
      </c>
      <c r="Z169" s="81">
        <v>45442</v>
      </c>
      <c r="AA169" s="136">
        <f t="shared" si="10"/>
        <v>10</v>
      </c>
      <c r="AB169" s="70">
        <v>0</v>
      </c>
      <c r="AC169" s="70">
        <v>0</v>
      </c>
      <c r="AD169" s="70">
        <v>0</v>
      </c>
      <c r="AE169" s="79" t="s">
        <v>75</v>
      </c>
      <c r="AF169" s="136">
        <f t="shared" si="11"/>
        <v>0</v>
      </c>
      <c r="AG169" s="70">
        <v>0</v>
      </c>
      <c r="AH169" s="70">
        <v>0</v>
      </c>
      <c r="AI169" s="79" t="s">
        <v>75</v>
      </c>
      <c r="AJ169" s="72">
        <v>0</v>
      </c>
      <c r="AK169" s="79" t="s">
        <v>75</v>
      </c>
      <c r="AL169" s="79" t="s">
        <v>75</v>
      </c>
      <c r="AM169" s="136">
        <f t="shared" si="12"/>
        <v>0</v>
      </c>
      <c r="AN169" s="136">
        <f>+K169+AC169-AH169</f>
        <v>3400000</v>
      </c>
      <c r="AO169" s="72" t="s">
        <v>85</v>
      </c>
      <c r="AP169" s="70">
        <v>3400000</v>
      </c>
      <c r="AQ169" s="72" t="s">
        <v>66</v>
      </c>
      <c r="AR169" s="70">
        <v>0</v>
      </c>
      <c r="AS169" s="86" t="s">
        <v>75</v>
      </c>
      <c r="AT169" s="169">
        <v>0</v>
      </c>
      <c r="AU169" s="139">
        <f t="shared" si="13"/>
        <v>3400000</v>
      </c>
      <c r="AV169" s="140">
        <f t="shared" si="14"/>
        <v>0</v>
      </c>
      <c r="AW169" s="86" t="s">
        <v>75</v>
      </c>
      <c r="AX169" s="72" t="s">
        <v>86</v>
      </c>
      <c r="AY169" s="232" t="s">
        <v>507</v>
      </c>
      <c r="AZ169" s="67" t="s">
        <v>67</v>
      </c>
      <c r="BA169" s="67" t="s">
        <v>67</v>
      </c>
    </row>
    <row r="170" spans="2:53" x14ac:dyDescent="0.25">
      <c r="B170" s="67">
        <v>2024</v>
      </c>
      <c r="C170" s="67">
        <v>891780111</v>
      </c>
      <c r="D170" s="69" t="s">
        <v>64</v>
      </c>
      <c r="E170" s="70" t="s">
        <v>506</v>
      </c>
      <c r="F170" s="70" t="s">
        <v>505</v>
      </c>
      <c r="G170" s="295">
        <v>0</v>
      </c>
      <c r="H170" s="72" t="s">
        <v>73</v>
      </c>
      <c r="I170" s="69" t="s">
        <v>138</v>
      </c>
      <c r="J170" s="70" t="s">
        <v>504</v>
      </c>
      <c r="K170" s="70">
        <v>2700000</v>
      </c>
      <c r="L170" s="67" t="s">
        <v>68</v>
      </c>
      <c r="M170" s="136" t="s">
        <v>503</v>
      </c>
      <c r="N170" s="136">
        <v>1083007524</v>
      </c>
      <c r="O170" s="154">
        <v>1182</v>
      </c>
      <c r="P170" s="386">
        <v>45427</v>
      </c>
      <c r="Q170" s="70">
        <v>13800000</v>
      </c>
      <c r="R170" s="81">
        <v>45432</v>
      </c>
      <c r="S170" s="70">
        <v>3400000</v>
      </c>
      <c r="T170" s="72" t="s">
        <v>66</v>
      </c>
      <c r="U170" s="136">
        <v>85155333</v>
      </c>
      <c r="V170" s="136" t="s">
        <v>346</v>
      </c>
      <c r="W170" s="81">
        <v>45432</v>
      </c>
      <c r="X170" s="81">
        <v>45432</v>
      </c>
      <c r="Y170" s="295" t="s">
        <v>75</v>
      </c>
      <c r="Z170" s="81">
        <v>45442</v>
      </c>
      <c r="AA170" s="136">
        <f t="shared" si="10"/>
        <v>10</v>
      </c>
      <c r="AB170" s="70">
        <v>0</v>
      </c>
      <c r="AC170" s="70">
        <v>0</v>
      </c>
      <c r="AD170" s="70">
        <v>0</v>
      </c>
      <c r="AE170" s="79" t="s">
        <v>75</v>
      </c>
      <c r="AF170" s="136">
        <f t="shared" si="11"/>
        <v>0</v>
      </c>
      <c r="AG170" s="70">
        <v>0</v>
      </c>
      <c r="AH170" s="70">
        <v>0</v>
      </c>
      <c r="AI170" s="79" t="s">
        <v>75</v>
      </c>
      <c r="AJ170" s="72">
        <v>0</v>
      </c>
      <c r="AK170" s="79" t="s">
        <v>75</v>
      </c>
      <c r="AL170" s="79" t="s">
        <v>75</v>
      </c>
      <c r="AM170" s="136">
        <f t="shared" si="12"/>
        <v>0</v>
      </c>
      <c r="AN170" s="136">
        <f>+K170+AC170-AH170</f>
        <v>2700000</v>
      </c>
      <c r="AO170" s="72" t="s">
        <v>85</v>
      </c>
      <c r="AP170" s="70">
        <v>2700000</v>
      </c>
      <c r="AQ170" s="72" t="s">
        <v>66</v>
      </c>
      <c r="AR170" s="70">
        <v>0</v>
      </c>
      <c r="AS170" s="86" t="s">
        <v>75</v>
      </c>
      <c r="AT170" s="169">
        <v>0</v>
      </c>
      <c r="AU170" s="139">
        <f t="shared" si="13"/>
        <v>2700000</v>
      </c>
      <c r="AV170" s="140">
        <f t="shared" si="14"/>
        <v>0</v>
      </c>
      <c r="AW170" s="86" t="s">
        <v>75</v>
      </c>
      <c r="AX170" s="72" t="s">
        <v>86</v>
      </c>
      <c r="AY170" s="232" t="s">
        <v>502</v>
      </c>
      <c r="AZ170" s="67" t="s">
        <v>67</v>
      </c>
      <c r="BA170" s="67" t="s">
        <v>67</v>
      </c>
    </row>
    <row r="171" spans="2:53" x14ac:dyDescent="0.25">
      <c r="B171" s="67">
        <v>2024</v>
      </c>
      <c r="C171" s="67">
        <v>891780111</v>
      </c>
      <c r="D171" s="69" t="s">
        <v>64</v>
      </c>
      <c r="E171" s="70" t="s">
        <v>501</v>
      </c>
      <c r="F171" s="70" t="s">
        <v>500</v>
      </c>
      <c r="G171" s="295">
        <v>0</v>
      </c>
      <c r="H171" s="72" t="s">
        <v>73</v>
      </c>
      <c r="I171" s="69" t="s">
        <v>138</v>
      </c>
      <c r="J171" s="70" t="s">
        <v>499</v>
      </c>
      <c r="K171" s="70">
        <v>5760000</v>
      </c>
      <c r="L171" s="67" t="s">
        <v>68</v>
      </c>
      <c r="M171" s="136" t="s">
        <v>498</v>
      </c>
      <c r="N171" s="136">
        <v>1082996860</v>
      </c>
      <c r="O171" s="154">
        <v>216</v>
      </c>
      <c r="P171" s="386">
        <v>45322</v>
      </c>
      <c r="Q171" s="70">
        <v>67200000</v>
      </c>
      <c r="R171" s="81">
        <v>45434</v>
      </c>
      <c r="S171" s="70">
        <v>5760000</v>
      </c>
      <c r="T171" s="72" t="s">
        <v>66</v>
      </c>
      <c r="U171" s="136">
        <v>16078654</v>
      </c>
      <c r="V171" s="136" t="s">
        <v>477</v>
      </c>
      <c r="W171" s="81">
        <v>45433</v>
      </c>
      <c r="X171" s="81">
        <v>45434</v>
      </c>
      <c r="Y171" s="295" t="s">
        <v>75</v>
      </c>
      <c r="Z171" s="81">
        <v>45498</v>
      </c>
      <c r="AA171" s="136">
        <f t="shared" si="10"/>
        <v>64</v>
      </c>
      <c r="AB171" s="70">
        <v>0</v>
      </c>
      <c r="AC171" s="70">
        <v>0</v>
      </c>
      <c r="AD171" s="70">
        <v>0</v>
      </c>
      <c r="AE171" s="79" t="s">
        <v>75</v>
      </c>
      <c r="AF171" s="136">
        <f t="shared" si="11"/>
        <v>0</v>
      </c>
      <c r="AG171" s="70">
        <v>0</v>
      </c>
      <c r="AH171" s="70">
        <v>0</v>
      </c>
      <c r="AI171" s="79" t="s">
        <v>75</v>
      </c>
      <c r="AJ171" s="72">
        <v>0</v>
      </c>
      <c r="AK171" s="79" t="s">
        <v>75</v>
      </c>
      <c r="AL171" s="79" t="s">
        <v>75</v>
      </c>
      <c r="AM171" s="136">
        <f t="shared" si="12"/>
        <v>0</v>
      </c>
      <c r="AN171" s="136">
        <f>+K171+AC171-AH171</f>
        <v>5760000</v>
      </c>
      <c r="AO171" s="72" t="s">
        <v>85</v>
      </c>
      <c r="AP171" s="70">
        <v>5760000</v>
      </c>
      <c r="AQ171" s="72" t="s">
        <v>66</v>
      </c>
      <c r="AR171" s="70">
        <v>0</v>
      </c>
      <c r="AS171" s="86" t="s">
        <v>75</v>
      </c>
      <c r="AT171" s="169">
        <v>0</v>
      </c>
      <c r="AU171" s="139">
        <f t="shared" si="13"/>
        <v>5760000</v>
      </c>
      <c r="AV171" s="140">
        <f t="shared" si="14"/>
        <v>0</v>
      </c>
      <c r="AW171" s="86" t="s">
        <v>75</v>
      </c>
      <c r="AX171" s="72" t="s">
        <v>86</v>
      </c>
      <c r="AY171" s="232" t="s">
        <v>497</v>
      </c>
      <c r="AZ171" s="67" t="s">
        <v>67</v>
      </c>
      <c r="BA171" s="67" t="s">
        <v>67</v>
      </c>
    </row>
    <row r="172" spans="2:53" x14ac:dyDescent="0.25">
      <c r="B172" s="67">
        <v>2024</v>
      </c>
      <c r="C172" s="67">
        <v>891780111</v>
      </c>
      <c r="D172" s="69" t="s">
        <v>64</v>
      </c>
      <c r="E172" s="70" t="s">
        <v>496</v>
      </c>
      <c r="F172" s="70" t="s">
        <v>495</v>
      </c>
      <c r="G172" s="295">
        <v>0</v>
      </c>
      <c r="H172" s="72" t="s">
        <v>73</v>
      </c>
      <c r="I172" s="69" t="s">
        <v>138</v>
      </c>
      <c r="J172" s="70" t="s">
        <v>494</v>
      </c>
      <c r="K172" s="70">
        <v>6500000</v>
      </c>
      <c r="L172" s="67" t="s">
        <v>68</v>
      </c>
      <c r="M172" s="136" t="s">
        <v>493</v>
      </c>
      <c r="N172" s="136">
        <v>1083022598</v>
      </c>
      <c r="O172" s="154">
        <v>841</v>
      </c>
      <c r="P172" s="386">
        <v>45386</v>
      </c>
      <c r="Q172" s="70">
        <v>66600000</v>
      </c>
      <c r="R172" s="81">
        <v>45441</v>
      </c>
      <c r="S172" s="70">
        <v>6500000</v>
      </c>
      <c r="T172" s="72" t="s">
        <v>66</v>
      </c>
      <c r="U172" s="136">
        <v>1082939683</v>
      </c>
      <c r="V172" s="136" t="s">
        <v>242</v>
      </c>
      <c r="W172" s="81">
        <v>45436</v>
      </c>
      <c r="X172" s="81">
        <v>45441</v>
      </c>
      <c r="Y172" s="295" t="s">
        <v>75</v>
      </c>
      <c r="Z172" s="81">
        <v>45472</v>
      </c>
      <c r="AA172" s="136">
        <f t="shared" si="10"/>
        <v>31</v>
      </c>
      <c r="AB172" s="70">
        <v>0</v>
      </c>
      <c r="AC172" s="70">
        <v>0</v>
      </c>
      <c r="AD172" s="70">
        <v>0</v>
      </c>
      <c r="AE172" s="79" t="s">
        <v>75</v>
      </c>
      <c r="AF172" s="136">
        <f t="shared" si="11"/>
        <v>0</v>
      </c>
      <c r="AG172" s="70">
        <v>1</v>
      </c>
      <c r="AH172" s="70">
        <v>6500000</v>
      </c>
      <c r="AI172" s="79" t="s">
        <v>75</v>
      </c>
      <c r="AJ172" s="72">
        <v>0</v>
      </c>
      <c r="AK172" s="79" t="s">
        <v>75</v>
      </c>
      <c r="AL172" s="79" t="s">
        <v>75</v>
      </c>
      <c r="AM172" s="136">
        <f t="shared" si="12"/>
        <v>0</v>
      </c>
      <c r="AN172" s="136">
        <f>+K172+AC172-AH172</f>
        <v>0</v>
      </c>
      <c r="AO172" s="72" t="s">
        <v>85</v>
      </c>
      <c r="AP172" s="70">
        <v>6500000</v>
      </c>
      <c r="AQ172" s="72" t="s">
        <v>66</v>
      </c>
      <c r="AR172" s="70">
        <v>0</v>
      </c>
      <c r="AS172" s="86" t="s">
        <v>75</v>
      </c>
      <c r="AT172" s="169">
        <v>0</v>
      </c>
      <c r="AU172" s="139">
        <f t="shared" si="13"/>
        <v>0</v>
      </c>
      <c r="AV172" s="140" t="str">
        <f t="shared" si="14"/>
        <v>_</v>
      </c>
      <c r="AW172" s="86" t="s">
        <v>75</v>
      </c>
      <c r="AX172" s="72" t="s">
        <v>131</v>
      </c>
      <c r="AY172" s="232" t="s">
        <v>492</v>
      </c>
      <c r="AZ172" s="67" t="s">
        <v>67</v>
      </c>
      <c r="BA172" s="67" t="s">
        <v>67</v>
      </c>
    </row>
    <row r="173" spans="2:53" x14ac:dyDescent="0.25">
      <c r="B173" s="67">
        <v>2024</v>
      </c>
      <c r="C173" s="67">
        <v>891780111</v>
      </c>
      <c r="D173" s="69" t="s">
        <v>64</v>
      </c>
      <c r="E173" s="70" t="s">
        <v>491</v>
      </c>
      <c r="F173" s="70" t="s">
        <v>490</v>
      </c>
      <c r="G173" s="295">
        <v>0</v>
      </c>
      <c r="H173" s="72" t="s">
        <v>73</v>
      </c>
      <c r="I173" s="69" t="s">
        <v>138</v>
      </c>
      <c r="J173" s="70" t="s">
        <v>489</v>
      </c>
      <c r="K173" s="70">
        <v>6000000</v>
      </c>
      <c r="L173" s="67" t="s">
        <v>68</v>
      </c>
      <c r="M173" s="136" t="s">
        <v>488</v>
      </c>
      <c r="N173" s="136">
        <v>1121299574</v>
      </c>
      <c r="O173" s="154">
        <v>841</v>
      </c>
      <c r="P173" s="386">
        <v>45386</v>
      </c>
      <c r="Q173" s="70">
        <v>66600000</v>
      </c>
      <c r="R173" s="81">
        <v>45440</v>
      </c>
      <c r="S173" s="70">
        <v>6000000</v>
      </c>
      <c r="T173" s="72" t="s">
        <v>66</v>
      </c>
      <c r="U173" s="136">
        <v>1082939683</v>
      </c>
      <c r="V173" s="136" t="s">
        <v>242</v>
      </c>
      <c r="W173" s="81">
        <v>45436</v>
      </c>
      <c r="X173" s="81">
        <v>45440</v>
      </c>
      <c r="Y173" s="295" t="s">
        <v>75</v>
      </c>
      <c r="Z173" s="81">
        <v>45471</v>
      </c>
      <c r="AA173" s="136">
        <f t="shared" si="10"/>
        <v>31</v>
      </c>
      <c r="AB173" s="70">
        <v>0</v>
      </c>
      <c r="AC173" s="70">
        <v>0</v>
      </c>
      <c r="AD173" s="70">
        <v>0</v>
      </c>
      <c r="AE173" s="79" t="s">
        <v>75</v>
      </c>
      <c r="AF173" s="136">
        <f t="shared" si="11"/>
        <v>0</v>
      </c>
      <c r="AG173" s="70">
        <v>0</v>
      </c>
      <c r="AH173" s="70">
        <v>0</v>
      </c>
      <c r="AI173" s="79" t="s">
        <v>75</v>
      </c>
      <c r="AJ173" s="72">
        <v>0</v>
      </c>
      <c r="AK173" s="79" t="s">
        <v>75</v>
      </c>
      <c r="AL173" s="79" t="s">
        <v>75</v>
      </c>
      <c r="AM173" s="136">
        <f t="shared" si="12"/>
        <v>0</v>
      </c>
      <c r="AN173" s="136">
        <f>+K173+AC173-AH173</f>
        <v>6000000</v>
      </c>
      <c r="AO173" s="72" t="s">
        <v>85</v>
      </c>
      <c r="AP173" s="70">
        <v>6000000</v>
      </c>
      <c r="AQ173" s="72" t="s">
        <v>66</v>
      </c>
      <c r="AR173" s="70">
        <v>0</v>
      </c>
      <c r="AS173" s="86" t="s">
        <v>75</v>
      </c>
      <c r="AT173" s="169">
        <v>0</v>
      </c>
      <c r="AU173" s="139">
        <f t="shared" si="13"/>
        <v>6000000</v>
      </c>
      <c r="AV173" s="140">
        <f t="shared" si="14"/>
        <v>0</v>
      </c>
      <c r="AW173" s="86" t="s">
        <v>75</v>
      </c>
      <c r="AX173" s="72" t="s">
        <v>86</v>
      </c>
      <c r="AY173" s="232" t="s">
        <v>487</v>
      </c>
      <c r="AZ173" s="67" t="s">
        <v>67</v>
      </c>
      <c r="BA173" s="67" t="s">
        <v>67</v>
      </c>
    </row>
    <row r="174" spans="2:53" x14ac:dyDescent="0.25">
      <c r="B174" s="67">
        <v>2024</v>
      </c>
      <c r="C174" s="67">
        <v>891780111</v>
      </c>
      <c r="D174" s="69" t="s">
        <v>64</v>
      </c>
      <c r="E174" s="70" t="s">
        <v>486</v>
      </c>
      <c r="F174" s="70" t="s">
        <v>485</v>
      </c>
      <c r="G174" s="295">
        <v>0</v>
      </c>
      <c r="H174" s="72" t="s">
        <v>73</v>
      </c>
      <c r="I174" s="69" t="s">
        <v>65</v>
      </c>
      <c r="J174" s="70" t="s">
        <v>484</v>
      </c>
      <c r="K174" s="70">
        <v>1500000</v>
      </c>
      <c r="L174" s="67" t="s">
        <v>68</v>
      </c>
      <c r="M174" s="136" t="s">
        <v>483</v>
      </c>
      <c r="N174" s="136">
        <v>860512330</v>
      </c>
      <c r="O174" s="154">
        <v>826</v>
      </c>
      <c r="P174" s="386">
        <v>45385</v>
      </c>
      <c r="Q174" s="70">
        <v>1500000</v>
      </c>
      <c r="R174" s="81">
        <v>45440</v>
      </c>
      <c r="S174" s="70">
        <v>1500000</v>
      </c>
      <c r="T174" s="72" t="s">
        <v>66</v>
      </c>
      <c r="U174" s="136">
        <v>85155333</v>
      </c>
      <c r="V174" s="136" t="s">
        <v>346</v>
      </c>
      <c r="W174" s="81">
        <v>45440</v>
      </c>
      <c r="X174" s="81">
        <v>45440</v>
      </c>
      <c r="Y174" s="295" t="s">
        <v>75</v>
      </c>
      <c r="Z174" s="81">
        <v>45458</v>
      </c>
      <c r="AA174" s="136">
        <f t="shared" si="10"/>
        <v>18</v>
      </c>
      <c r="AB174" s="70">
        <v>0</v>
      </c>
      <c r="AC174" s="70">
        <v>0</v>
      </c>
      <c r="AD174" s="70">
        <v>0</v>
      </c>
      <c r="AE174" s="79" t="s">
        <v>75</v>
      </c>
      <c r="AF174" s="136">
        <f t="shared" si="11"/>
        <v>0</v>
      </c>
      <c r="AG174" s="70">
        <v>0</v>
      </c>
      <c r="AH174" s="70">
        <v>0</v>
      </c>
      <c r="AI174" s="79" t="s">
        <v>75</v>
      </c>
      <c r="AJ174" s="72">
        <v>0</v>
      </c>
      <c r="AK174" s="79" t="s">
        <v>75</v>
      </c>
      <c r="AL174" s="79" t="s">
        <v>75</v>
      </c>
      <c r="AM174" s="136">
        <f t="shared" si="12"/>
        <v>0</v>
      </c>
      <c r="AN174" s="136">
        <f>+K174+AC174-AH174</f>
        <v>1500000</v>
      </c>
      <c r="AO174" s="72" t="s">
        <v>67</v>
      </c>
      <c r="AP174" s="70">
        <v>1500000</v>
      </c>
      <c r="AQ174" s="72" t="s">
        <v>66</v>
      </c>
      <c r="AR174" s="70">
        <v>0</v>
      </c>
      <c r="AS174" s="86" t="s">
        <v>75</v>
      </c>
      <c r="AT174" s="169">
        <v>0</v>
      </c>
      <c r="AU174" s="139">
        <f t="shared" si="13"/>
        <v>1500000</v>
      </c>
      <c r="AV174" s="140">
        <f t="shared" si="14"/>
        <v>0</v>
      </c>
      <c r="AW174" s="86" t="s">
        <v>75</v>
      </c>
      <c r="AX174" s="72" t="s">
        <v>86</v>
      </c>
      <c r="AY174" s="232" t="s">
        <v>482</v>
      </c>
      <c r="AZ174" s="67" t="s">
        <v>67</v>
      </c>
      <c r="BA174" s="67" t="s">
        <v>67</v>
      </c>
    </row>
    <row r="175" spans="2:53" x14ac:dyDescent="0.25">
      <c r="B175" s="67">
        <v>2024</v>
      </c>
      <c r="C175" s="67">
        <v>891780111</v>
      </c>
      <c r="D175" s="69" t="s">
        <v>64</v>
      </c>
      <c r="E175" s="70" t="s">
        <v>481</v>
      </c>
      <c r="F175" s="70" t="s">
        <v>480</v>
      </c>
      <c r="G175" s="295">
        <v>0</v>
      </c>
      <c r="H175" s="72" t="s">
        <v>73</v>
      </c>
      <c r="I175" s="69" t="s">
        <v>138</v>
      </c>
      <c r="J175" s="70" t="s">
        <v>479</v>
      </c>
      <c r="K175" s="70">
        <v>1440000</v>
      </c>
      <c r="L175" s="67" t="s">
        <v>68</v>
      </c>
      <c r="M175" s="136" t="s">
        <v>478</v>
      </c>
      <c r="N175" s="136">
        <v>40941511</v>
      </c>
      <c r="O175" s="154">
        <v>216</v>
      </c>
      <c r="P175" s="386">
        <v>45322</v>
      </c>
      <c r="Q175" s="70">
        <v>67200000</v>
      </c>
      <c r="R175" s="81">
        <v>45447</v>
      </c>
      <c r="S175" s="70">
        <v>1440000</v>
      </c>
      <c r="T175" s="72" t="s">
        <v>66</v>
      </c>
      <c r="U175" s="136">
        <v>16078654</v>
      </c>
      <c r="V175" s="136" t="s">
        <v>477</v>
      </c>
      <c r="W175" s="81">
        <v>45447</v>
      </c>
      <c r="X175" s="81">
        <v>45447</v>
      </c>
      <c r="Y175" s="295" t="s">
        <v>75</v>
      </c>
      <c r="Z175" s="81">
        <v>45453</v>
      </c>
      <c r="AA175" s="136">
        <f t="shared" si="10"/>
        <v>6</v>
      </c>
      <c r="AB175" s="70">
        <v>0</v>
      </c>
      <c r="AC175" s="70">
        <v>0</v>
      </c>
      <c r="AD175" s="70">
        <v>0</v>
      </c>
      <c r="AE175" s="79" t="s">
        <v>75</v>
      </c>
      <c r="AF175" s="136">
        <f t="shared" si="11"/>
        <v>0</v>
      </c>
      <c r="AG175" s="70">
        <v>0</v>
      </c>
      <c r="AH175" s="70">
        <v>0</v>
      </c>
      <c r="AI175" s="79" t="s">
        <v>75</v>
      </c>
      <c r="AJ175" s="72">
        <v>0</v>
      </c>
      <c r="AK175" s="79" t="s">
        <v>75</v>
      </c>
      <c r="AL175" s="79" t="s">
        <v>75</v>
      </c>
      <c r="AM175" s="136">
        <f t="shared" si="12"/>
        <v>0</v>
      </c>
      <c r="AN175" s="136">
        <f>+K175+AC175-AH175</f>
        <v>1440000</v>
      </c>
      <c r="AO175" s="72" t="s">
        <v>85</v>
      </c>
      <c r="AP175" s="70">
        <v>1440000</v>
      </c>
      <c r="AQ175" s="72" t="s">
        <v>66</v>
      </c>
      <c r="AR175" s="70">
        <v>0</v>
      </c>
      <c r="AS175" s="86" t="s">
        <v>75</v>
      </c>
      <c r="AT175" s="169">
        <v>0</v>
      </c>
      <c r="AU175" s="139">
        <f t="shared" si="13"/>
        <v>1440000</v>
      </c>
      <c r="AV175" s="140">
        <f t="shared" si="14"/>
        <v>0</v>
      </c>
      <c r="AW175" s="86" t="s">
        <v>75</v>
      </c>
      <c r="AX175" s="72" t="s">
        <v>86</v>
      </c>
      <c r="AY175" s="232" t="s">
        <v>476</v>
      </c>
      <c r="AZ175" s="67" t="s">
        <v>67</v>
      </c>
      <c r="BA175" s="67" t="s">
        <v>67</v>
      </c>
    </row>
    <row r="176" spans="2:53" x14ac:dyDescent="0.25">
      <c r="B176" s="67">
        <v>2024</v>
      </c>
      <c r="C176" s="67">
        <v>891780111</v>
      </c>
      <c r="D176" s="69" t="s">
        <v>64</v>
      </c>
      <c r="E176" s="136" t="s">
        <v>475</v>
      </c>
      <c r="F176" s="136" t="s">
        <v>474</v>
      </c>
      <c r="G176" s="295">
        <v>0</v>
      </c>
      <c r="H176" s="72" t="s">
        <v>73</v>
      </c>
      <c r="I176" s="69" t="s">
        <v>138</v>
      </c>
      <c r="J176" s="136" t="s">
        <v>473</v>
      </c>
      <c r="K176" s="136">
        <v>2000000</v>
      </c>
      <c r="L176" s="67" t="s">
        <v>68</v>
      </c>
      <c r="M176" s="136" t="s">
        <v>472</v>
      </c>
      <c r="N176" s="136">
        <v>1192896103</v>
      </c>
      <c r="O176" s="136">
        <v>824</v>
      </c>
      <c r="P176" s="384">
        <v>45385</v>
      </c>
      <c r="Q176" s="136">
        <v>46000000</v>
      </c>
      <c r="R176" s="135">
        <v>45450</v>
      </c>
      <c r="S176" s="136">
        <v>2000000</v>
      </c>
      <c r="T176" s="72" t="s">
        <v>66</v>
      </c>
      <c r="U176" s="136">
        <v>12564670</v>
      </c>
      <c r="V176" s="136" t="s">
        <v>471</v>
      </c>
      <c r="W176" s="135">
        <v>45449</v>
      </c>
      <c r="X176" s="135">
        <v>45450</v>
      </c>
      <c r="Y176" s="295" t="s">
        <v>75</v>
      </c>
      <c r="Z176" s="135">
        <v>45462</v>
      </c>
      <c r="AA176" s="136">
        <f t="shared" si="10"/>
        <v>12</v>
      </c>
      <c r="AB176" s="70">
        <v>0</v>
      </c>
      <c r="AC176" s="70">
        <v>0</v>
      </c>
      <c r="AD176" s="70">
        <v>0</v>
      </c>
      <c r="AE176" s="79" t="s">
        <v>75</v>
      </c>
      <c r="AF176" s="136">
        <f t="shared" si="11"/>
        <v>0</v>
      </c>
      <c r="AG176" s="70">
        <v>0</v>
      </c>
      <c r="AH176" s="70">
        <v>0</v>
      </c>
      <c r="AI176" s="79" t="s">
        <v>75</v>
      </c>
      <c r="AJ176" s="72">
        <v>0</v>
      </c>
      <c r="AK176" s="79" t="s">
        <v>75</v>
      </c>
      <c r="AL176" s="79" t="s">
        <v>75</v>
      </c>
      <c r="AM176" s="136">
        <f t="shared" si="12"/>
        <v>0</v>
      </c>
      <c r="AN176" s="136">
        <f>+K176+AC176-AH176</f>
        <v>2000000</v>
      </c>
      <c r="AO176" s="295" t="s">
        <v>85</v>
      </c>
      <c r="AP176" s="136">
        <v>2000000</v>
      </c>
      <c r="AQ176" s="72" t="s">
        <v>66</v>
      </c>
      <c r="AR176" s="70">
        <v>0</v>
      </c>
      <c r="AS176" s="86" t="s">
        <v>75</v>
      </c>
      <c r="AT176" s="169">
        <v>0</v>
      </c>
      <c r="AU176" s="139">
        <f t="shared" si="13"/>
        <v>2000000</v>
      </c>
      <c r="AV176" s="140">
        <f t="shared" si="14"/>
        <v>0</v>
      </c>
      <c r="AW176" s="86" t="s">
        <v>75</v>
      </c>
      <c r="AX176" s="72" t="s">
        <v>86</v>
      </c>
      <c r="AY176" s="240" t="s">
        <v>470</v>
      </c>
      <c r="AZ176" s="67" t="s">
        <v>67</v>
      </c>
      <c r="BA176" s="67" t="s">
        <v>67</v>
      </c>
    </row>
    <row r="177" spans="2:53" x14ac:dyDescent="0.25">
      <c r="B177" s="67">
        <v>2024</v>
      </c>
      <c r="C177" s="67">
        <v>891780111</v>
      </c>
      <c r="D177" s="69" t="s">
        <v>64</v>
      </c>
      <c r="E177" s="70" t="s">
        <v>469</v>
      </c>
      <c r="F177" s="70" t="s">
        <v>468</v>
      </c>
      <c r="G177" s="295">
        <v>0</v>
      </c>
      <c r="H177" s="72" t="s">
        <v>73</v>
      </c>
      <c r="I177" s="69" t="s">
        <v>138</v>
      </c>
      <c r="J177" s="70" t="s">
        <v>467</v>
      </c>
      <c r="K177" s="70">
        <v>1440000</v>
      </c>
      <c r="L177" s="67" t="s">
        <v>68</v>
      </c>
      <c r="M177" s="136" t="s">
        <v>466</v>
      </c>
      <c r="N177" s="136">
        <v>1082909660</v>
      </c>
      <c r="O177" s="154">
        <v>216</v>
      </c>
      <c r="P177" s="386">
        <v>45322</v>
      </c>
      <c r="Q177" s="70">
        <v>67200000</v>
      </c>
      <c r="R177" s="81">
        <v>45450</v>
      </c>
      <c r="S177" s="70">
        <v>1440000</v>
      </c>
      <c r="T177" s="72" t="s">
        <v>66</v>
      </c>
      <c r="U177" s="136">
        <v>16078654</v>
      </c>
      <c r="V177" s="136" t="s">
        <v>465</v>
      </c>
      <c r="W177" s="81">
        <v>45449</v>
      </c>
      <c r="X177" s="81">
        <v>45451</v>
      </c>
      <c r="Y177" s="295" t="s">
        <v>75</v>
      </c>
      <c r="Z177" s="81">
        <v>45464</v>
      </c>
      <c r="AA177" s="136">
        <f t="shared" si="10"/>
        <v>13</v>
      </c>
      <c r="AB177" s="70">
        <v>0</v>
      </c>
      <c r="AC177" s="70">
        <v>0</v>
      </c>
      <c r="AD177" s="70">
        <v>0</v>
      </c>
      <c r="AE177" s="79" t="s">
        <v>75</v>
      </c>
      <c r="AF177" s="136">
        <f t="shared" si="11"/>
        <v>0</v>
      </c>
      <c r="AG177" s="70">
        <v>0</v>
      </c>
      <c r="AH177" s="70">
        <v>0</v>
      </c>
      <c r="AI177" s="79" t="s">
        <v>75</v>
      </c>
      <c r="AJ177" s="72">
        <v>0</v>
      </c>
      <c r="AK177" s="79" t="s">
        <v>75</v>
      </c>
      <c r="AL177" s="79" t="s">
        <v>75</v>
      </c>
      <c r="AM177" s="136">
        <f t="shared" si="12"/>
        <v>0</v>
      </c>
      <c r="AN177" s="136">
        <f>+K177+AC177-AH177</f>
        <v>1440000</v>
      </c>
      <c r="AO177" s="72" t="s">
        <v>85</v>
      </c>
      <c r="AP177" s="70">
        <v>1440000</v>
      </c>
      <c r="AQ177" s="72" t="s">
        <v>66</v>
      </c>
      <c r="AR177" s="70">
        <v>0</v>
      </c>
      <c r="AS177" s="86" t="s">
        <v>75</v>
      </c>
      <c r="AT177" s="169">
        <v>0</v>
      </c>
      <c r="AU177" s="139">
        <f t="shared" si="13"/>
        <v>1440000</v>
      </c>
      <c r="AV177" s="140">
        <f t="shared" si="14"/>
        <v>0</v>
      </c>
      <c r="AW177" s="86" t="s">
        <v>75</v>
      </c>
      <c r="AX177" s="72" t="s">
        <v>86</v>
      </c>
      <c r="AY177" s="232" t="s">
        <v>464</v>
      </c>
      <c r="AZ177" s="67" t="s">
        <v>67</v>
      </c>
      <c r="BA177" s="67" t="s">
        <v>67</v>
      </c>
    </row>
    <row r="178" spans="2:53" x14ac:dyDescent="0.25">
      <c r="B178" s="67">
        <v>2024</v>
      </c>
      <c r="C178" s="67">
        <v>891780111</v>
      </c>
      <c r="D178" s="69" t="s">
        <v>64</v>
      </c>
      <c r="E178" s="70" t="s">
        <v>463</v>
      </c>
      <c r="F178" s="70" t="s">
        <v>462</v>
      </c>
      <c r="G178" s="295">
        <v>0</v>
      </c>
      <c r="H178" s="72" t="s">
        <v>73</v>
      </c>
      <c r="I178" s="69" t="s">
        <v>138</v>
      </c>
      <c r="J178" s="136" t="s">
        <v>461</v>
      </c>
      <c r="K178" s="70">
        <v>7600000</v>
      </c>
      <c r="L178" s="67" t="s">
        <v>68</v>
      </c>
      <c r="M178" s="136" t="s">
        <v>460</v>
      </c>
      <c r="N178" s="136">
        <v>1004369361</v>
      </c>
      <c r="O178" s="136">
        <v>435</v>
      </c>
      <c r="P178" s="386">
        <v>45343</v>
      </c>
      <c r="Q178" s="136">
        <v>163000000</v>
      </c>
      <c r="R178" s="81">
        <v>45450</v>
      </c>
      <c r="S178" s="70">
        <v>7600000</v>
      </c>
      <c r="T178" s="72" t="s">
        <v>66</v>
      </c>
      <c r="U178" s="235">
        <v>72220242</v>
      </c>
      <c r="V178" s="136" t="s">
        <v>444</v>
      </c>
      <c r="W178" s="81">
        <v>45449</v>
      </c>
      <c r="X178" s="81">
        <v>45450</v>
      </c>
      <c r="Y178" s="295" t="s">
        <v>75</v>
      </c>
      <c r="Z178" s="81">
        <v>45561</v>
      </c>
      <c r="AA178" s="136">
        <f t="shared" si="10"/>
        <v>111</v>
      </c>
      <c r="AB178" s="70">
        <v>0</v>
      </c>
      <c r="AC178" s="70">
        <v>0</v>
      </c>
      <c r="AD178" s="70">
        <v>0</v>
      </c>
      <c r="AE178" s="79" t="s">
        <v>75</v>
      </c>
      <c r="AF178" s="136">
        <f t="shared" si="11"/>
        <v>0</v>
      </c>
      <c r="AG178" s="70">
        <v>0</v>
      </c>
      <c r="AH178" s="70">
        <v>0</v>
      </c>
      <c r="AI178" s="79" t="s">
        <v>75</v>
      </c>
      <c r="AJ178" s="72">
        <v>0</v>
      </c>
      <c r="AK178" s="79" t="s">
        <v>75</v>
      </c>
      <c r="AL178" s="79" t="s">
        <v>75</v>
      </c>
      <c r="AM178" s="136">
        <f t="shared" si="12"/>
        <v>0</v>
      </c>
      <c r="AN178" s="136">
        <f>+K178+AC178-AH178</f>
        <v>7600000</v>
      </c>
      <c r="AO178" s="72" t="s">
        <v>85</v>
      </c>
      <c r="AP178" s="70">
        <v>7600000</v>
      </c>
      <c r="AQ178" s="72" t="s">
        <v>66</v>
      </c>
      <c r="AR178" s="70">
        <v>0</v>
      </c>
      <c r="AS178" s="86" t="s">
        <v>75</v>
      </c>
      <c r="AT178" s="169">
        <v>0</v>
      </c>
      <c r="AU178" s="139">
        <f t="shared" si="13"/>
        <v>7600000</v>
      </c>
      <c r="AV178" s="140">
        <f t="shared" si="14"/>
        <v>0</v>
      </c>
      <c r="AW178" s="86" t="s">
        <v>75</v>
      </c>
      <c r="AX178" s="72" t="s">
        <v>86</v>
      </c>
      <c r="AY178" s="232" t="s">
        <v>459</v>
      </c>
      <c r="AZ178" s="67" t="s">
        <v>67</v>
      </c>
      <c r="BA178" s="67" t="s">
        <v>67</v>
      </c>
    </row>
    <row r="179" spans="2:53" x14ac:dyDescent="0.25">
      <c r="B179" s="67">
        <v>2024</v>
      </c>
      <c r="C179" s="67">
        <v>891780111</v>
      </c>
      <c r="D179" s="69" t="s">
        <v>64</v>
      </c>
      <c r="E179" s="70" t="s">
        <v>458</v>
      </c>
      <c r="F179" s="70" t="s">
        <v>457</v>
      </c>
      <c r="G179" s="295">
        <v>0</v>
      </c>
      <c r="H179" s="72" t="s">
        <v>73</v>
      </c>
      <c r="I179" s="69" t="s">
        <v>138</v>
      </c>
      <c r="J179" s="70" t="s">
        <v>456</v>
      </c>
      <c r="K179" s="70">
        <v>7600000</v>
      </c>
      <c r="L179" s="67" t="s">
        <v>68</v>
      </c>
      <c r="M179" s="136" t="s">
        <v>455</v>
      </c>
      <c r="N179" s="136">
        <v>1082998041</v>
      </c>
      <c r="O179" s="136">
        <v>435</v>
      </c>
      <c r="P179" s="386">
        <v>45343</v>
      </c>
      <c r="Q179" s="136">
        <v>163000000</v>
      </c>
      <c r="R179" s="81">
        <v>45450</v>
      </c>
      <c r="S179" s="70">
        <v>7600000</v>
      </c>
      <c r="T179" s="72" t="s">
        <v>66</v>
      </c>
      <c r="U179" s="235">
        <v>72220242</v>
      </c>
      <c r="V179" s="136" t="s">
        <v>444</v>
      </c>
      <c r="W179" s="81">
        <v>45449</v>
      </c>
      <c r="X179" s="81">
        <v>45450</v>
      </c>
      <c r="Y179" s="295" t="s">
        <v>75</v>
      </c>
      <c r="Z179" s="81">
        <v>45561</v>
      </c>
      <c r="AA179" s="136">
        <f t="shared" si="10"/>
        <v>111</v>
      </c>
      <c r="AB179" s="70">
        <v>0</v>
      </c>
      <c r="AC179" s="70">
        <v>0</v>
      </c>
      <c r="AD179" s="70">
        <v>0</v>
      </c>
      <c r="AE179" s="79" t="s">
        <v>75</v>
      </c>
      <c r="AF179" s="136">
        <f t="shared" si="11"/>
        <v>0</v>
      </c>
      <c r="AG179" s="70">
        <v>0</v>
      </c>
      <c r="AH179" s="70">
        <v>0</v>
      </c>
      <c r="AI179" s="79" t="s">
        <v>75</v>
      </c>
      <c r="AJ179" s="72">
        <v>0</v>
      </c>
      <c r="AK179" s="79" t="s">
        <v>75</v>
      </c>
      <c r="AL179" s="79" t="s">
        <v>75</v>
      </c>
      <c r="AM179" s="136">
        <f t="shared" si="12"/>
        <v>0</v>
      </c>
      <c r="AN179" s="136">
        <f>+K179+AC179-AH179</f>
        <v>7600000</v>
      </c>
      <c r="AO179" s="72" t="s">
        <v>85</v>
      </c>
      <c r="AP179" s="70">
        <v>7600000</v>
      </c>
      <c r="AQ179" s="72" t="s">
        <v>66</v>
      </c>
      <c r="AR179" s="70">
        <v>0</v>
      </c>
      <c r="AS179" s="86" t="s">
        <v>75</v>
      </c>
      <c r="AT179" s="169">
        <v>0</v>
      </c>
      <c r="AU179" s="139">
        <f t="shared" si="13"/>
        <v>7600000</v>
      </c>
      <c r="AV179" s="140">
        <f t="shared" si="14"/>
        <v>0</v>
      </c>
      <c r="AW179" s="86" t="s">
        <v>75</v>
      </c>
      <c r="AX179" s="72" t="s">
        <v>86</v>
      </c>
      <c r="AY179" s="232" t="s">
        <v>454</v>
      </c>
      <c r="AZ179" s="67" t="s">
        <v>67</v>
      </c>
      <c r="BA179" s="67" t="s">
        <v>67</v>
      </c>
    </row>
    <row r="180" spans="2:53" x14ac:dyDescent="0.25">
      <c r="B180" s="67">
        <v>2024</v>
      </c>
      <c r="C180" s="67">
        <v>891780111</v>
      </c>
      <c r="D180" s="69" t="s">
        <v>64</v>
      </c>
      <c r="E180" s="70" t="s">
        <v>453</v>
      </c>
      <c r="F180" s="70" t="s">
        <v>452</v>
      </c>
      <c r="G180" s="295">
        <v>0</v>
      </c>
      <c r="H180" s="72" t="s">
        <v>73</v>
      </c>
      <c r="I180" s="69" t="s">
        <v>138</v>
      </c>
      <c r="J180" s="70" t="s">
        <v>451</v>
      </c>
      <c r="K180" s="70">
        <v>15200000</v>
      </c>
      <c r="L180" s="67" t="s">
        <v>68</v>
      </c>
      <c r="M180" s="136" t="s">
        <v>450</v>
      </c>
      <c r="N180" s="136">
        <v>1083024056</v>
      </c>
      <c r="O180" s="136">
        <v>435</v>
      </c>
      <c r="P180" s="386">
        <v>45343</v>
      </c>
      <c r="Q180" s="136">
        <v>163000000</v>
      </c>
      <c r="R180" s="81">
        <v>45450</v>
      </c>
      <c r="S180" s="70">
        <v>15200000</v>
      </c>
      <c r="T180" s="72" t="s">
        <v>66</v>
      </c>
      <c r="U180" s="235">
        <v>72220242</v>
      </c>
      <c r="V180" s="136" t="s">
        <v>444</v>
      </c>
      <c r="W180" s="81">
        <v>45449</v>
      </c>
      <c r="X180" s="81">
        <v>45450</v>
      </c>
      <c r="Y180" s="295" t="s">
        <v>75</v>
      </c>
      <c r="Z180" s="81">
        <v>45561</v>
      </c>
      <c r="AA180" s="136">
        <f t="shared" si="10"/>
        <v>111</v>
      </c>
      <c r="AB180" s="70">
        <v>0</v>
      </c>
      <c r="AC180" s="70">
        <v>0</v>
      </c>
      <c r="AD180" s="70">
        <v>0</v>
      </c>
      <c r="AE180" s="79" t="s">
        <v>75</v>
      </c>
      <c r="AF180" s="136">
        <f t="shared" si="11"/>
        <v>0</v>
      </c>
      <c r="AG180" s="70">
        <v>0</v>
      </c>
      <c r="AH180" s="70">
        <v>0</v>
      </c>
      <c r="AI180" s="79" t="s">
        <v>75</v>
      </c>
      <c r="AJ180" s="72">
        <v>0</v>
      </c>
      <c r="AK180" s="79" t="s">
        <v>75</v>
      </c>
      <c r="AL180" s="79" t="s">
        <v>75</v>
      </c>
      <c r="AM180" s="136">
        <f t="shared" si="12"/>
        <v>0</v>
      </c>
      <c r="AN180" s="136">
        <f>+K180+AC180-AH180</f>
        <v>15200000</v>
      </c>
      <c r="AO180" s="72" t="s">
        <v>85</v>
      </c>
      <c r="AP180" s="70">
        <v>15200000</v>
      </c>
      <c r="AQ180" s="72" t="s">
        <v>66</v>
      </c>
      <c r="AR180" s="70">
        <v>0</v>
      </c>
      <c r="AS180" s="86" t="s">
        <v>75</v>
      </c>
      <c r="AT180" s="169">
        <v>0</v>
      </c>
      <c r="AU180" s="139">
        <f t="shared" si="13"/>
        <v>15200000</v>
      </c>
      <c r="AV180" s="140">
        <f t="shared" si="14"/>
        <v>0</v>
      </c>
      <c r="AW180" s="86" t="s">
        <v>75</v>
      </c>
      <c r="AX180" s="72" t="s">
        <v>86</v>
      </c>
      <c r="AY180" s="232" t="s">
        <v>449</v>
      </c>
      <c r="AZ180" s="67" t="s">
        <v>67</v>
      </c>
      <c r="BA180" s="67" t="s">
        <v>67</v>
      </c>
    </row>
    <row r="181" spans="2:53" x14ac:dyDescent="0.25">
      <c r="B181" s="67">
        <v>2024</v>
      </c>
      <c r="C181" s="67">
        <v>891780111</v>
      </c>
      <c r="D181" s="69" t="s">
        <v>64</v>
      </c>
      <c r="E181" s="70" t="s">
        <v>448</v>
      </c>
      <c r="F181" s="70" t="s">
        <v>447</v>
      </c>
      <c r="G181" s="295">
        <v>0</v>
      </c>
      <c r="H181" s="72" t="s">
        <v>73</v>
      </c>
      <c r="I181" s="69" t="s">
        <v>138</v>
      </c>
      <c r="J181" s="70" t="s">
        <v>446</v>
      </c>
      <c r="K181" s="70">
        <v>2300000</v>
      </c>
      <c r="L181" s="67" t="s">
        <v>68</v>
      </c>
      <c r="M181" s="136" t="s">
        <v>445</v>
      </c>
      <c r="N181" s="136">
        <v>1123631254</v>
      </c>
      <c r="O181" s="136">
        <v>435</v>
      </c>
      <c r="P181" s="386">
        <v>45343</v>
      </c>
      <c r="Q181" s="136">
        <v>163000000</v>
      </c>
      <c r="R181" s="81">
        <v>45450</v>
      </c>
      <c r="S181" s="70">
        <v>2300000</v>
      </c>
      <c r="T181" s="72" t="s">
        <v>66</v>
      </c>
      <c r="U181" s="235">
        <v>72220242</v>
      </c>
      <c r="V181" s="136" t="s">
        <v>444</v>
      </c>
      <c r="W181" s="81">
        <v>45449</v>
      </c>
      <c r="X181" s="81">
        <v>45450</v>
      </c>
      <c r="Y181" s="295" t="s">
        <v>75</v>
      </c>
      <c r="Z181" s="81">
        <v>45473</v>
      </c>
      <c r="AA181" s="136">
        <f t="shared" si="10"/>
        <v>23</v>
      </c>
      <c r="AB181" s="70">
        <v>0</v>
      </c>
      <c r="AC181" s="70">
        <v>0</v>
      </c>
      <c r="AD181" s="70">
        <v>0</v>
      </c>
      <c r="AE181" s="79" t="s">
        <v>75</v>
      </c>
      <c r="AF181" s="136">
        <f t="shared" si="11"/>
        <v>0</v>
      </c>
      <c r="AG181" s="70">
        <v>0</v>
      </c>
      <c r="AH181" s="70">
        <v>0</v>
      </c>
      <c r="AI181" s="79" t="s">
        <v>75</v>
      </c>
      <c r="AJ181" s="72">
        <v>0</v>
      </c>
      <c r="AK181" s="79" t="s">
        <v>75</v>
      </c>
      <c r="AL181" s="79" t="s">
        <v>75</v>
      </c>
      <c r="AM181" s="136">
        <f t="shared" si="12"/>
        <v>0</v>
      </c>
      <c r="AN181" s="136">
        <f>+K181+AC181-AH181</f>
        <v>2300000</v>
      </c>
      <c r="AO181" s="72" t="s">
        <v>85</v>
      </c>
      <c r="AP181" s="70">
        <v>2300000</v>
      </c>
      <c r="AQ181" s="72" t="s">
        <v>66</v>
      </c>
      <c r="AR181" s="70">
        <v>0</v>
      </c>
      <c r="AS181" s="86" t="s">
        <v>75</v>
      </c>
      <c r="AT181" s="169">
        <v>0</v>
      </c>
      <c r="AU181" s="139">
        <f t="shared" si="13"/>
        <v>2300000</v>
      </c>
      <c r="AV181" s="140">
        <f t="shared" si="14"/>
        <v>0</v>
      </c>
      <c r="AW181" s="86" t="s">
        <v>75</v>
      </c>
      <c r="AX181" s="72" t="s">
        <v>86</v>
      </c>
      <c r="AY181" s="232" t="s">
        <v>443</v>
      </c>
      <c r="AZ181" s="67" t="s">
        <v>67</v>
      </c>
      <c r="BA181" s="67" t="s">
        <v>67</v>
      </c>
    </row>
    <row r="182" spans="2:53" x14ac:dyDescent="0.25">
      <c r="B182" s="67">
        <v>2024</v>
      </c>
      <c r="C182" s="67">
        <v>891780111</v>
      </c>
      <c r="D182" s="69" t="s">
        <v>64</v>
      </c>
      <c r="E182" s="136" t="s">
        <v>442</v>
      </c>
      <c r="F182" s="136" t="s">
        <v>441</v>
      </c>
      <c r="G182" s="295">
        <v>0</v>
      </c>
      <c r="H182" s="72" t="s">
        <v>73</v>
      </c>
      <c r="I182" s="136" t="s">
        <v>138</v>
      </c>
      <c r="J182" s="136" t="s">
        <v>440</v>
      </c>
      <c r="K182" s="136">
        <v>17500000</v>
      </c>
      <c r="L182" s="67" t="s">
        <v>68</v>
      </c>
      <c r="M182" s="136" t="s">
        <v>439</v>
      </c>
      <c r="N182" s="136">
        <v>64703092</v>
      </c>
      <c r="O182" s="241" t="s">
        <v>438</v>
      </c>
      <c r="P182" s="136" t="s">
        <v>437</v>
      </c>
      <c r="Q182" s="136">
        <v>107000000</v>
      </c>
      <c r="R182" s="135">
        <v>45456</v>
      </c>
      <c r="S182" s="136">
        <v>17500000</v>
      </c>
      <c r="T182" s="72" t="s">
        <v>66</v>
      </c>
      <c r="U182" s="136">
        <v>72005158</v>
      </c>
      <c r="V182" s="136" t="s">
        <v>436</v>
      </c>
      <c r="W182" s="135">
        <v>45454</v>
      </c>
      <c r="X182" s="135">
        <v>45456</v>
      </c>
      <c r="Y182" s="295" t="s">
        <v>75</v>
      </c>
      <c r="Z182" s="135">
        <v>45555</v>
      </c>
      <c r="AA182" s="136">
        <f t="shared" si="10"/>
        <v>99</v>
      </c>
      <c r="AB182" s="70">
        <v>0</v>
      </c>
      <c r="AC182" s="70">
        <v>0</v>
      </c>
      <c r="AD182" s="70">
        <v>0</v>
      </c>
      <c r="AE182" s="79" t="s">
        <v>75</v>
      </c>
      <c r="AF182" s="136">
        <f t="shared" si="11"/>
        <v>0</v>
      </c>
      <c r="AG182" s="70">
        <v>0</v>
      </c>
      <c r="AH182" s="70">
        <v>0</v>
      </c>
      <c r="AI182" s="79" t="s">
        <v>75</v>
      </c>
      <c r="AJ182" s="72">
        <v>0</v>
      </c>
      <c r="AK182" s="79" t="s">
        <v>75</v>
      </c>
      <c r="AL182" s="79" t="s">
        <v>75</v>
      </c>
      <c r="AM182" s="136">
        <f t="shared" si="12"/>
        <v>0</v>
      </c>
      <c r="AN182" s="136">
        <f>+K182+AC182-AH182</f>
        <v>17500000</v>
      </c>
      <c r="AO182" s="295" t="s">
        <v>85</v>
      </c>
      <c r="AP182" s="136">
        <v>17500000</v>
      </c>
      <c r="AQ182" s="72" t="s">
        <v>66</v>
      </c>
      <c r="AR182" s="70">
        <v>0</v>
      </c>
      <c r="AS182" s="86" t="s">
        <v>75</v>
      </c>
      <c r="AT182" s="169">
        <v>0</v>
      </c>
      <c r="AU182" s="139">
        <f t="shared" si="13"/>
        <v>17500000</v>
      </c>
      <c r="AV182" s="140">
        <f t="shared" si="14"/>
        <v>0</v>
      </c>
      <c r="AW182" s="86" t="s">
        <v>75</v>
      </c>
      <c r="AX182" s="72" t="s">
        <v>86</v>
      </c>
      <c r="AY182" s="240" t="s">
        <v>435</v>
      </c>
      <c r="AZ182" s="67" t="s">
        <v>67</v>
      </c>
      <c r="BA182" s="67" t="s">
        <v>67</v>
      </c>
    </row>
    <row r="183" spans="2:53" x14ac:dyDescent="0.25">
      <c r="B183" s="67">
        <v>2024</v>
      </c>
      <c r="C183" s="67">
        <v>891780111</v>
      </c>
      <c r="D183" s="69" t="s">
        <v>64</v>
      </c>
      <c r="E183" s="70" t="s">
        <v>434</v>
      </c>
      <c r="F183" s="70" t="s">
        <v>433</v>
      </c>
      <c r="G183" s="295">
        <v>0</v>
      </c>
      <c r="H183" s="72" t="s">
        <v>73</v>
      </c>
      <c r="I183" s="69" t="s">
        <v>138</v>
      </c>
      <c r="J183" s="70" t="s">
        <v>432</v>
      </c>
      <c r="K183" s="70">
        <v>10000000</v>
      </c>
      <c r="L183" s="67" t="s">
        <v>68</v>
      </c>
      <c r="M183" s="136" t="s">
        <v>431</v>
      </c>
      <c r="N183" s="136">
        <v>36694623</v>
      </c>
      <c r="O183" s="136">
        <v>244</v>
      </c>
      <c r="P183" s="386">
        <v>45323</v>
      </c>
      <c r="Q183" s="70">
        <v>572500000</v>
      </c>
      <c r="R183" s="81">
        <v>45456</v>
      </c>
      <c r="S183" s="70">
        <v>10000000</v>
      </c>
      <c r="T183" s="72" t="s">
        <v>66</v>
      </c>
      <c r="U183" s="136">
        <v>85155333</v>
      </c>
      <c r="V183" s="136" t="s">
        <v>346</v>
      </c>
      <c r="W183" s="81">
        <v>45455</v>
      </c>
      <c r="X183" s="81">
        <v>45456</v>
      </c>
      <c r="Y183" s="295" t="s">
        <v>75</v>
      </c>
      <c r="Z183" s="81">
        <v>45503</v>
      </c>
      <c r="AA183" s="136">
        <f t="shared" si="10"/>
        <v>47</v>
      </c>
      <c r="AB183" s="70">
        <v>0</v>
      </c>
      <c r="AC183" s="70">
        <v>0</v>
      </c>
      <c r="AD183" s="70">
        <v>0</v>
      </c>
      <c r="AE183" s="79" t="s">
        <v>75</v>
      </c>
      <c r="AF183" s="136">
        <f t="shared" si="11"/>
        <v>0</v>
      </c>
      <c r="AG183" s="70">
        <v>0</v>
      </c>
      <c r="AH183" s="70">
        <v>0</v>
      </c>
      <c r="AI183" s="79" t="s">
        <v>75</v>
      </c>
      <c r="AJ183" s="72">
        <v>0</v>
      </c>
      <c r="AK183" s="79" t="s">
        <v>75</v>
      </c>
      <c r="AL183" s="79" t="s">
        <v>75</v>
      </c>
      <c r="AM183" s="136">
        <f t="shared" si="12"/>
        <v>0</v>
      </c>
      <c r="AN183" s="136">
        <f>+K183+AC183-AH183</f>
        <v>10000000</v>
      </c>
      <c r="AO183" s="72" t="s">
        <v>67</v>
      </c>
      <c r="AP183" s="70">
        <v>10000000</v>
      </c>
      <c r="AQ183" s="72" t="s">
        <v>66</v>
      </c>
      <c r="AR183" s="70">
        <v>0</v>
      </c>
      <c r="AS183" s="86" t="s">
        <v>75</v>
      </c>
      <c r="AT183" s="169">
        <v>0</v>
      </c>
      <c r="AU183" s="139">
        <f t="shared" si="13"/>
        <v>10000000</v>
      </c>
      <c r="AV183" s="140">
        <f t="shared" si="14"/>
        <v>0</v>
      </c>
      <c r="AW183" s="86" t="s">
        <v>75</v>
      </c>
      <c r="AX183" s="72" t="s">
        <v>86</v>
      </c>
      <c r="AY183" s="232" t="s">
        <v>430</v>
      </c>
      <c r="AZ183" s="67" t="s">
        <v>67</v>
      </c>
      <c r="BA183" s="67" t="s">
        <v>67</v>
      </c>
    </row>
    <row r="184" spans="2:53" x14ac:dyDescent="0.25">
      <c r="B184" s="67">
        <v>2024</v>
      </c>
      <c r="C184" s="67">
        <v>891780111</v>
      </c>
      <c r="D184" s="69" t="s">
        <v>64</v>
      </c>
      <c r="E184" s="70" t="s">
        <v>429</v>
      </c>
      <c r="F184" s="70" t="s">
        <v>428</v>
      </c>
      <c r="G184" s="295">
        <v>0</v>
      </c>
      <c r="H184" s="72" t="s">
        <v>73</v>
      </c>
      <c r="I184" s="69" t="s">
        <v>138</v>
      </c>
      <c r="J184" s="70" t="s">
        <v>427</v>
      </c>
      <c r="K184" s="70">
        <v>327921995</v>
      </c>
      <c r="L184" s="67" t="s">
        <v>68</v>
      </c>
      <c r="M184" s="136" t="s">
        <v>426</v>
      </c>
      <c r="N184" s="136">
        <v>900061576</v>
      </c>
      <c r="O184" s="136">
        <v>1307</v>
      </c>
      <c r="P184" s="386">
        <v>45448</v>
      </c>
      <c r="Q184" s="70">
        <v>327921995</v>
      </c>
      <c r="R184" s="135">
        <v>45456</v>
      </c>
      <c r="S184" s="70">
        <v>327921995</v>
      </c>
      <c r="T184" s="72" t="s">
        <v>66</v>
      </c>
      <c r="U184" s="136">
        <v>1082939683</v>
      </c>
      <c r="V184" s="136" t="s">
        <v>242</v>
      </c>
      <c r="W184" s="81">
        <v>45456</v>
      </c>
      <c r="X184" s="81">
        <v>45461</v>
      </c>
      <c r="Y184" s="295" t="s">
        <v>75</v>
      </c>
      <c r="Z184" s="81">
        <v>45522</v>
      </c>
      <c r="AA184" s="136">
        <f t="shared" si="10"/>
        <v>61</v>
      </c>
      <c r="AB184" s="70">
        <v>0</v>
      </c>
      <c r="AC184" s="70">
        <v>0</v>
      </c>
      <c r="AD184" s="70">
        <v>0</v>
      </c>
      <c r="AE184" s="79" t="s">
        <v>75</v>
      </c>
      <c r="AF184" s="136">
        <f t="shared" si="11"/>
        <v>0</v>
      </c>
      <c r="AG184" s="70">
        <v>0</v>
      </c>
      <c r="AH184" s="70">
        <v>0</v>
      </c>
      <c r="AI184" s="79" t="s">
        <v>75</v>
      </c>
      <c r="AJ184" s="72">
        <v>0</v>
      </c>
      <c r="AK184" s="79" t="s">
        <v>75</v>
      </c>
      <c r="AL184" s="79" t="s">
        <v>75</v>
      </c>
      <c r="AM184" s="136">
        <f t="shared" si="12"/>
        <v>0</v>
      </c>
      <c r="AN184" s="136">
        <f>+K184+AC184-AH184</f>
        <v>327921995</v>
      </c>
      <c r="AO184" s="72" t="s">
        <v>85</v>
      </c>
      <c r="AP184" s="70">
        <v>327921995</v>
      </c>
      <c r="AQ184" s="72" t="s">
        <v>66</v>
      </c>
      <c r="AR184" s="70">
        <v>0</v>
      </c>
      <c r="AS184" s="86" t="s">
        <v>75</v>
      </c>
      <c r="AT184" s="169">
        <v>0</v>
      </c>
      <c r="AU184" s="139">
        <f t="shared" si="13"/>
        <v>327921995</v>
      </c>
      <c r="AV184" s="140">
        <f t="shared" si="14"/>
        <v>0</v>
      </c>
      <c r="AW184" s="86" t="s">
        <v>75</v>
      </c>
      <c r="AX184" s="72" t="s">
        <v>86</v>
      </c>
      <c r="AY184" s="232" t="s">
        <v>425</v>
      </c>
      <c r="AZ184" s="67" t="s">
        <v>67</v>
      </c>
      <c r="BA184" s="67" t="s">
        <v>67</v>
      </c>
    </row>
    <row r="185" spans="2:53" x14ac:dyDescent="0.25">
      <c r="B185" s="67">
        <v>2024</v>
      </c>
      <c r="C185" s="67">
        <v>891780111</v>
      </c>
      <c r="D185" s="69" t="s">
        <v>64</v>
      </c>
      <c r="E185" s="70" t="s">
        <v>424</v>
      </c>
      <c r="F185" s="70" t="s">
        <v>423</v>
      </c>
      <c r="G185" s="295">
        <v>0</v>
      </c>
      <c r="H185" s="72" t="s">
        <v>73</v>
      </c>
      <c r="I185" s="69" t="s">
        <v>65</v>
      </c>
      <c r="J185" s="70" t="s">
        <v>422</v>
      </c>
      <c r="K185" s="70">
        <v>10800000</v>
      </c>
      <c r="L185" s="67" t="s">
        <v>68</v>
      </c>
      <c r="M185" s="136" t="s">
        <v>421</v>
      </c>
      <c r="N185" s="136">
        <v>36562025</v>
      </c>
      <c r="O185" s="136">
        <v>1181</v>
      </c>
      <c r="P185" s="386">
        <v>45427</v>
      </c>
      <c r="Q185" s="70">
        <v>10800000</v>
      </c>
      <c r="R185" s="135">
        <v>45462</v>
      </c>
      <c r="S185" s="70">
        <v>10800000</v>
      </c>
      <c r="T185" s="72" t="s">
        <v>66</v>
      </c>
      <c r="U185" s="136">
        <v>36669284</v>
      </c>
      <c r="V185" s="136" t="s">
        <v>420</v>
      </c>
      <c r="W185" s="81">
        <v>45460</v>
      </c>
      <c r="X185" s="81">
        <v>45462</v>
      </c>
      <c r="Y185" s="295" t="s">
        <v>75</v>
      </c>
      <c r="Z185" s="81">
        <v>45562</v>
      </c>
      <c r="AA185" s="136">
        <f t="shared" si="10"/>
        <v>100</v>
      </c>
      <c r="AB185" s="70">
        <v>0</v>
      </c>
      <c r="AC185" s="70">
        <v>0</v>
      </c>
      <c r="AD185" s="70">
        <v>0</v>
      </c>
      <c r="AE185" s="79" t="s">
        <v>75</v>
      </c>
      <c r="AF185" s="136">
        <f t="shared" si="11"/>
        <v>0</v>
      </c>
      <c r="AG185" s="70">
        <v>0</v>
      </c>
      <c r="AH185" s="70">
        <v>0</v>
      </c>
      <c r="AI185" s="79" t="s">
        <v>75</v>
      </c>
      <c r="AJ185" s="72">
        <v>0</v>
      </c>
      <c r="AK185" s="79" t="s">
        <v>75</v>
      </c>
      <c r="AL185" s="79" t="s">
        <v>75</v>
      </c>
      <c r="AM185" s="136">
        <f t="shared" si="12"/>
        <v>0</v>
      </c>
      <c r="AN185" s="136">
        <f>+K185+AC185-AH185</f>
        <v>10800000</v>
      </c>
      <c r="AO185" s="72" t="s">
        <v>67</v>
      </c>
      <c r="AP185" s="70">
        <v>10800000</v>
      </c>
      <c r="AQ185" s="72" t="s">
        <v>66</v>
      </c>
      <c r="AR185" s="70">
        <v>0</v>
      </c>
      <c r="AS185" s="86" t="s">
        <v>75</v>
      </c>
      <c r="AT185" s="169">
        <v>0</v>
      </c>
      <c r="AU185" s="139">
        <f t="shared" si="13"/>
        <v>10800000</v>
      </c>
      <c r="AV185" s="140">
        <f t="shared" si="14"/>
        <v>0</v>
      </c>
      <c r="AW185" s="86" t="s">
        <v>75</v>
      </c>
      <c r="AX185" s="72" t="s">
        <v>86</v>
      </c>
      <c r="AY185" s="232" t="s">
        <v>419</v>
      </c>
      <c r="AZ185" s="67" t="s">
        <v>67</v>
      </c>
      <c r="BA185" s="67" t="s">
        <v>67</v>
      </c>
    </row>
    <row r="186" spans="2:53" x14ac:dyDescent="0.25">
      <c r="B186" s="67">
        <v>2024</v>
      </c>
      <c r="C186" s="67">
        <v>891780111</v>
      </c>
      <c r="D186" s="69" t="s">
        <v>64</v>
      </c>
      <c r="E186" s="70" t="s">
        <v>418</v>
      </c>
      <c r="F186" s="70" t="s">
        <v>417</v>
      </c>
      <c r="G186" s="295">
        <v>0</v>
      </c>
      <c r="H186" s="72" t="s">
        <v>73</v>
      </c>
      <c r="I186" s="69" t="s">
        <v>65</v>
      </c>
      <c r="J186" s="70" t="s">
        <v>416</v>
      </c>
      <c r="K186" s="70">
        <v>5000000</v>
      </c>
      <c r="L186" s="67" t="s">
        <v>68</v>
      </c>
      <c r="M186" s="136" t="s">
        <v>415</v>
      </c>
      <c r="N186" s="136">
        <v>1106396078</v>
      </c>
      <c r="O186" s="136">
        <v>1252</v>
      </c>
      <c r="P186" s="386">
        <v>45436</v>
      </c>
      <c r="Q186" s="70">
        <v>18000000</v>
      </c>
      <c r="R186" s="81">
        <v>45461</v>
      </c>
      <c r="S186" s="70">
        <v>5000000</v>
      </c>
      <c r="T186" s="72" t="s">
        <v>66</v>
      </c>
      <c r="U186" s="136">
        <v>79738530</v>
      </c>
      <c r="V186" s="136" t="s">
        <v>383</v>
      </c>
      <c r="W186" s="81">
        <v>45460</v>
      </c>
      <c r="X186" s="81">
        <v>45461</v>
      </c>
      <c r="Y186" s="295" t="s">
        <v>75</v>
      </c>
      <c r="Z186" s="81">
        <v>45473</v>
      </c>
      <c r="AA186" s="136">
        <f t="shared" si="10"/>
        <v>12</v>
      </c>
      <c r="AB186" s="70">
        <v>0</v>
      </c>
      <c r="AC186" s="70">
        <v>0</v>
      </c>
      <c r="AD186" s="70">
        <v>0</v>
      </c>
      <c r="AE186" s="79" t="s">
        <v>75</v>
      </c>
      <c r="AF186" s="136">
        <f t="shared" si="11"/>
        <v>0</v>
      </c>
      <c r="AG186" s="70">
        <v>0</v>
      </c>
      <c r="AH186" s="70">
        <v>0</v>
      </c>
      <c r="AI186" s="79" t="s">
        <v>75</v>
      </c>
      <c r="AJ186" s="72">
        <v>0</v>
      </c>
      <c r="AK186" s="79" t="s">
        <v>75</v>
      </c>
      <c r="AL186" s="79" t="s">
        <v>75</v>
      </c>
      <c r="AM186" s="136">
        <f t="shared" si="12"/>
        <v>0</v>
      </c>
      <c r="AN186" s="136">
        <f>+K186+AC186-AH186</f>
        <v>5000000</v>
      </c>
      <c r="AO186" s="72" t="s">
        <v>67</v>
      </c>
      <c r="AP186" s="70">
        <v>5000000</v>
      </c>
      <c r="AQ186" s="72" t="s">
        <v>66</v>
      </c>
      <c r="AR186" s="70">
        <v>0</v>
      </c>
      <c r="AS186" s="86" t="s">
        <v>75</v>
      </c>
      <c r="AT186" s="169">
        <v>0</v>
      </c>
      <c r="AU186" s="139">
        <f t="shared" si="13"/>
        <v>5000000</v>
      </c>
      <c r="AV186" s="140">
        <f t="shared" si="14"/>
        <v>0</v>
      </c>
      <c r="AW186" s="86" t="s">
        <v>75</v>
      </c>
      <c r="AX186" s="72" t="s">
        <v>86</v>
      </c>
      <c r="AY186" s="232" t="s">
        <v>414</v>
      </c>
      <c r="AZ186" s="67" t="s">
        <v>67</v>
      </c>
      <c r="BA186" s="67" t="s">
        <v>67</v>
      </c>
    </row>
    <row r="187" spans="2:53" x14ac:dyDescent="0.25">
      <c r="B187" s="67">
        <v>2024</v>
      </c>
      <c r="C187" s="67">
        <v>891780111</v>
      </c>
      <c r="D187" s="69" t="s">
        <v>64</v>
      </c>
      <c r="E187" s="70" t="s">
        <v>413</v>
      </c>
      <c r="F187" s="70" t="s">
        <v>412</v>
      </c>
      <c r="G187" s="295">
        <v>0</v>
      </c>
      <c r="H187" s="72" t="s">
        <v>73</v>
      </c>
      <c r="I187" s="69" t="s">
        <v>138</v>
      </c>
      <c r="J187" s="70" t="s">
        <v>411</v>
      </c>
      <c r="K187" s="70">
        <v>7500000</v>
      </c>
      <c r="L187" s="67" t="s">
        <v>68</v>
      </c>
      <c r="M187" s="136" t="s">
        <v>410</v>
      </c>
      <c r="N187" s="136">
        <v>84451834</v>
      </c>
      <c r="O187" s="136">
        <v>416</v>
      </c>
      <c r="P187" s="386">
        <v>45341</v>
      </c>
      <c r="Q187" s="70">
        <v>93000000</v>
      </c>
      <c r="R187" s="81">
        <v>45462</v>
      </c>
      <c r="S187" s="70">
        <v>7500000</v>
      </c>
      <c r="T187" s="72" t="s">
        <v>66</v>
      </c>
      <c r="U187" s="136">
        <v>72005158</v>
      </c>
      <c r="V187" s="136" t="s">
        <v>409</v>
      </c>
      <c r="W187" s="81">
        <v>45460</v>
      </c>
      <c r="X187" s="81">
        <v>45462</v>
      </c>
      <c r="Y187" s="295" t="s">
        <v>75</v>
      </c>
      <c r="Z187" s="81">
        <v>45480</v>
      </c>
      <c r="AA187" s="136">
        <f t="shared" si="10"/>
        <v>18</v>
      </c>
      <c r="AB187" s="70">
        <v>0</v>
      </c>
      <c r="AC187" s="70">
        <v>0</v>
      </c>
      <c r="AD187" s="70">
        <v>0</v>
      </c>
      <c r="AE187" s="79" t="s">
        <v>75</v>
      </c>
      <c r="AF187" s="136">
        <f t="shared" si="11"/>
        <v>0</v>
      </c>
      <c r="AG187" s="70">
        <v>0</v>
      </c>
      <c r="AH187" s="70">
        <v>0</v>
      </c>
      <c r="AI187" s="79" t="s">
        <v>75</v>
      </c>
      <c r="AJ187" s="72">
        <v>0</v>
      </c>
      <c r="AK187" s="79" t="s">
        <v>75</v>
      </c>
      <c r="AL187" s="79" t="s">
        <v>75</v>
      </c>
      <c r="AM187" s="136">
        <f t="shared" si="12"/>
        <v>0</v>
      </c>
      <c r="AN187" s="136">
        <f>+K187+AC187-AH187</f>
        <v>7500000</v>
      </c>
      <c r="AO187" s="72" t="s">
        <v>85</v>
      </c>
      <c r="AP187" s="70">
        <v>7500000</v>
      </c>
      <c r="AQ187" s="72" t="s">
        <v>66</v>
      </c>
      <c r="AR187" s="70">
        <v>0</v>
      </c>
      <c r="AS187" s="86" t="s">
        <v>75</v>
      </c>
      <c r="AT187" s="169">
        <v>0</v>
      </c>
      <c r="AU187" s="139">
        <f t="shared" si="13"/>
        <v>7500000</v>
      </c>
      <c r="AV187" s="140">
        <f t="shared" si="14"/>
        <v>0</v>
      </c>
      <c r="AW187" s="86" t="s">
        <v>75</v>
      </c>
      <c r="AX187" s="72" t="s">
        <v>86</v>
      </c>
      <c r="AY187" s="240" t="s">
        <v>408</v>
      </c>
      <c r="AZ187" s="67" t="s">
        <v>67</v>
      </c>
      <c r="BA187" s="67" t="s">
        <v>67</v>
      </c>
    </row>
    <row r="188" spans="2:53" x14ac:dyDescent="0.25">
      <c r="B188" s="67">
        <v>2024</v>
      </c>
      <c r="C188" s="67">
        <v>891780111</v>
      </c>
      <c r="D188" s="69" t="s">
        <v>64</v>
      </c>
      <c r="E188" s="70" t="s">
        <v>407</v>
      </c>
      <c r="F188" s="70" t="s">
        <v>406</v>
      </c>
      <c r="G188" s="295">
        <v>0</v>
      </c>
      <c r="H188" s="72" t="s">
        <v>73</v>
      </c>
      <c r="I188" s="69" t="s">
        <v>65</v>
      </c>
      <c r="J188" s="70" t="s">
        <v>405</v>
      </c>
      <c r="K188" s="70">
        <v>10200000</v>
      </c>
      <c r="L188" s="67" t="s">
        <v>68</v>
      </c>
      <c r="M188" s="136" t="s">
        <v>404</v>
      </c>
      <c r="N188" s="136">
        <v>1083029427</v>
      </c>
      <c r="O188" s="136">
        <v>244</v>
      </c>
      <c r="P188" s="386">
        <v>45323</v>
      </c>
      <c r="Q188" s="70">
        <v>572500000</v>
      </c>
      <c r="R188" s="81">
        <v>45461</v>
      </c>
      <c r="S188" s="70">
        <v>10200000</v>
      </c>
      <c r="T188" s="72" t="s">
        <v>66</v>
      </c>
      <c r="U188" s="136">
        <v>85155333</v>
      </c>
      <c r="V188" s="136" t="s">
        <v>346</v>
      </c>
      <c r="W188" s="81">
        <v>45460</v>
      </c>
      <c r="X188" s="81">
        <v>45461</v>
      </c>
      <c r="Y188" s="295" t="s">
        <v>75</v>
      </c>
      <c r="Z188" s="81">
        <v>45535</v>
      </c>
      <c r="AA188" s="136">
        <f t="shared" si="10"/>
        <v>74</v>
      </c>
      <c r="AB188" s="70">
        <v>0</v>
      </c>
      <c r="AC188" s="70">
        <v>0</v>
      </c>
      <c r="AD188" s="70">
        <v>0</v>
      </c>
      <c r="AE188" s="79" t="s">
        <v>75</v>
      </c>
      <c r="AF188" s="136">
        <f t="shared" si="11"/>
        <v>0</v>
      </c>
      <c r="AG188" s="70">
        <v>0</v>
      </c>
      <c r="AH188" s="70">
        <v>0</v>
      </c>
      <c r="AI188" s="79" t="s">
        <v>75</v>
      </c>
      <c r="AJ188" s="72">
        <v>0</v>
      </c>
      <c r="AK188" s="79" t="s">
        <v>75</v>
      </c>
      <c r="AL188" s="79" t="s">
        <v>75</v>
      </c>
      <c r="AM188" s="136">
        <f t="shared" si="12"/>
        <v>0</v>
      </c>
      <c r="AN188" s="136">
        <f>+K188+AC188-AH188</f>
        <v>10200000</v>
      </c>
      <c r="AO188" s="72" t="s">
        <v>67</v>
      </c>
      <c r="AP188" s="70">
        <v>10200000</v>
      </c>
      <c r="AQ188" s="72" t="s">
        <v>66</v>
      </c>
      <c r="AR188" s="70">
        <v>0</v>
      </c>
      <c r="AS188" s="86" t="s">
        <v>75</v>
      </c>
      <c r="AT188" s="169">
        <v>0</v>
      </c>
      <c r="AU188" s="139">
        <f t="shared" si="13"/>
        <v>10200000</v>
      </c>
      <c r="AV188" s="140">
        <f t="shared" si="14"/>
        <v>0</v>
      </c>
      <c r="AW188" s="86" t="s">
        <v>75</v>
      </c>
      <c r="AX188" s="72" t="s">
        <v>86</v>
      </c>
      <c r="AY188" s="232" t="s">
        <v>403</v>
      </c>
      <c r="AZ188" s="67" t="s">
        <v>67</v>
      </c>
      <c r="BA188" s="67" t="s">
        <v>67</v>
      </c>
    </row>
    <row r="189" spans="2:53" x14ac:dyDescent="0.25">
      <c r="B189" s="67">
        <v>2024</v>
      </c>
      <c r="C189" s="67">
        <v>891780111</v>
      </c>
      <c r="D189" s="69" t="s">
        <v>64</v>
      </c>
      <c r="E189" s="70" t="s">
        <v>402</v>
      </c>
      <c r="F189" s="70" t="s">
        <v>401</v>
      </c>
      <c r="G189" s="295">
        <v>0</v>
      </c>
      <c r="H189" s="72" t="s">
        <v>73</v>
      </c>
      <c r="I189" s="69" t="s">
        <v>65</v>
      </c>
      <c r="J189" s="70" t="s">
        <v>400</v>
      </c>
      <c r="K189" s="70">
        <v>10200000</v>
      </c>
      <c r="L189" s="67" t="s">
        <v>68</v>
      </c>
      <c r="M189" s="136" t="s">
        <v>399</v>
      </c>
      <c r="N189" s="136">
        <v>1042457246</v>
      </c>
      <c r="O189" s="136">
        <v>244</v>
      </c>
      <c r="P189" s="386">
        <v>45323</v>
      </c>
      <c r="Q189" s="70">
        <v>572500000</v>
      </c>
      <c r="R189" s="81">
        <v>45461</v>
      </c>
      <c r="S189" s="70">
        <v>10200000</v>
      </c>
      <c r="T189" s="72" t="s">
        <v>66</v>
      </c>
      <c r="U189" s="136">
        <v>85155333</v>
      </c>
      <c r="V189" s="136" t="s">
        <v>346</v>
      </c>
      <c r="W189" s="81">
        <v>45460</v>
      </c>
      <c r="X189" s="81">
        <v>45461</v>
      </c>
      <c r="Y189" s="295" t="s">
        <v>75</v>
      </c>
      <c r="Z189" s="81">
        <v>45535</v>
      </c>
      <c r="AA189" s="136">
        <f t="shared" si="10"/>
        <v>74</v>
      </c>
      <c r="AB189" s="70">
        <v>0</v>
      </c>
      <c r="AC189" s="70">
        <v>0</v>
      </c>
      <c r="AD189" s="70">
        <v>0</v>
      </c>
      <c r="AE189" s="79" t="s">
        <v>75</v>
      </c>
      <c r="AF189" s="136">
        <f t="shared" si="11"/>
        <v>0</v>
      </c>
      <c r="AG189" s="70">
        <v>0</v>
      </c>
      <c r="AH189" s="70">
        <v>0</v>
      </c>
      <c r="AI189" s="79" t="s">
        <v>75</v>
      </c>
      <c r="AJ189" s="72">
        <v>0</v>
      </c>
      <c r="AK189" s="79" t="s">
        <v>75</v>
      </c>
      <c r="AL189" s="79" t="s">
        <v>75</v>
      </c>
      <c r="AM189" s="136">
        <f t="shared" si="12"/>
        <v>0</v>
      </c>
      <c r="AN189" s="136">
        <f>+K189+AC189-AH189</f>
        <v>10200000</v>
      </c>
      <c r="AO189" s="72" t="s">
        <v>67</v>
      </c>
      <c r="AP189" s="70">
        <v>10200000</v>
      </c>
      <c r="AQ189" s="72" t="s">
        <v>66</v>
      </c>
      <c r="AR189" s="70">
        <v>0</v>
      </c>
      <c r="AS189" s="86" t="s">
        <v>75</v>
      </c>
      <c r="AT189" s="169">
        <v>0</v>
      </c>
      <c r="AU189" s="139">
        <f t="shared" si="13"/>
        <v>10200000</v>
      </c>
      <c r="AV189" s="140">
        <f t="shared" si="14"/>
        <v>0</v>
      </c>
      <c r="AW189" s="86" t="s">
        <v>75</v>
      </c>
      <c r="AX189" s="72" t="s">
        <v>86</v>
      </c>
      <c r="AY189" s="232" t="s">
        <v>398</v>
      </c>
      <c r="AZ189" s="67" t="s">
        <v>67</v>
      </c>
      <c r="BA189" s="67" t="s">
        <v>67</v>
      </c>
    </row>
    <row r="190" spans="2:53" x14ac:dyDescent="0.25">
      <c r="B190" s="67">
        <v>2024</v>
      </c>
      <c r="C190" s="67">
        <v>891780111</v>
      </c>
      <c r="D190" s="69" t="s">
        <v>64</v>
      </c>
      <c r="E190" s="70" t="s">
        <v>397</v>
      </c>
      <c r="F190" s="70" t="s">
        <v>396</v>
      </c>
      <c r="G190" s="295">
        <v>0</v>
      </c>
      <c r="H190" s="72" t="s">
        <v>73</v>
      </c>
      <c r="I190" s="69" t="s">
        <v>65</v>
      </c>
      <c r="J190" s="70" t="s">
        <v>395</v>
      </c>
      <c r="K190" s="70">
        <v>10200000</v>
      </c>
      <c r="L190" s="67" t="s">
        <v>68</v>
      </c>
      <c r="M190" s="136" t="s">
        <v>394</v>
      </c>
      <c r="N190" s="136">
        <v>1082984815</v>
      </c>
      <c r="O190" s="136">
        <v>244</v>
      </c>
      <c r="P190" s="386">
        <v>45323</v>
      </c>
      <c r="Q190" s="70">
        <v>572500000</v>
      </c>
      <c r="R190" s="81">
        <v>45461</v>
      </c>
      <c r="S190" s="70">
        <v>10200000</v>
      </c>
      <c r="T190" s="72" t="s">
        <v>66</v>
      </c>
      <c r="U190" s="136">
        <v>85155333</v>
      </c>
      <c r="V190" s="136" t="s">
        <v>346</v>
      </c>
      <c r="W190" s="81">
        <v>45460</v>
      </c>
      <c r="X190" s="81">
        <v>45461</v>
      </c>
      <c r="Y190" s="295" t="s">
        <v>75</v>
      </c>
      <c r="Z190" s="81">
        <v>45535</v>
      </c>
      <c r="AA190" s="136">
        <f t="shared" si="10"/>
        <v>74</v>
      </c>
      <c r="AB190" s="70">
        <v>0</v>
      </c>
      <c r="AC190" s="70">
        <v>0</v>
      </c>
      <c r="AD190" s="70">
        <v>0</v>
      </c>
      <c r="AE190" s="79" t="s">
        <v>75</v>
      </c>
      <c r="AF190" s="136">
        <f t="shared" si="11"/>
        <v>0</v>
      </c>
      <c r="AG190" s="70">
        <v>0</v>
      </c>
      <c r="AH190" s="70">
        <v>0</v>
      </c>
      <c r="AI190" s="79" t="s">
        <v>75</v>
      </c>
      <c r="AJ190" s="72">
        <v>0</v>
      </c>
      <c r="AK190" s="79" t="s">
        <v>75</v>
      </c>
      <c r="AL190" s="79" t="s">
        <v>75</v>
      </c>
      <c r="AM190" s="136">
        <f t="shared" si="12"/>
        <v>0</v>
      </c>
      <c r="AN190" s="136">
        <f>+K190+AC190-AH190</f>
        <v>10200000</v>
      </c>
      <c r="AO190" s="72" t="s">
        <v>67</v>
      </c>
      <c r="AP190" s="70">
        <v>10200000</v>
      </c>
      <c r="AQ190" s="72" t="s">
        <v>66</v>
      </c>
      <c r="AR190" s="70">
        <v>0</v>
      </c>
      <c r="AS190" s="86" t="s">
        <v>75</v>
      </c>
      <c r="AT190" s="169">
        <v>0</v>
      </c>
      <c r="AU190" s="139">
        <f t="shared" si="13"/>
        <v>10200000</v>
      </c>
      <c r="AV190" s="140">
        <f t="shared" si="14"/>
        <v>0</v>
      </c>
      <c r="AW190" s="86" t="s">
        <v>75</v>
      </c>
      <c r="AX190" s="72" t="s">
        <v>86</v>
      </c>
      <c r="AY190" s="232" t="s">
        <v>393</v>
      </c>
      <c r="AZ190" s="67" t="s">
        <v>67</v>
      </c>
      <c r="BA190" s="67" t="s">
        <v>67</v>
      </c>
    </row>
    <row r="191" spans="2:53" x14ac:dyDescent="0.25">
      <c r="B191" s="67">
        <v>2024</v>
      </c>
      <c r="C191" s="67">
        <v>891780111</v>
      </c>
      <c r="D191" s="69" t="s">
        <v>64</v>
      </c>
      <c r="E191" s="70" t="s">
        <v>392</v>
      </c>
      <c r="F191" s="70" t="s">
        <v>391</v>
      </c>
      <c r="G191" s="295">
        <v>0</v>
      </c>
      <c r="H191" s="72" t="s">
        <v>73</v>
      </c>
      <c r="I191" s="69" t="s">
        <v>65</v>
      </c>
      <c r="J191" s="70" t="s">
        <v>390</v>
      </c>
      <c r="K191" s="70">
        <v>4000000</v>
      </c>
      <c r="L191" s="67" t="s">
        <v>68</v>
      </c>
      <c r="M191" s="136" t="s">
        <v>389</v>
      </c>
      <c r="N191" s="136">
        <v>1083034166</v>
      </c>
      <c r="O191" s="136">
        <v>1252</v>
      </c>
      <c r="P191" s="386">
        <v>45436</v>
      </c>
      <c r="Q191" s="70">
        <v>18000000</v>
      </c>
      <c r="R191" s="81">
        <v>45461</v>
      </c>
      <c r="S191" s="70">
        <v>4000000</v>
      </c>
      <c r="T191" s="72" t="s">
        <v>66</v>
      </c>
      <c r="U191" s="136">
        <v>79738530</v>
      </c>
      <c r="V191" s="136" t="s">
        <v>383</v>
      </c>
      <c r="W191" s="81">
        <v>45460</v>
      </c>
      <c r="X191" s="81">
        <v>45461</v>
      </c>
      <c r="Y191" s="295" t="s">
        <v>75</v>
      </c>
      <c r="Z191" s="81">
        <v>45473</v>
      </c>
      <c r="AA191" s="136">
        <f t="shared" si="10"/>
        <v>12</v>
      </c>
      <c r="AB191" s="70">
        <v>0</v>
      </c>
      <c r="AC191" s="70">
        <v>0</v>
      </c>
      <c r="AD191" s="70">
        <v>0</v>
      </c>
      <c r="AE191" s="79" t="s">
        <v>75</v>
      </c>
      <c r="AF191" s="136">
        <f t="shared" si="11"/>
        <v>0</v>
      </c>
      <c r="AG191" s="70">
        <v>0</v>
      </c>
      <c r="AH191" s="70">
        <v>0</v>
      </c>
      <c r="AI191" s="79" t="s">
        <v>75</v>
      </c>
      <c r="AJ191" s="72">
        <v>0</v>
      </c>
      <c r="AK191" s="79" t="s">
        <v>75</v>
      </c>
      <c r="AL191" s="79" t="s">
        <v>75</v>
      </c>
      <c r="AM191" s="136">
        <f t="shared" si="12"/>
        <v>0</v>
      </c>
      <c r="AN191" s="136">
        <f>+K191+AC191-AH191</f>
        <v>4000000</v>
      </c>
      <c r="AO191" s="72" t="s">
        <v>67</v>
      </c>
      <c r="AP191" s="70">
        <v>4000000</v>
      </c>
      <c r="AQ191" s="72" t="s">
        <v>66</v>
      </c>
      <c r="AR191" s="70">
        <v>0</v>
      </c>
      <c r="AS191" s="86" t="s">
        <v>75</v>
      </c>
      <c r="AT191" s="169">
        <v>0</v>
      </c>
      <c r="AU191" s="139">
        <f t="shared" si="13"/>
        <v>4000000</v>
      </c>
      <c r="AV191" s="140">
        <f t="shared" si="14"/>
        <v>0</v>
      </c>
      <c r="AW191" s="86" t="s">
        <v>75</v>
      </c>
      <c r="AX191" s="72" t="s">
        <v>86</v>
      </c>
      <c r="AY191" s="232" t="s">
        <v>388</v>
      </c>
      <c r="AZ191" s="67" t="s">
        <v>67</v>
      </c>
      <c r="BA191" s="67" t="s">
        <v>67</v>
      </c>
    </row>
    <row r="192" spans="2:53" x14ac:dyDescent="0.25">
      <c r="B192" s="67">
        <v>2024</v>
      </c>
      <c r="C192" s="67">
        <v>891780111</v>
      </c>
      <c r="D192" s="69" t="s">
        <v>64</v>
      </c>
      <c r="E192" s="70" t="s">
        <v>387</v>
      </c>
      <c r="F192" s="70" t="s">
        <v>386</v>
      </c>
      <c r="G192" s="295">
        <v>0</v>
      </c>
      <c r="H192" s="72" t="s">
        <v>73</v>
      </c>
      <c r="I192" s="69" t="s">
        <v>65</v>
      </c>
      <c r="J192" s="70" t="s">
        <v>385</v>
      </c>
      <c r="K192" s="70">
        <v>5000000</v>
      </c>
      <c r="L192" s="67" t="s">
        <v>68</v>
      </c>
      <c r="M192" s="136" t="s">
        <v>384</v>
      </c>
      <c r="N192" s="136">
        <v>71676049</v>
      </c>
      <c r="O192" s="136">
        <v>1252</v>
      </c>
      <c r="P192" s="386">
        <v>45436</v>
      </c>
      <c r="Q192" s="70">
        <v>18000000</v>
      </c>
      <c r="R192" s="81">
        <v>45463</v>
      </c>
      <c r="S192" s="70">
        <v>5000000</v>
      </c>
      <c r="T192" s="72" t="s">
        <v>66</v>
      </c>
      <c r="U192" s="136">
        <v>79738530</v>
      </c>
      <c r="V192" s="136" t="s">
        <v>383</v>
      </c>
      <c r="W192" s="81">
        <v>45461</v>
      </c>
      <c r="X192" s="81">
        <v>45463</v>
      </c>
      <c r="Y192" s="295" t="s">
        <v>75</v>
      </c>
      <c r="Z192" s="81">
        <v>45473</v>
      </c>
      <c r="AA192" s="136">
        <f t="shared" si="10"/>
        <v>10</v>
      </c>
      <c r="AB192" s="70">
        <v>0</v>
      </c>
      <c r="AC192" s="70">
        <v>0</v>
      </c>
      <c r="AD192" s="70">
        <v>0</v>
      </c>
      <c r="AE192" s="79" t="s">
        <v>75</v>
      </c>
      <c r="AF192" s="136">
        <f t="shared" si="11"/>
        <v>0</v>
      </c>
      <c r="AG192" s="70">
        <v>0</v>
      </c>
      <c r="AH192" s="70">
        <v>0</v>
      </c>
      <c r="AI192" s="79" t="s">
        <v>75</v>
      </c>
      <c r="AJ192" s="72">
        <v>0</v>
      </c>
      <c r="AK192" s="79" t="s">
        <v>75</v>
      </c>
      <c r="AL192" s="79" t="s">
        <v>75</v>
      </c>
      <c r="AM192" s="136">
        <f t="shared" si="12"/>
        <v>0</v>
      </c>
      <c r="AN192" s="136">
        <f>+K192+AC192-AH192</f>
        <v>5000000</v>
      </c>
      <c r="AO192" s="72" t="s">
        <v>67</v>
      </c>
      <c r="AP192" s="70">
        <v>5000000</v>
      </c>
      <c r="AQ192" s="72" t="s">
        <v>66</v>
      </c>
      <c r="AR192" s="70">
        <v>0</v>
      </c>
      <c r="AS192" s="86" t="s">
        <v>75</v>
      </c>
      <c r="AT192" s="169">
        <v>0</v>
      </c>
      <c r="AU192" s="139">
        <f t="shared" si="13"/>
        <v>5000000</v>
      </c>
      <c r="AV192" s="140">
        <f t="shared" si="14"/>
        <v>0</v>
      </c>
      <c r="AW192" s="86" t="s">
        <v>75</v>
      </c>
      <c r="AX192" s="72" t="s">
        <v>86</v>
      </c>
      <c r="AY192" s="232" t="s">
        <v>382</v>
      </c>
      <c r="AZ192" s="67" t="s">
        <v>67</v>
      </c>
      <c r="BA192" s="67" t="s">
        <v>67</v>
      </c>
    </row>
    <row r="193" spans="2:53" x14ac:dyDescent="0.25">
      <c r="B193" s="67">
        <v>2024</v>
      </c>
      <c r="C193" s="67">
        <v>891780111</v>
      </c>
      <c r="D193" s="69" t="s">
        <v>64</v>
      </c>
      <c r="E193" s="70" t="s">
        <v>381</v>
      </c>
      <c r="F193" s="70" t="s">
        <v>380</v>
      </c>
      <c r="G193" s="295">
        <v>0</v>
      </c>
      <c r="H193" s="72" t="s">
        <v>73</v>
      </c>
      <c r="I193" s="69" t="s">
        <v>65</v>
      </c>
      <c r="J193" s="70" t="s">
        <v>379</v>
      </c>
      <c r="K193" s="70">
        <v>10000000</v>
      </c>
      <c r="L193" s="67" t="s">
        <v>68</v>
      </c>
      <c r="M193" s="136" t="s">
        <v>378</v>
      </c>
      <c r="N193" s="136">
        <v>1083022534</v>
      </c>
      <c r="O193" s="136">
        <v>1360</v>
      </c>
      <c r="P193" s="386">
        <v>45457</v>
      </c>
      <c r="Q193" s="70">
        <v>10000000</v>
      </c>
      <c r="R193" s="81">
        <v>45463</v>
      </c>
      <c r="S193" s="70">
        <v>10000000</v>
      </c>
      <c r="T193" s="72" t="s">
        <v>66</v>
      </c>
      <c r="U193" s="136">
        <v>85155333</v>
      </c>
      <c r="V193" s="136" t="s">
        <v>346</v>
      </c>
      <c r="W193" s="81">
        <v>45461</v>
      </c>
      <c r="X193" s="81">
        <v>45463</v>
      </c>
      <c r="Y193" s="295" t="s">
        <v>75</v>
      </c>
      <c r="Z193" s="81">
        <v>45596</v>
      </c>
      <c r="AA193" s="136">
        <f t="shared" si="10"/>
        <v>133</v>
      </c>
      <c r="AB193" s="70">
        <v>0</v>
      </c>
      <c r="AC193" s="70">
        <v>0</v>
      </c>
      <c r="AD193" s="70">
        <v>0</v>
      </c>
      <c r="AE193" s="79" t="s">
        <v>75</v>
      </c>
      <c r="AF193" s="136">
        <f t="shared" si="11"/>
        <v>0</v>
      </c>
      <c r="AG193" s="70">
        <v>0</v>
      </c>
      <c r="AH193" s="70">
        <v>0</v>
      </c>
      <c r="AI193" s="79" t="s">
        <v>75</v>
      </c>
      <c r="AJ193" s="72">
        <v>0</v>
      </c>
      <c r="AK193" s="79" t="s">
        <v>75</v>
      </c>
      <c r="AL193" s="79" t="s">
        <v>75</v>
      </c>
      <c r="AM193" s="136">
        <f t="shared" si="12"/>
        <v>0</v>
      </c>
      <c r="AN193" s="136">
        <f>+K193+AC193-AH193</f>
        <v>10000000</v>
      </c>
      <c r="AO193" s="72" t="s">
        <v>67</v>
      </c>
      <c r="AP193" s="70">
        <v>10000000</v>
      </c>
      <c r="AQ193" s="72" t="s">
        <v>66</v>
      </c>
      <c r="AR193" s="70">
        <v>0</v>
      </c>
      <c r="AS193" s="86" t="s">
        <v>75</v>
      </c>
      <c r="AT193" s="169">
        <v>0</v>
      </c>
      <c r="AU193" s="139">
        <f t="shared" si="13"/>
        <v>10000000</v>
      </c>
      <c r="AV193" s="140">
        <f t="shared" si="14"/>
        <v>0</v>
      </c>
      <c r="AW193" s="86" t="s">
        <v>75</v>
      </c>
      <c r="AX193" s="72" t="s">
        <v>86</v>
      </c>
      <c r="AY193" s="232" t="s">
        <v>377</v>
      </c>
      <c r="AZ193" s="67" t="s">
        <v>67</v>
      </c>
      <c r="BA193" s="67" t="s">
        <v>67</v>
      </c>
    </row>
    <row r="194" spans="2:53" x14ac:dyDescent="0.25">
      <c r="B194" s="67">
        <v>2024</v>
      </c>
      <c r="C194" s="67">
        <v>891780111</v>
      </c>
      <c r="D194" s="69" t="s">
        <v>64</v>
      </c>
      <c r="E194" s="70" t="s">
        <v>376</v>
      </c>
      <c r="F194" s="70" t="s">
        <v>375</v>
      </c>
      <c r="G194" s="295">
        <v>0</v>
      </c>
      <c r="H194" s="72" t="s">
        <v>73</v>
      </c>
      <c r="I194" s="69" t="s">
        <v>138</v>
      </c>
      <c r="J194" s="70" t="s">
        <v>374</v>
      </c>
      <c r="K194" s="70">
        <v>49993260</v>
      </c>
      <c r="L194" s="67" t="s">
        <v>68</v>
      </c>
      <c r="M194" s="136" t="s">
        <v>373</v>
      </c>
      <c r="N194" s="136">
        <v>900845290</v>
      </c>
      <c r="O194" s="136" t="s">
        <v>372</v>
      </c>
      <c r="P194" s="386">
        <v>45462</v>
      </c>
      <c r="Q194" s="70">
        <v>49993260.340000004</v>
      </c>
      <c r="R194" s="81">
        <v>45463</v>
      </c>
      <c r="S194" s="70">
        <v>49993260</v>
      </c>
      <c r="T194" s="72" t="s">
        <v>66</v>
      </c>
      <c r="U194" s="136">
        <v>1082939683</v>
      </c>
      <c r="V194" s="136" t="s">
        <v>242</v>
      </c>
      <c r="W194" s="81">
        <v>45463</v>
      </c>
      <c r="X194" s="81">
        <v>45463</v>
      </c>
      <c r="Y194" s="295" t="s">
        <v>75</v>
      </c>
      <c r="Z194" s="81">
        <v>45468</v>
      </c>
      <c r="AA194" s="136">
        <f t="shared" si="10"/>
        <v>5</v>
      </c>
      <c r="AB194" s="70">
        <v>0</v>
      </c>
      <c r="AC194" s="70">
        <v>0</v>
      </c>
      <c r="AD194" s="70">
        <v>0</v>
      </c>
      <c r="AE194" s="79" t="s">
        <v>75</v>
      </c>
      <c r="AF194" s="136">
        <f t="shared" si="11"/>
        <v>0</v>
      </c>
      <c r="AG194" s="70">
        <v>0</v>
      </c>
      <c r="AH194" s="70">
        <v>0</v>
      </c>
      <c r="AI194" s="79" t="s">
        <v>75</v>
      </c>
      <c r="AJ194" s="72">
        <v>0</v>
      </c>
      <c r="AK194" s="79" t="s">
        <v>75</v>
      </c>
      <c r="AL194" s="79" t="s">
        <v>75</v>
      </c>
      <c r="AM194" s="136">
        <f t="shared" si="12"/>
        <v>0</v>
      </c>
      <c r="AN194" s="136">
        <f>+K194+AC194-AH194</f>
        <v>49993260</v>
      </c>
      <c r="AO194" s="72" t="s">
        <v>85</v>
      </c>
      <c r="AP194" s="70">
        <v>49993260</v>
      </c>
      <c r="AQ194" s="72" t="s">
        <v>66</v>
      </c>
      <c r="AR194" s="70">
        <v>0</v>
      </c>
      <c r="AS194" s="86" t="s">
        <v>75</v>
      </c>
      <c r="AT194" s="169">
        <v>0</v>
      </c>
      <c r="AU194" s="139">
        <f t="shared" si="13"/>
        <v>49993260</v>
      </c>
      <c r="AV194" s="140">
        <f t="shared" si="14"/>
        <v>0</v>
      </c>
      <c r="AW194" s="86" t="s">
        <v>75</v>
      </c>
      <c r="AX194" s="72" t="s">
        <v>86</v>
      </c>
      <c r="AY194" s="232" t="s">
        <v>371</v>
      </c>
      <c r="AZ194" s="67" t="s">
        <v>67</v>
      </c>
      <c r="BA194" s="67" t="s">
        <v>67</v>
      </c>
    </row>
    <row r="195" spans="2:53" x14ac:dyDescent="0.25">
      <c r="B195" s="67">
        <v>2024</v>
      </c>
      <c r="C195" s="67">
        <v>891780111</v>
      </c>
      <c r="D195" s="69" t="s">
        <v>64</v>
      </c>
      <c r="E195" s="70" t="s">
        <v>370</v>
      </c>
      <c r="F195" s="70" t="s">
        <v>369</v>
      </c>
      <c r="G195" s="295">
        <v>0</v>
      </c>
      <c r="H195" s="72" t="s">
        <v>73</v>
      </c>
      <c r="I195" s="69" t="s">
        <v>65</v>
      </c>
      <c r="J195" s="70" t="s">
        <v>368</v>
      </c>
      <c r="K195" s="70">
        <v>4000000</v>
      </c>
      <c r="L195" s="67" t="s">
        <v>68</v>
      </c>
      <c r="M195" s="136" t="s">
        <v>367</v>
      </c>
      <c r="N195" s="136">
        <v>1098748884</v>
      </c>
      <c r="O195" s="136">
        <v>244</v>
      </c>
      <c r="P195" s="386">
        <v>45323</v>
      </c>
      <c r="Q195" s="70">
        <v>572500000</v>
      </c>
      <c r="R195" s="81">
        <v>45469</v>
      </c>
      <c r="S195" s="70">
        <v>4000000</v>
      </c>
      <c r="T195" s="72" t="s">
        <v>66</v>
      </c>
      <c r="U195" s="136">
        <v>1082939683</v>
      </c>
      <c r="V195" s="136" t="s">
        <v>242</v>
      </c>
      <c r="W195" s="81">
        <v>45467</v>
      </c>
      <c r="X195" s="81">
        <v>45469</v>
      </c>
      <c r="Y195" s="295" t="s">
        <v>75</v>
      </c>
      <c r="Z195" s="81">
        <v>45488</v>
      </c>
      <c r="AA195" s="136">
        <f t="shared" si="10"/>
        <v>19</v>
      </c>
      <c r="AB195" s="70">
        <v>0</v>
      </c>
      <c r="AC195" s="70">
        <v>0</v>
      </c>
      <c r="AD195" s="70">
        <v>0</v>
      </c>
      <c r="AE195" s="79" t="s">
        <v>75</v>
      </c>
      <c r="AF195" s="136">
        <f t="shared" si="11"/>
        <v>0</v>
      </c>
      <c r="AG195" s="70">
        <v>0</v>
      </c>
      <c r="AH195" s="70">
        <v>0</v>
      </c>
      <c r="AI195" s="79" t="s">
        <v>75</v>
      </c>
      <c r="AJ195" s="72">
        <v>0</v>
      </c>
      <c r="AK195" s="79" t="s">
        <v>75</v>
      </c>
      <c r="AL195" s="79" t="s">
        <v>75</v>
      </c>
      <c r="AM195" s="136">
        <f t="shared" si="12"/>
        <v>0</v>
      </c>
      <c r="AN195" s="136">
        <f>+K195+AC195-AH195</f>
        <v>4000000</v>
      </c>
      <c r="AO195" s="72" t="s">
        <v>67</v>
      </c>
      <c r="AP195" s="70">
        <v>4000000</v>
      </c>
      <c r="AQ195" s="72" t="s">
        <v>66</v>
      </c>
      <c r="AR195" s="70">
        <v>0</v>
      </c>
      <c r="AS195" s="86" t="s">
        <v>75</v>
      </c>
      <c r="AT195" s="169">
        <v>0</v>
      </c>
      <c r="AU195" s="139">
        <f t="shared" si="13"/>
        <v>4000000</v>
      </c>
      <c r="AV195" s="140">
        <f t="shared" si="14"/>
        <v>0</v>
      </c>
      <c r="AW195" s="86" t="s">
        <v>75</v>
      </c>
      <c r="AX195" s="72" t="s">
        <v>86</v>
      </c>
      <c r="AY195" s="232" t="s">
        <v>366</v>
      </c>
      <c r="AZ195" s="67" t="s">
        <v>67</v>
      </c>
      <c r="BA195" s="67" t="s">
        <v>67</v>
      </c>
    </row>
    <row r="196" spans="2:53" x14ac:dyDescent="0.25">
      <c r="B196" s="67">
        <v>2024</v>
      </c>
      <c r="C196" s="67">
        <v>891780111</v>
      </c>
      <c r="D196" s="69" t="s">
        <v>64</v>
      </c>
      <c r="E196" s="70" t="s">
        <v>365</v>
      </c>
      <c r="F196" s="70" t="s">
        <v>364</v>
      </c>
      <c r="G196" s="295">
        <v>0</v>
      </c>
      <c r="H196" s="72" t="s">
        <v>73</v>
      </c>
      <c r="I196" s="69" t="s">
        <v>138</v>
      </c>
      <c r="J196" s="70" t="s">
        <v>363</v>
      </c>
      <c r="K196" s="70">
        <v>7000000</v>
      </c>
      <c r="L196" s="67" t="s">
        <v>68</v>
      </c>
      <c r="M196" s="136" t="s">
        <v>362</v>
      </c>
      <c r="N196" s="136">
        <v>7601791</v>
      </c>
      <c r="O196" s="136">
        <v>1375</v>
      </c>
      <c r="P196" s="386">
        <v>45460</v>
      </c>
      <c r="Q196" s="70">
        <v>50928772</v>
      </c>
      <c r="R196" s="81">
        <v>45469</v>
      </c>
      <c r="S196" s="70">
        <v>7000000</v>
      </c>
      <c r="T196" s="72" t="s">
        <v>66</v>
      </c>
      <c r="U196" s="136">
        <v>85155333</v>
      </c>
      <c r="V196" s="136" t="s">
        <v>346</v>
      </c>
      <c r="W196" s="81">
        <v>45468</v>
      </c>
      <c r="X196" s="81">
        <v>45469</v>
      </c>
      <c r="Y196" s="295" t="s">
        <v>75</v>
      </c>
      <c r="Z196" s="81">
        <v>45478</v>
      </c>
      <c r="AA196" s="136">
        <f t="shared" si="10"/>
        <v>9</v>
      </c>
      <c r="AB196" s="70">
        <v>0</v>
      </c>
      <c r="AC196" s="70">
        <v>0</v>
      </c>
      <c r="AD196" s="70">
        <v>0</v>
      </c>
      <c r="AE196" s="79" t="s">
        <v>75</v>
      </c>
      <c r="AF196" s="136">
        <f t="shared" si="11"/>
        <v>0</v>
      </c>
      <c r="AG196" s="70">
        <v>0</v>
      </c>
      <c r="AH196" s="70">
        <v>0</v>
      </c>
      <c r="AI196" s="79" t="s">
        <v>75</v>
      </c>
      <c r="AJ196" s="72">
        <v>0</v>
      </c>
      <c r="AK196" s="79" t="s">
        <v>75</v>
      </c>
      <c r="AL196" s="79" t="s">
        <v>75</v>
      </c>
      <c r="AM196" s="136">
        <f t="shared" si="12"/>
        <v>0</v>
      </c>
      <c r="AN196" s="136">
        <f>+K196+AC196-AH196</f>
        <v>7000000</v>
      </c>
      <c r="AO196" s="72" t="s">
        <v>85</v>
      </c>
      <c r="AP196" s="70">
        <v>7000000</v>
      </c>
      <c r="AQ196" s="72" t="s">
        <v>66</v>
      </c>
      <c r="AR196" s="70">
        <v>0</v>
      </c>
      <c r="AS196" s="86" t="s">
        <v>75</v>
      </c>
      <c r="AT196" s="169">
        <v>0</v>
      </c>
      <c r="AU196" s="139">
        <f t="shared" si="13"/>
        <v>7000000</v>
      </c>
      <c r="AV196" s="140">
        <f t="shared" si="14"/>
        <v>0</v>
      </c>
      <c r="AW196" s="86" t="s">
        <v>75</v>
      </c>
      <c r="AX196" s="72" t="s">
        <v>86</v>
      </c>
      <c r="AY196" s="240" t="s">
        <v>361</v>
      </c>
      <c r="AZ196" s="67" t="s">
        <v>67</v>
      </c>
      <c r="BA196" s="67" t="s">
        <v>67</v>
      </c>
    </row>
    <row r="197" spans="2:53" x14ac:dyDescent="0.25">
      <c r="B197" s="67">
        <v>2024</v>
      </c>
      <c r="C197" s="67">
        <v>891780111</v>
      </c>
      <c r="D197" s="69" t="s">
        <v>64</v>
      </c>
      <c r="E197" s="70" t="s">
        <v>360</v>
      </c>
      <c r="F197" s="70" t="s">
        <v>359</v>
      </c>
      <c r="G197" s="295">
        <v>0</v>
      </c>
      <c r="H197" s="72" t="s">
        <v>73</v>
      </c>
      <c r="I197" s="69" t="s">
        <v>138</v>
      </c>
      <c r="J197" s="70" t="s">
        <v>358</v>
      </c>
      <c r="K197" s="70">
        <v>6000000</v>
      </c>
      <c r="L197" s="67" t="s">
        <v>68</v>
      </c>
      <c r="M197" s="136" t="s">
        <v>357</v>
      </c>
      <c r="N197" s="136">
        <v>57465849</v>
      </c>
      <c r="O197" s="136">
        <v>1375</v>
      </c>
      <c r="P197" s="386">
        <v>45460</v>
      </c>
      <c r="Q197" s="70">
        <v>50928772</v>
      </c>
      <c r="R197" s="81">
        <v>45469</v>
      </c>
      <c r="S197" s="70">
        <v>6000000</v>
      </c>
      <c r="T197" s="72" t="s">
        <v>66</v>
      </c>
      <c r="U197" s="136">
        <v>85155333</v>
      </c>
      <c r="V197" s="136" t="s">
        <v>346</v>
      </c>
      <c r="W197" s="81">
        <v>45468</v>
      </c>
      <c r="X197" s="81">
        <v>45469</v>
      </c>
      <c r="Y197" s="295" t="s">
        <v>75</v>
      </c>
      <c r="Z197" s="81">
        <v>45478</v>
      </c>
      <c r="AA197" s="136">
        <f t="shared" si="10"/>
        <v>9</v>
      </c>
      <c r="AB197" s="70">
        <v>0</v>
      </c>
      <c r="AC197" s="70">
        <v>0</v>
      </c>
      <c r="AD197" s="70">
        <v>0</v>
      </c>
      <c r="AE197" s="79" t="s">
        <v>75</v>
      </c>
      <c r="AF197" s="136">
        <f t="shared" si="11"/>
        <v>0</v>
      </c>
      <c r="AG197" s="70">
        <v>0</v>
      </c>
      <c r="AH197" s="70">
        <v>0</v>
      </c>
      <c r="AI197" s="79" t="s">
        <v>75</v>
      </c>
      <c r="AJ197" s="72">
        <v>0</v>
      </c>
      <c r="AK197" s="79" t="s">
        <v>75</v>
      </c>
      <c r="AL197" s="79" t="s">
        <v>75</v>
      </c>
      <c r="AM197" s="136">
        <f t="shared" si="12"/>
        <v>0</v>
      </c>
      <c r="AN197" s="136">
        <f>+K197+AC197-AH197</f>
        <v>6000000</v>
      </c>
      <c r="AO197" s="72" t="s">
        <v>85</v>
      </c>
      <c r="AP197" s="70">
        <v>6000000</v>
      </c>
      <c r="AQ197" s="72" t="s">
        <v>66</v>
      </c>
      <c r="AR197" s="70">
        <v>0</v>
      </c>
      <c r="AS197" s="86" t="s">
        <v>75</v>
      </c>
      <c r="AT197" s="169">
        <v>0</v>
      </c>
      <c r="AU197" s="139">
        <f t="shared" si="13"/>
        <v>6000000</v>
      </c>
      <c r="AV197" s="140">
        <f t="shared" si="14"/>
        <v>0</v>
      </c>
      <c r="AW197" s="86" t="s">
        <v>75</v>
      </c>
      <c r="AX197" s="72" t="s">
        <v>86</v>
      </c>
      <c r="AY197" s="232" t="s">
        <v>356</v>
      </c>
      <c r="AZ197" s="67" t="s">
        <v>67</v>
      </c>
      <c r="BA197" s="67" t="s">
        <v>67</v>
      </c>
    </row>
    <row r="198" spans="2:53" x14ac:dyDescent="0.25">
      <c r="B198" s="67">
        <v>2024</v>
      </c>
      <c r="C198" s="67">
        <v>891780111</v>
      </c>
      <c r="D198" s="69" t="s">
        <v>64</v>
      </c>
      <c r="E198" s="70" t="s">
        <v>355</v>
      </c>
      <c r="F198" s="70" t="s">
        <v>354</v>
      </c>
      <c r="G198" s="295">
        <v>0</v>
      </c>
      <c r="H198" s="72" t="s">
        <v>73</v>
      </c>
      <c r="I198" s="69" t="s">
        <v>138</v>
      </c>
      <c r="J198" s="70" t="s">
        <v>353</v>
      </c>
      <c r="K198" s="70">
        <v>5000000</v>
      </c>
      <c r="L198" s="67" t="s">
        <v>68</v>
      </c>
      <c r="M198" s="136" t="s">
        <v>352</v>
      </c>
      <c r="N198" s="136">
        <v>1081028294</v>
      </c>
      <c r="O198" s="136">
        <v>1375</v>
      </c>
      <c r="P198" s="386">
        <v>45460</v>
      </c>
      <c r="Q198" s="70">
        <v>50928772</v>
      </c>
      <c r="R198" s="81">
        <v>45469</v>
      </c>
      <c r="S198" s="70">
        <v>5000000</v>
      </c>
      <c r="T198" s="72" t="s">
        <v>66</v>
      </c>
      <c r="U198" s="136">
        <v>85155333</v>
      </c>
      <c r="V198" s="136" t="s">
        <v>346</v>
      </c>
      <c r="W198" s="81">
        <v>45468</v>
      </c>
      <c r="X198" s="81">
        <v>45469</v>
      </c>
      <c r="Y198" s="295" t="s">
        <v>75</v>
      </c>
      <c r="Z198" s="81">
        <v>45478</v>
      </c>
      <c r="AA198" s="136">
        <f t="shared" si="10"/>
        <v>9</v>
      </c>
      <c r="AB198" s="70">
        <v>0</v>
      </c>
      <c r="AC198" s="70">
        <v>0</v>
      </c>
      <c r="AD198" s="70">
        <v>0</v>
      </c>
      <c r="AE198" s="79" t="s">
        <v>75</v>
      </c>
      <c r="AF198" s="136">
        <f t="shared" si="11"/>
        <v>0</v>
      </c>
      <c r="AG198" s="70">
        <v>0</v>
      </c>
      <c r="AH198" s="70">
        <v>0</v>
      </c>
      <c r="AI198" s="79" t="s">
        <v>75</v>
      </c>
      <c r="AJ198" s="72">
        <v>0</v>
      </c>
      <c r="AK198" s="79" t="s">
        <v>75</v>
      </c>
      <c r="AL198" s="79" t="s">
        <v>75</v>
      </c>
      <c r="AM198" s="136">
        <f t="shared" si="12"/>
        <v>0</v>
      </c>
      <c r="AN198" s="136">
        <f>+K198+AC198-AH198</f>
        <v>5000000</v>
      </c>
      <c r="AO198" s="72" t="s">
        <v>85</v>
      </c>
      <c r="AP198" s="70">
        <v>5000000</v>
      </c>
      <c r="AQ198" s="72" t="s">
        <v>66</v>
      </c>
      <c r="AR198" s="70">
        <v>0</v>
      </c>
      <c r="AS198" s="86" t="s">
        <v>75</v>
      </c>
      <c r="AT198" s="169">
        <v>0</v>
      </c>
      <c r="AU198" s="139">
        <f t="shared" si="13"/>
        <v>5000000</v>
      </c>
      <c r="AV198" s="140">
        <f t="shared" si="14"/>
        <v>0</v>
      </c>
      <c r="AW198" s="86" t="s">
        <v>75</v>
      </c>
      <c r="AX198" s="72" t="s">
        <v>86</v>
      </c>
      <c r="AY198" s="232" t="s">
        <v>351</v>
      </c>
      <c r="AZ198" s="67" t="s">
        <v>67</v>
      </c>
      <c r="BA198" s="67" t="s">
        <v>67</v>
      </c>
    </row>
    <row r="199" spans="2:53" x14ac:dyDescent="0.25">
      <c r="B199" s="67">
        <v>2024</v>
      </c>
      <c r="C199" s="67">
        <v>891780111</v>
      </c>
      <c r="D199" s="69" t="s">
        <v>64</v>
      </c>
      <c r="E199" s="70" t="s">
        <v>350</v>
      </c>
      <c r="F199" s="70" t="s">
        <v>349</v>
      </c>
      <c r="G199" s="295">
        <v>0</v>
      </c>
      <c r="H199" s="72" t="s">
        <v>73</v>
      </c>
      <c r="I199" s="69" t="s">
        <v>138</v>
      </c>
      <c r="J199" s="70" t="s">
        <v>348</v>
      </c>
      <c r="K199" s="70">
        <v>5000000</v>
      </c>
      <c r="L199" s="67" t="s">
        <v>68</v>
      </c>
      <c r="M199" s="136" t="s">
        <v>347</v>
      </c>
      <c r="N199" s="136">
        <v>1082862374</v>
      </c>
      <c r="O199" s="136">
        <v>1375</v>
      </c>
      <c r="P199" s="386">
        <v>45460</v>
      </c>
      <c r="Q199" s="70">
        <v>50928772</v>
      </c>
      <c r="R199" s="81">
        <v>45469</v>
      </c>
      <c r="S199" s="70">
        <v>5000000</v>
      </c>
      <c r="T199" s="72" t="s">
        <v>66</v>
      </c>
      <c r="U199" s="136">
        <v>85155333</v>
      </c>
      <c r="V199" s="136" t="s">
        <v>346</v>
      </c>
      <c r="W199" s="81">
        <v>45468</v>
      </c>
      <c r="X199" s="81">
        <v>45469</v>
      </c>
      <c r="Y199" s="295" t="s">
        <v>75</v>
      </c>
      <c r="Z199" s="81">
        <v>45478</v>
      </c>
      <c r="AA199" s="136">
        <f t="shared" si="10"/>
        <v>9</v>
      </c>
      <c r="AB199" s="70">
        <v>0</v>
      </c>
      <c r="AC199" s="70">
        <v>0</v>
      </c>
      <c r="AD199" s="70">
        <v>0</v>
      </c>
      <c r="AE199" s="79" t="s">
        <v>75</v>
      </c>
      <c r="AF199" s="136">
        <f t="shared" si="11"/>
        <v>0</v>
      </c>
      <c r="AG199" s="70">
        <v>0</v>
      </c>
      <c r="AH199" s="70">
        <v>0</v>
      </c>
      <c r="AI199" s="79" t="s">
        <v>75</v>
      </c>
      <c r="AJ199" s="72">
        <v>0</v>
      </c>
      <c r="AK199" s="79" t="s">
        <v>75</v>
      </c>
      <c r="AL199" s="79" t="s">
        <v>75</v>
      </c>
      <c r="AM199" s="136">
        <f t="shared" si="12"/>
        <v>0</v>
      </c>
      <c r="AN199" s="136">
        <f>+K199+AC199-AH199</f>
        <v>5000000</v>
      </c>
      <c r="AO199" s="72" t="s">
        <v>85</v>
      </c>
      <c r="AP199" s="70">
        <v>5000000</v>
      </c>
      <c r="AQ199" s="72" t="s">
        <v>66</v>
      </c>
      <c r="AR199" s="70">
        <v>0</v>
      </c>
      <c r="AS199" s="86" t="s">
        <v>75</v>
      </c>
      <c r="AT199" s="169">
        <v>0</v>
      </c>
      <c r="AU199" s="139">
        <f t="shared" si="13"/>
        <v>5000000</v>
      </c>
      <c r="AV199" s="140">
        <f t="shared" si="14"/>
        <v>0</v>
      </c>
      <c r="AW199" s="86" t="s">
        <v>75</v>
      </c>
      <c r="AX199" s="72" t="s">
        <v>86</v>
      </c>
      <c r="AY199" s="232" t="s">
        <v>345</v>
      </c>
      <c r="AZ199" s="67" t="s">
        <v>67</v>
      </c>
      <c r="BA199" s="67" t="s">
        <v>67</v>
      </c>
    </row>
    <row r="200" spans="2:53" x14ac:dyDescent="0.25">
      <c r="B200" s="67">
        <v>2024</v>
      </c>
      <c r="C200" s="67">
        <v>891780111</v>
      </c>
      <c r="D200" s="69" t="s">
        <v>64</v>
      </c>
      <c r="E200" s="70" t="s">
        <v>344</v>
      </c>
      <c r="F200" s="70" t="s">
        <v>343</v>
      </c>
      <c r="G200" s="295">
        <v>0</v>
      </c>
      <c r="H200" s="72" t="s">
        <v>73</v>
      </c>
      <c r="I200" s="69" t="s">
        <v>65</v>
      </c>
      <c r="J200" s="70" t="s">
        <v>342</v>
      </c>
      <c r="K200" s="70">
        <v>6000000</v>
      </c>
      <c r="L200" s="67" t="s">
        <v>68</v>
      </c>
      <c r="M200" s="136" t="s">
        <v>341</v>
      </c>
      <c r="N200" s="136">
        <v>1083014325</v>
      </c>
      <c r="O200" s="136">
        <v>1150</v>
      </c>
      <c r="P200" s="386">
        <v>45420</v>
      </c>
      <c r="Q200" s="70">
        <v>318000000</v>
      </c>
      <c r="R200" s="81">
        <v>45470</v>
      </c>
      <c r="S200" s="70">
        <v>6000000</v>
      </c>
      <c r="T200" s="72" t="s">
        <v>66</v>
      </c>
      <c r="U200" s="136">
        <v>57428039</v>
      </c>
      <c r="V200" s="136" t="s">
        <v>248</v>
      </c>
      <c r="W200" s="81">
        <v>45469</v>
      </c>
      <c r="X200" s="81">
        <v>45470</v>
      </c>
      <c r="Y200" s="295" t="s">
        <v>75</v>
      </c>
      <c r="Z200" s="81">
        <v>45645</v>
      </c>
      <c r="AA200" s="136">
        <f t="shared" ref="AA200:AA220" si="15">+IF(Y200="1800-01-01",Z200-X200,Z200-Y200)</f>
        <v>175</v>
      </c>
      <c r="AB200" s="70">
        <v>0</v>
      </c>
      <c r="AC200" s="70">
        <v>0</v>
      </c>
      <c r="AD200" s="70">
        <v>0</v>
      </c>
      <c r="AE200" s="79" t="s">
        <v>75</v>
      </c>
      <c r="AF200" s="136">
        <f t="shared" ref="AF200:AF220" si="16">+IF(AE200="1800-01-01",0,AE200-Z200)</f>
        <v>0</v>
      </c>
      <c r="AG200" s="70">
        <v>0</v>
      </c>
      <c r="AH200" s="70">
        <v>0</v>
      </c>
      <c r="AI200" s="79" t="s">
        <v>75</v>
      </c>
      <c r="AJ200" s="72">
        <v>0</v>
      </c>
      <c r="AK200" s="79" t="s">
        <v>75</v>
      </c>
      <c r="AL200" s="79" t="s">
        <v>75</v>
      </c>
      <c r="AM200" s="136">
        <f t="shared" ref="AM200:AM220" si="17">+IF(AK200="1800-01-01",0,AL200-AK200)</f>
        <v>0</v>
      </c>
      <c r="AN200" s="136">
        <f>+K200+AC200-AH200</f>
        <v>6000000</v>
      </c>
      <c r="AO200" s="72" t="s">
        <v>67</v>
      </c>
      <c r="AP200" s="70">
        <v>6000000</v>
      </c>
      <c r="AQ200" s="72" t="s">
        <v>66</v>
      </c>
      <c r="AR200" s="70">
        <v>0</v>
      </c>
      <c r="AS200" s="86" t="s">
        <v>75</v>
      </c>
      <c r="AT200" s="169">
        <v>0</v>
      </c>
      <c r="AU200" s="139">
        <f t="shared" ref="AU200:AU220" si="18">AN200-AT200</f>
        <v>6000000</v>
      </c>
      <c r="AV200" s="140">
        <f t="shared" ref="AV200:AV220" si="19">+IFERROR(AT200/AN200,"_")</f>
        <v>0</v>
      </c>
      <c r="AW200" s="86" t="s">
        <v>75</v>
      </c>
      <c r="AX200" s="72" t="s">
        <v>86</v>
      </c>
      <c r="AY200" s="232" t="s">
        <v>340</v>
      </c>
      <c r="AZ200" s="67" t="s">
        <v>67</v>
      </c>
      <c r="BA200" s="67" t="s">
        <v>67</v>
      </c>
    </row>
    <row r="201" spans="2:53" x14ac:dyDescent="0.25">
      <c r="B201" s="67">
        <v>2024</v>
      </c>
      <c r="C201" s="67">
        <v>891780111</v>
      </c>
      <c r="D201" s="69" t="s">
        <v>64</v>
      </c>
      <c r="E201" s="70" t="s">
        <v>339</v>
      </c>
      <c r="F201" s="70" t="s">
        <v>338</v>
      </c>
      <c r="G201" s="295">
        <v>0</v>
      </c>
      <c r="H201" s="72" t="s">
        <v>73</v>
      </c>
      <c r="I201" s="69" t="s">
        <v>65</v>
      </c>
      <c r="J201" s="70" t="s">
        <v>337</v>
      </c>
      <c r="K201" s="70">
        <v>6000000</v>
      </c>
      <c r="L201" s="67" t="s">
        <v>68</v>
      </c>
      <c r="M201" s="136" t="s">
        <v>336</v>
      </c>
      <c r="N201" s="136">
        <v>7604297</v>
      </c>
      <c r="O201" s="136">
        <v>1150</v>
      </c>
      <c r="P201" s="386">
        <v>45420</v>
      </c>
      <c r="Q201" s="70">
        <v>318000000</v>
      </c>
      <c r="R201" s="81">
        <v>45470</v>
      </c>
      <c r="S201" s="70">
        <v>6000000</v>
      </c>
      <c r="T201" s="72" t="s">
        <v>66</v>
      </c>
      <c r="U201" s="136">
        <v>57428039</v>
      </c>
      <c r="V201" s="136" t="s">
        <v>248</v>
      </c>
      <c r="W201" s="81">
        <v>45469</v>
      </c>
      <c r="X201" s="81">
        <v>45470</v>
      </c>
      <c r="Y201" s="295" t="s">
        <v>75</v>
      </c>
      <c r="Z201" s="81">
        <v>45534</v>
      </c>
      <c r="AA201" s="136">
        <f t="shared" si="15"/>
        <v>64</v>
      </c>
      <c r="AB201" s="70">
        <v>0</v>
      </c>
      <c r="AC201" s="70">
        <v>0</v>
      </c>
      <c r="AD201" s="70">
        <v>0</v>
      </c>
      <c r="AE201" s="79" t="s">
        <v>75</v>
      </c>
      <c r="AF201" s="136">
        <f t="shared" si="16"/>
        <v>0</v>
      </c>
      <c r="AG201" s="70">
        <v>0</v>
      </c>
      <c r="AH201" s="70">
        <v>0</v>
      </c>
      <c r="AI201" s="79" t="s">
        <v>75</v>
      </c>
      <c r="AJ201" s="72">
        <v>0</v>
      </c>
      <c r="AK201" s="79" t="s">
        <v>75</v>
      </c>
      <c r="AL201" s="79" t="s">
        <v>75</v>
      </c>
      <c r="AM201" s="136">
        <f t="shared" si="17"/>
        <v>0</v>
      </c>
      <c r="AN201" s="136">
        <f>+K201+AC201-AH201</f>
        <v>6000000</v>
      </c>
      <c r="AO201" s="72" t="s">
        <v>67</v>
      </c>
      <c r="AP201" s="70">
        <v>6000000</v>
      </c>
      <c r="AQ201" s="72" t="s">
        <v>66</v>
      </c>
      <c r="AR201" s="70">
        <v>0</v>
      </c>
      <c r="AS201" s="86" t="s">
        <v>75</v>
      </c>
      <c r="AT201" s="169">
        <v>0</v>
      </c>
      <c r="AU201" s="139">
        <f t="shared" si="18"/>
        <v>6000000</v>
      </c>
      <c r="AV201" s="140">
        <f t="shared" si="19"/>
        <v>0</v>
      </c>
      <c r="AW201" s="86" t="s">
        <v>75</v>
      </c>
      <c r="AX201" s="72" t="s">
        <v>86</v>
      </c>
      <c r="AY201" s="232" t="s">
        <v>335</v>
      </c>
      <c r="AZ201" s="67" t="s">
        <v>67</v>
      </c>
      <c r="BA201" s="67" t="s">
        <v>67</v>
      </c>
    </row>
    <row r="202" spans="2:53" x14ac:dyDescent="0.25">
      <c r="B202" s="67">
        <v>2024</v>
      </c>
      <c r="C202" s="67">
        <v>891780111</v>
      </c>
      <c r="D202" s="69" t="s">
        <v>64</v>
      </c>
      <c r="E202" s="70" t="s">
        <v>334</v>
      </c>
      <c r="F202" s="70" t="s">
        <v>333</v>
      </c>
      <c r="G202" s="295">
        <v>0</v>
      </c>
      <c r="H202" s="72" t="s">
        <v>73</v>
      </c>
      <c r="I202" s="69" t="s">
        <v>65</v>
      </c>
      <c r="J202" s="70" t="s">
        <v>332</v>
      </c>
      <c r="K202" s="70">
        <v>12000000</v>
      </c>
      <c r="L202" s="67" t="s">
        <v>68</v>
      </c>
      <c r="M202" s="136" t="s">
        <v>331</v>
      </c>
      <c r="N202" s="136">
        <v>1082925456</v>
      </c>
      <c r="O202" s="136">
        <v>1150</v>
      </c>
      <c r="P202" s="386">
        <v>45420</v>
      </c>
      <c r="Q202" s="70">
        <v>318000000</v>
      </c>
      <c r="R202" s="81">
        <v>45470</v>
      </c>
      <c r="S202" s="70">
        <v>12000000</v>
      </c>
      <c r="T202" s="72" t="s">
        <v>66</v>
      </c>
      <c r="U202" s="136">
        <v>57428039</v>
      </c>
      <c r="V202" s="136" t="s">
        <v>248</v>
      </c>
      <c r="W202" s="81">
        <v>45469</v>
      </c>
      <c r="X202" s="81">
        <v>45470</v>
      </c>
      <c r="Y202" s="295" t="s">
        <v>75</v>
      </c>
      <c r="Z202" s="81">
        <v>45565</v>
      </c>
      <c r="AA202" s="136">
        <f t="shared" si="15"/>
        <v>95</v>
      </c>
      <c r="AB202" s="70">
        <v>0</v>
      </c>
      <c r="AC202" s="70">
        <v>0</v>
      </c>
      <c r="AD202" s="70">
        <v>0</v>
      </c>
      <c r="AE202" s="79" t="s">
        <v>75</v>
      </c>
      <c r="AF202" s="136">
        <f t="shared" si="16"/>
        <v>0</v>
      </c>
      <c r="AG202" s="70">
        <v>0</v>
      </c>
      <c r="AH202" s="70">
        <v>0</v>
      </c>
      <c r="AI202" s="79" t="s">
        <v>75</v>
      </c>
      <c r="AJ202" s="72">
        <v>0</v>
      </c>
      <c r="AK202" s="79" t="s">
        <v>75</v>
      </c>
      <c r="AL202" s="79" t="s">
        <v>75</v>
      </c>
      <c r="AM202" s="136">
        <f t="shared" si="17"/>
        <v>0</v>
      </c>
      <c r="AN202" s="136">
        <f>+K202+AC202-AH202</f>
        <v>12000000</v>
      </c>
      <c r="AO202" s="72" t="s">
        <v>67</v>
      </c>
      <c r="AP202" s="70">
        <v>12000000</v>
      </c>
      <c r="AQ202" s="72" t="s">
        <v>66</v>
      </c>
      <c r="AR202" s="70">
        <v>0</v>
      </c>
      <c r="AS202" s="86" t="s">
        <v>75</v>
      </c>
      <c r="AT202" s="169">
        <v>0</v>
      </c>
      <c r="AU202" s="139">
        <f t="shared" si="18"/>
        <v>12000000</v>
      </c>
      <c r="AV202" s="140">
        <f t="shared" si="19"/>
        <v>0</v>
      </c>
      <c r="AW202" s="86" t="s">
        <v>75</v>
      </c>
      <c r="AX202" s="72" t="s">
        <v>86</v>
      </c>
      <c r="AY202" s="232" t="s">
        <v>330</v>
      </c>
      <c r="AZ202" s="67" t="s">
        <v>67</v>
      </c>
      <c r="BA202" s="67" t="s">
        <v>67</v>
      </c>
    </row>
    <row r="203" spans="2:53" x14ac:dyDescent="0.25">
      <c r="B203" s="67">
        <v>2024</v>
      </c>
      <c r="C203" s="67">
        <v>891780111</v>
      </c>
      <c r="D203" s="69" t="s">
        <v>64</v>
      </c>
      <c r="E203" s="70" t="s">
        <v>329</v>
      </c>
      <c r="F203" s="70" t="s">
        <v>328</v>
      </c>
      <c r="G203" s="295">
        <v>0</v>
      </c>
      <c r="H203" s="72" t="s">
        <v>73</v>
      </c>
      <c r="I203" s="69" t="s">
        <v>65</v>
      </c>
      <c r="J203" s="70" t="s">
        <v>327</v>
      </c>
      <c r="K203" s="70">
        <v>6000000</v>
      </c>
      <c r="L203" s="67" t="s">
        <v>68</v>
      </c>
      <c r="M203" s="136" t="s">
        <v>326</v>
      </c>
      <c r="N203" s="136">
        <v>85461649</v>
      </c>
      <c r="O203" s="136">
        <v>1150</v>
      </c>
      <c r="P203" s="386">
        <v>45420</v>
      </c>
      <c r="Q203" s="70">
        <v>318000000</v>
      </c>
      <c r="R203" s="81">
        <v>45471</v>
      </c>
      <c r="S203" s="70">
        <v>6000000</v>
      </c>
      <c r="T203" s="72" t="s">
        <v>66</v>
      </c>
      <c r="U203" s="136">
        <v>57428039</v>
      </c>
      <c r="V203" s="136" t="s">
        <v>248</v>
      </c>
      <c r="W203" s="81">
        <v>45469</v>
      </c>
      <c r="X203" s="81">
        <v>45471</v>
      </c>
      <c r="Y203" s="295" t="s">
        <v>75</v>
      </c>
      <c r="Z203" s="81">
        <v>45565</v>
      </c>
      <c r="AA203" s="136">
        <f t="shared" si="15"/>
        <v>94</v>
      </c>
      <c r="AB203" s="70">
        <v>0</v>
      </c>
      <c r="AC203" s="70">
        <v>0</v>
      </c>
      <c r="AD203" s="70">
        <v>0</v>
      </c>
      <c r="AE203" s="79" t="s">
        <v>75</v>
      </c>
      <c r="AF203" s="136">
        <f t="shared" si="16"/>
        <v>0</v>
      </c>
      <c r="AG203" s="70">
        <v>0</v>
      </c>
      <c r="AH203" s="70">
        <v>0</v>
      </c>
      <c r="AI203" s="79" t="s">
        <v>75</v>
      </c>
      <c r="AJ203" s="72">
        <v>0</v>
      </c>
      <c r="AK203" s="79" t="s">
        <v>75</v>
      </c>
      <c r="AL203" s="79" t="s">
        <v>75</v>
      </c>
      <c r="AM203" s="136">
        <f t="shared" si="17"/>
        <v>0</v>
      </c>
      <c r="AN203" s="136">
        <f>+K203+AC203-AH203</f>
        <v>6000000</v>
      </c>
      <c r="AO203" s="72" t="s">
        <v>67</v>
      </c>
      <c r="AP203" s="70">
        <v>6000000</v>
      </c>
      <c r="AQ203" s="72" t="s">
        <v>66</v>
      </c>
      <c r="AR203" s="70">
        <v>0</v>
      </c>
      <c r="AS203" s="86" t="s">
        <v>75</v>
      </c>
      <c r="AT203" s="169">
        <v>0</v>
      </c>
      <c r="AU203" s="139">
        <f t="shared" si="18"/>
        <v>6000000</v>
      </c>
      <c r="AV203" s="140">
        <f t="shared" si="19"/>
        <v>0</v>
      </c>
      <c r="AW203" s="86" t="s">
        <v>75</v>
      </c>
      <c r="AX203" s="72" t="s">
        <v>86</v>
      </c>
      <c r="AY203" s="232" t="s">
        <v>325</v>
      </c>
      <c r="AZ203" s="67" t="s">
        <v>67</v>
      </c>
      <c r="BA203" s="67" t="s">
        <v>67</v>
      </c>
    </row>
    <row r="204" spans="2:53" x14ac:dyDescent="0.25">
      <c r="B204" s="67">
        <v>2024</v>
      </c>
      <c r="C204" s="67">
        <v>891780111</v>
      </c>
      <c r="D204" s="69" t="s">
        <v>64</v>
      </c>
      <c r="E204" s="70" t="s">
        <v>324</v>
      </c>
      <c r="F204" s="70" t="s">
        <v>323</v>
      </c>
      <c r="G204" s="295">
        <v>0</v>
      </c>
      <c r="H204" s="72" t="s">
        <v>73</v>
      </c>
      <c r="I204" s="69" t="s">
        <v>65</v>
      </c>
      <c r="J204" s="70" t="s">
        <v>322</v>
      </c>
      <c r="K204" s="70">
        <v>6000000</v>
      </c>
      <c r="L204" s="67" t="s">
        <v>68</v>
      </c>
      <c r="M204" s="136" t="s">
        <v>321</v>
      </c>
      <c r="N204" s="136">
        <v>1001911525</v>
      </c>
      <c r="O204" s="136">
        <v>1150</v>
      </c>
      <c r="P204" s="386">
        <v>45420</v>
      </c>
      <c r="Q204" s="70">
        <v>318000000</v>
      </c>
      <c r="R204" s="81">
        <v>45470</v>
      </c>
      <c r="S204" s="70">
        <v>6000000</v>
      </c>
      <c r="T204" s="72" t="s">
        <v>66</v>
      </c>
      <c r="U204" s="136">
        <v>57428039</v>
      </c>
      <c r="V204" s="136" t="s">
        <v>248</v>
      </c>
      <c r="W204" s="81">
        <v>45469</v>
      </c>
      <c r="X204" s="81">
        <v>45470</v>
      </c>
      <c r="Y204" s="295" t="s">
        <v>75</v>
      </c>
      <c r="Z204" s="81">
        <v>45645</v>
      </c>
      <c r="AA204" s="136">
        <f t="shared" si="15"/>
        <v>175</v>
      </c>
      <c r="AB204" s="70">
        <v>0</v>
      </c>
      <c r="AC204" s="70">
        <v>0</v>
      </c>
      <c r="AD204" s="70">
        <v>0</v>
      </c>
      <c r="AE204" s="79" t="s">
        <v>75</v>
      </c>
      <c r="AF204" s="136">
        <f t="shared" si="16"/>
        <v>0</v>
      </c>
      <c r="AG204" s="70">
        <v>0</v>
      </c>
      <c r="AH204" s="70">
        <v>0</v>
      </c>
      <c r="AI204" s="79" t="s">
        <v>75</v>
      </c>
      <c r="AJ204" s="72">
        <v>0</v>
      </c>
      <c r="AK204" s="79" t="s">
        <v>75</v>
      </c>
      <c r="AL204" s="79" t="s">
        <v>75</v>
      </c>
      <c r="AM204" s="136">
        <f t="shared" si="17"/>
        <v>0</v>
      </c>
      <c r="AN204" s="136">
        <f>+K204+AC204-AH204</f>
        <v>6000000</v>
      </c>
      <c r="AO204" s="72" t="s">
        <v>67</v>
      </c>
      <c r="AP204" s="70">
        <v>6000000</v>
      </c>
      <c r="AQ204" s="72" t="s">
        <v>66</v>
      </c>
      <c r="AR204" s="70">
        <v>0</v>
      </c>
      <c r="AS204" s="86" t="s">
        <v>75</v>
      </c>
      <c r="AT204" s="169">
        <v>0</v>
      </c>
      <c r="AU204" s="139">
        <f t="shared" si="18"/>
        <v>6000000</v>
      </c>
      <c r="AV204" s="140">
        <f t="shared" si="19"/>
        <v>0</v>
      </c>
      <c r="AW204" s="86" t="s">
        <v>75</v>
      </c>
      <c r="AX204" s="72" t="s">
        <v>86</v>
      </c>
      <c r="AY204" s="232" t="s">
        <v>320</v>
      </c>
      <c r="AZ204" s="67" t="s">
        <v>67</v>
      </c>
      <c r="BA204" s="67" t="s">
        <v>67</v>
      </c>
    </row>
    <row r="205" spans="2:53" x14ac:dyDescent="0.25">
      <c r="B205" s="67">
        <v>2024</v>
      </c>
      <c r="C205" s="67">
        <v>891780111</v>
      </c>
      <c r="D205" s="69" t="s">
        <v>64</v>
      </c>
      <c r="E205" s="70" t="s">
        <v>319</v>
      </c>
      <c r="F205" s="70" t="s">
        <v>318</v>
      </c>
      <c r="G205" s="295">
        <v>0</v>
      </c>
      <c r="H205" s="72" t="s">
        <v>73</v>
      </c>
      <c r="I205" s="69" t="s">
        <v>65</v>
      </c>
      <c r="J205" s="70" t="s">
        <v>317</v>
      </c>
      <c r="K205" s="70">
        <v>6000000</v>
      </c>
      <c r="L205" s="67" t="s">
        <v>68</v>
      </c>
      <c r="M205" s="136" t="s">
        <v>316</v>
      </c>
      <c r="N205" s="136">
        <v>1065883393</v>
      </c>
      <c r="O205" s="136">
        <v>1150</v>
      </c>
      <c r="P205" s="386">
        <v>45420</v>
      </c>
      <c r="Q205" s="70">
        <v>318000000</v>
      </c>
      <c r="R205" s="81">
        <v>45470</v>
      </c>
      <c r="S205" s="70">
        <v>6000000</v>
      </c>
      <c r="T205" s="72" t="s">
        <v>66</v>
      </c>
      <c r="U205" s="136">
        <v>57428039</v>
      </c>
      <c r="V205" s="136" t="s">
        <v>248</v>
      </c>
      <c r="W205" s="81">
        <v>45469</v>
      </c>
      <c r="X205" s="81">
        <v>45470</v>
      </c>
      <c r="Y205" s="295" t="s">
        <v>75</v>
      </c>
      <c r="Z205" s="81">
        <v>45645</v>
      </c>
      <c r="AA205" s="136">
        <f t="shared" si="15"/>
        <v>175</v>
      </c>
      <c r="AB205" s="70">
        <v>0</v>
      </c>
      <c r="AC205" s="70">
        <v>0</v>
      </c>
      <c r="AD205" s="70">
        <v>0</v>
      </c>
      <c r="AE205" s="79" t="s">
        <v>75</v>
      </c>
      <c r="AF205" s="136">
        <f t="shared" si="16"/>
        <v>0</v>
      </c>
      <c r="AG205" s="70">
        <v>0</v>
      </c>
      <c r="AH205" s="70">
        <v>0</v>
      </c>
      <c r="AI205" s="79" t="s">
        <v>75</v>
      </c>
      <c r="AJ205" s="72">
        <v>0</v>
      </c>
      <c r="AK205" s="79" t="s">
        <v>75</v>
      </c>
      <c r="AL205" s="79" t="s">
        <v>75</v>
      </c>
      <c r="AM205" s="136">
        <f t="shared" si="17"/>
        <v>0</v>
      </c>
      <c r="AN205" s="136">
        <f>+K205+AC205-AH205</f>
        <v>6000000</v>
      </c>
      <c r="AO205" s="72" t="s">
        <v>67</v>
      </c>
      <c r="AP205" s="70">
        <v>6000000</v>
      </c>
      <c r="AQ205" s="72" t="s">
        <v>66</v>
      </c>
      <c r="AR205" s="70">
        <v>0</v>
      </c>
      <c r="AS205" s="86" t="s">
        <v>75</v>
      </c>
      <c r="AT205" s="169">
        <v>0</v>
      </c>
      <c r="AU205" s="139">
        <f t="shared" si="18"/>
        <v>6000000</v>
      </c>
      <c r="AV205" s="140">
        <f t="shared" si="19"/>
        <v>0</v>
      </c>
      <c r="AW205" s="86" t="s">
        <v>75</v>
      </c>
      <c r="AX205" s="72" t="s">
        <v>86</v>
      </c>
      <c r="AY205" s="232" t="s">
        <v>315</v>
      </c>
      <c r="AZ205" s="67" t="s">
        <v>67</v>
      </c>
      <c r="BA205" s="67" t="s">
        <v>67</v>
      </c>
    </row>
    <row r="206" spans="2:53" x14ac:dyDescent="0.25">
      <c r="B206" s="67">
        <v>2024</v>
      </c>
      <c r="C206" s="67">
        <v>891780111</v>
      </c>
      <c r="D206" s="69" t="s">
        <v>64</v>
      </c>
      <c r="E206" s="70" t="s">
        <v>314</v>
      </c>
      <c r="F206" s="70" t="s">
        <v>313</v>
      </c>
      <c r="G206" s="295">
        <v>0</v>
      </c>
      <c r="H206" s="72" t="s">
        <v>73</v>
      </c>
      <c r="I206" s="69" t="s">
        <v>65</v>
      </c>
      <c r="J206" s="70" t="s">
        <v>312</v>
      </c>
      <c r="K206" s="70">
        <v>6000000</v>
      </c>
      <c r="L206" s="67" t="s">
        <v>68</v>
      </c>
      <c r="M206" s="136" t="s">
        <v>311</v>
      </c>
      <c r="N206" s="136">
        <v>7633741</v>
      </c>
      <c r="O206" s="136">
        <v>1150</v>
      </c>
      <c r="P206" s="386">
        <v>45420</v>
      </c>
      <c r="Q206" s="70">
        <v>318000000</v>
      </c>
      <c r="R206" s="81">
        <v>45471</v>
      </c>
      <c r="S206" s="70">
        <v>6000000</v>
      </c>
      <c r="T206" s="72" t="s">
        <v>66</v>
      </c>
      <c r="U206" s="136">
        <v>57428039</v>
      </c>
      <c r="V206" s="136" t="s">
        <v>248</v>
      </c>
      <c r="W206" s="81">
        <v>45469</v>
      </c>
      <c r="X206" s="81">
        <v>45471</v>
      </c>
      <c r="Y206" s="295" t="s">
        <v>75</v>
      </c>
      <c r="Z206" s="81">
        <v>45645</v>
      </c>
      <c r="AA206" s="136">
        <f t="shared" si="15"/>
        <v>174</v>
      </c>
      <c r="AB206" s="70">
        <v>0</v>
      </c>
      <c r="AC206" s="70">
        <v>0</v>
      </c>
      <c r="AD206" s="70">
        <v>0</v>
      </c>
      <c r="AE206" s="79" t="s">
        <v>75</v>
      </c>
      <c r="AF206" s="136">
        <f t="shared" si="16"/>
        <v>0</v>
      </c>
      <c r="AG206" s="70">
        <v>0</v>
      </c>
      <c r="AH206" s="70">
        <v>0</v>
      </c>
      <c r="AI206" s="79" t="s">
        <v>75</v>
      </c>
      <c r="AJ206" s="72">
        <v>0</v>
      </c>
      <c r="AK206" s="79" t="s">
        <v>75</v>
      </c>
      <c r="AL206" s="79" t="s">
        <v>75</v>
      </c>
      <c r="AM206" s="136">
        <f t="shared" si="17"/>
        <v>0</v>
      </c>
      <c r="AN206" s="136">
        <f>+K206+AC206-AH206</f>
        <v>6000000</v>
      </c>
      <c r="AO206" s="72" t="s">
        <v>67</v>
      </c>
      <c r="AP206" s="70">
        <v>6000000</v>
      </c>
      <c r="AQ206" s="72" t="s">
        <v>66</v>
      </c>
      <c r="AR206" s="70">
        <v>0</v>
      </c>
      <c r="AS206" s="86" t="s">
        <v>75</v>
      </c>
      <c r="AT206" s="169">
        <v>0</v>
      </c>
      <c r="AU206" s="139">
        <f t="shared" si="18"/>
        <v>6000000</v>
      </c>
      <c r="AV206" s="140">
        <f t="shared" si="19"/>
        <v>0</v>
      </c>
      <c r="AW206" s="86" t="s">
        <v>75</v>
      </c>
      <c r="AX206" s="72" t="s">
        <v>86</v>
      </c>
      <c r="AY206" s="232" t="s">
        <v>310</v>
      </c>
      <c r="AZ206" s="67" t="s">
        <v>67</v>
      </c>
      <c r="BA206" s="67" t="s">
        <v>67</v>
      </c>
    </row>
    <row r="207" spans="2:53" x14ac:dyDescent="0.25">
      <c r="B207" s="67">
        <v>2024</v>
      </c>
      <c r="C207" s="67">
        <v>891780111</v>
      </c>
      <c r="D207" s="69" t="s">
        <v>64</v>
      </c>
      <c r="E207" s="70" t="s">
        <v>309</v>
      </c>
      <c r="F207" s="70" t="s">
        <v>308</v>
      </c>
      <c r="G207" s="295">
        <v>0</v>
      </c>
      <c r="H207" s="72" t="s">
        <v>73</v>
      </c>
      <c r="I207" s="69" t="s">
        <v>65</v>
      </c>
      <c r="J207" s="70" t="s">
        <v>307</v>
      </c>
      <c r="K207" s="70">
        <v>6000000</v>
      </c>
      <c r="L207" s="67" t="s">
        <v>68</v>
      </c>
      <c r="M207" s="136" t="s">
        <v>306</v>
      </c>
      <c r="N207" s="136">
        <v>1143379940</v>
      </c>
      <c r="O207" s="136">
        <v>1150</v>
      </c>
      <c r="P207" s="386">
        <v>45420</v>
      </c>
      <c r="Q207" s="70">
        <v>318000000</v>
      </c>
      <c r="R207" s="81">
        <v>45471</v>
      </c>
      <c r="S207" s="70">
        <v>6000000</v>
      </c>
      <c r="T207" s="72" t="s">
        <v>66</v>
      </c>
      <c r="U207" s="136">
        <v>57428039</v>
      </c>
      <c r="V207" s="136" t="s">
        <v>248</v>
      </c>
      <c r="W207" s="81">
        <v>45469</v>
      </c>
      <c r="X207" s="81">
        <v>45471</v>
      </c>
      <c r="Y207" s="295" t="s">
        <v>75</v>
      </c>
      <c r="Z207" s="81">
        <v>45645</v>
      </c>
      <c r="AA207" s="136">
        <f t="shared" si="15"/>
        <v>174</v>
      </c>
      <c r="AB207" s="70">
        <v>0</v>
      </c>
      <c r="AC207" s="70">
        <v>0</v>
      </c>
      <c r="AD207" s="70">
        <v>0</v>
      </c>
      <c r="AE207" s="79" t="s">
        <v>75</v>
      </c>
      <c r="AF207" s="136">
        <f t="shared" si="16"/>
        <v>0</v>
      </c>
      <c r="AG207" s="70">
        <v>0</v>
      </c>
      <c r="AH207" s="70">
        <v>0</v>
      </c>
      <c r="AI207" s="79" t="s">
        <v>75</v>
      </c>
      <c r="AJ207" s="72">
        <v>0</v>
      </c>
      <c r="AK207" s="79" t="s">
        <v>75</v>
      </c>
      <c r="AL207" s="79" t="s">
        <v>75</v>
      </c>
      <c r="AM207" s="136">
        <f t="shared" si="17"/>
        <v>0</v>
      </c>
      <c r="AN207" s="136">
        <f>+K207+AC207-AH207</f>
        <v>6000000</v>
      </c>
      <c r="AO207" s="72" t="s">
        <v>67</v>
      </c>
      <c r="AP207" s="70">
        <v>6000000</v>
      </c>
      <c r="AQ207" s="72" t="s">
        <v>66</v>
      </c>
      <c r="AR207" s="70">
        <v>0</v>
      </c>
      <c r="AS207" s="86" t="s">
        <v>75</v>
      </c>
      <c r="AT207" s="169">
        <v>0</v>
      </c>
      <c r="AU207" s="139">
        <f t="shared" si="18"/>
        <v>6000000</v>
      </c>
      <c r="AV207" s="140">
        <f t="shared" si="19"/>
        <v>0</v>
      </c>
      <c r="AW207" s="86" t="s">
        <v>75</v>
      </c>
      <c r="AX207" s="72" t="s">
        <v>86</v>
      </c>
      <c r="AY207" s="232" t="s">
        <v>305</v>
      </c>
      <c r="AZ207" s="67" t="s">
        <v>67</v>
      </c>
      <c r="BA207" s="67" t="s">
        <v>67</v>
      </c>
    </row>
    <row r="208" spans="2:53" x14ac:dyDescent="0.25">
      <c r="B208" s="67">
        <v>2024</v>
      </c>
      <c r="C208" s="67">
        <v>891780111</v>
      </c>
      <c r="D208" s="69" t="s">
        <v>64</v>
      </c>
      <c r="E208" s="70" t="s">
        <v>304</v>
      </c>
      <c r="F208" s="70" t="s">
        <v>303</v>
      </c>
      <c r="G208" s="295">
        <v>0</v>
      </c>
      <c r="H208" s="72" t="s">
        <v>73</v>
      </c>
      <c r="I208" s="69" t="s">
        <v>65</v>
      </c>
      <c r="J208" s="70" t="s">
        <v>302</v>
      </c>
      <c r="K208" s="70">
        <v>6000000</v>
      </c>
      <c r="L208" s="67" t="s">
        <v>68</v>
      </c>
      <c r="M208" s="136" t="s">
        <v>301</v>
      </c>
      <c r="N208" s="136">
        <v>1082863156</v>
      </c>
      <c r="O208" s="136">
        <v>1150</v>
      </c>
      <c r="P208" s="386">
        <v>45420</v>
      </c>
      <c r="Q208" s="70">
        <v>318000000</v>
      </c>
      <c r="R208" s="81">
        <v>45470</v>
      </c>
      <c r="S208" s="70">
        <v>6000000</v>
      </c>
      <c r="T208" s="72" t="s">
        <v>66</v>
      </c>
      <c r="U208" s="136">
        <v>57428039</v>
      </c>
      <c r="V208" s="136" t="s">
        <v>248</v>
      </c>
      <c r="W208" s="81">
        <v>45469</v>
      </c>
      <c r="X208" s="81">
        <v>45470</v>
      </c>
      <c r="Y208" s="295" t="s">
        <v>75</v>
      </c>
      <c r="Z208" s="81">
        <v>45645</v>
      </c>
      <c r="AA208" s="136">
        <f t="shared" si="15"/>
        <v>175</v>
      </c>
      <c r="AB208" s="70">
        <v>0</v>
      </c>
      <c r="AC208" s="70">
        <v>0</v>
      </c>
      <c r="AD208" s="70">
        <v>0</v>
      </c>
      <c r="AE208" s="79" t="s">
        <v>75</v>
      </c>
      <c r="AF208" s="136">
        <f t="shared" si="16"/>
        <v>0</v>
      </c>
      <c r="AG208" s="70">
        <v>0</v>
      </c>
      <c r="AH208" s="70">
        <v>0</v>
      </c>
      <c r="AI208" s="79" t="s">
        <v>75</v>
      </c>
      <c r="AJ208" s="72">
        <v>0</v>
      </c>
      <c r="AK208" s="79" t="s">
        <v>75</v>
      </c>
      <c r="AL208" s="79" t="s">
        <v>75</v>
      </c>
      <c r="AM208" s="136">
        <f t="shared" si="17"/>
        <v>0</v>
      </c>
      <c r="AN208" s="136">
        <f>+K208+AC208-AH208</f>
        <v>6000000</v>
      </c>
      <c r="AO208" s="72" t="s">
        <v>67</v>
      </c>
      <c r="AP208" s="70">
        <v>6000000</v>
      </c>
      <c r="AQ208" s="72" t="s">
        <v>66</v>
      </c>
      <c r="AR208" s="70">
        <v>0</v>
      </c>
      <c r="AS208" s="86" t="s">
        <v>75</v>
      </c>
      <c r="AT208" s="169">
        <v>0</v>
      </c>
      <c r="AU208" s="139">
        <f t="shared" si="18"/>
        <v>6000000</v>
      </c>
      <c r="AV208" s="140">
        <f t="shared" si="19"/>
        <v>0</v>
      </c>
      <c r="AW208" s="86" t="s">
        <v>75</v>
      </c>
      <c r="AX208" s="72" t="s">
        <v>86</v>
      </c>
      <c r="AY208" s="232" t="s">
        <v>300</v>
      </c>
      <c r="AZ208" s="67" t="s">
        <v>67</v>
      </c>
      <c r="BA208" s="67" t="s">
        <v>67</v>
      </c>
    </row>
    <row r="209" spans="2:53" x14ac:dyDescent="0.25">
      <c r="B209" s="67">
        <v>2024</v>
      </c>
      <c r="C209" s="67">
        <v>891780111</v>
      </c>
      <c r="D209" s="69" t="s">
        <v>64</v>
      </c>
      <c r="E209" s="70" t="s">
        <v>299</v>
      </c>
      <c r="F209" s="70" t="s">
        <v>298</v>
      </c>
      <c r="G209" s="295">
        <v>0</v>
      </c>
      <c r="H209" s="72" t="s">
        <v>73</v>
      </c>
      <c r="I209" s="69" t="s">
        <v>65</v>
      </c>
      <c r="J209" s="70" t="s">
        <v>297</v>
      </c>
      <c r="K209" s="70">
        <v>12000000</v>
      </c>
      <c r="L209" s="67" t="s">
        <v>68</v>
      </c>
      <c r="M209" s="136" t="s">
        <v>296</v>
      </c>
      <c r="N209" s="136">
        <v>36725695</v>
      </c>
      <c r="O209" s="136">
        <v>1150</v>
      </c>
      <c r="P209" s="386">
        <v>45420</v>
      </c>
      <c r="Q209" s="70">
        <v>318000000</v>
      </c>
      <c r="R209" s="81">
        <v>45470</v>
      </c>
      <c r="S209" s="70">
        <v>12000000</v>
      </c>
      <c r="T209" s="72" t="s">
        <v>66</v>
      </c>
      <c r="U209" s="136">
        <v>57428039</v>
      </c>
      <c r="V209" s="136" t="s">
        <v>248</v>
      </c>
      <c r="W209" s="81">
        <v>45469</v>
      </c>
      <c r="X209" s="81">
        <v>45470</v>
      </c>
      <c r="Y209" s="295" t="s">
        <v>75</v>
      </c>
      <c r="Z209" s="81">
        <v>45645</v>
      </c>
      <c r="AA209" s="136">
        <f t="shared" si="15"/>
        <v>175</v>
      </c>
      <c r="AB209" s="70">
        <v>0</v>
      </c>
      <c r="AC209" s="70">
        <v>0</v>
      </c>
      <c r="AD209" s="70">
        <v>0</v>
      </c>
      <c r="AE209" s="79" t="s">
        <v>75</v>
      </c>
      <c r="AF209" s="136">
        <f t="shared" si="16"/>
        <v>0</v>
      </c>
      <c r="AG209" s="70">
        <v>0</v>
      </c>
      <c r="AH209" s="70">
        <v>0</v>
      </c>
      <c r="AI209" s="79" t="s">
        <v>75</v>
      </c>
      <c r="AJ209" s="72">
        <v>0</v>
      </c>
      <c r="AK209" s="79" t="s">
        <v>75</v>
      </c>
      <c r="AL209" s="79" t="s">
        <v>75</v>
      </c>
      <c r="AM209" s="136">
        <f t="shared" si="17"/>
        <v>0</v>
      </c>
      <c r="AN209" s="136">
        <f>+K209+AC209-AH209</f>
        <v>12000000</v>
      </c>
      <c r="AO209" s="72" t="s">
        <v>67</v>
      </c>
      <c r="AP209" s="70">
        <v>12000000</v>
      </c>
      <c r="AQ209" s="72" t="s">
        <v>66</v>
      </c>
      <c r="AR209" s="70">
        <v>0</v>
      </c>
      <c r="AS209" s="86" t="s">
        <v>75</v>
      </c>
      <c r="AT209" s="169">
        <v>0</v>
      </c>
      <c r="AU209" s="139">
        <f t="shared" si="18"/>
        <v>12000000</v>
      </c>
      <c r="AV209" s="140">
        <f t="shared" si="19"/>
        <v>0</v>
      </c>
      <c r="AW209" s="86" t="s">
        <v>75</v>
      </c>
      <c r="AX209" s="72" t="s">
        <v>86</v>
      </c>
      <c r="AY209" s="232" t="s">
        <v>295</v>
      </c>
      <c r="AZ209" s="67" t="s">
        <v>67</v>
      </c>
      <c r="BA209" s="67" t="s">
        <v>67</v>
      </c>
    </row>
    <row r="210" spans="2:53" x14ac:dyDescent="0.25">
      <c r="B210" s="67">
        <v>2024</v>
      </c>
      <c r="C210" s="67">
        <v>891780111</v>
      </c>
      <c r="D210" s="69" t="s">
        <v>64</v>
      </c>
      <c r="E210" s="70" t="s">
        <v>294</v>
      </c>
      <c r="F210" s="70" t="s">
        <v>293</v>
      </c>
      <c r="G210" s="295">
        <v>0</v>
      </c>
      <c r="H210" s="72" t="s">
        <v>73</v>
      </c>
      <c r="I210" s="69" t="s">
        <v>65</v>
      </c>
      <c r="J210" s="70" t="s">
        <v>292</v>
      </c>
      <c r="K210" s="70">
        <v>7200000</v>
      </c>
      <c r="L210" s="67" t="s">
        <v>68</v>
      </c>
      <c r="M210" s="136" t="s">
        <v>291</v>
      </c>
      <c r="N210" s="136">
        <v>85151266</v>
      </c>
      <c r="O210" s="136">
        <v>1150</v>
      </c>
      <c r="P210" s="386">
        <v>45420</v>
      </c>
      <c r="Q210" s="70">
        <v>318000000</v>
      </c>
      <c r="R210" s="81">
        <v>45470</v>
      </c>
      <c r="S210" s="70">
        <v>7200000</v>
      </c>
      <c r="T210" s="72" t="s">
        <v>66</v>
      </c>
      <c r="U210" s="136">
        <v>57428039</v>
      </c>
      <c r="V210" s="136" t="s">
        <v>248</v>
      </c>
      <c r="W210" s="81">
        <v>45469</v>
      </c>
      <c r="X210" s="81">
        <v>45470</v>
      </c>
      <c r="Y210" s="295" t="s">
        <v>75</v>
      </c>
      <c r="Z210" s="81">
        <v>45565</v>
      </c>
      <c r="AA210" s="136">
        <f t="shared" si="15"/>
        <v>95</v>
      </c>
      <c r="AB210" s="70">
        <v>0</v>
      </c>
      <c r="AC210" s="70">
        <v>0</v>
      </c>
      <c r="AD210" s="70">
        <v>0</v>
      </c>
      <c r="AE210" s="79" t="s">
        <v>75</v>
      </c>
      <c r="AF210" s="136">
        <f t="shared" si="16"/>
        <v>0</v>
      </c>
      <c r="AG210" s="70">
        <v>0</v>
      </c>
      <c r="AH210" s="70">
        <v>0</v>
      </c>
      <c r="AI210" s="79" t="s">
        <v>75</v>
      </c>
      <c r="AJ210" s="72">
        <v>0</v>
      </c>
      <c r="AK210" s="79" t="s">
        <v>75</v>
      </c>
      <c r="AL210" s="79" t="s">
        <v>75</v>
      </c>
      <c r="AM210" s="136">
        <f t="shared" si="17"/>
        <v>0</v>
      </c>
      <c r="AN210" s="136">
        <f>+K210+AC210-AH210</f>
        <v>7200000</v>
      </c>
      <c r="AO210" s="72" t="s">
        <v>67</v>
      </c>
      <c r="AP210" s="70">
        <v>7200000</v>
      </c>
      <c r="AQ210" s="72" t="s">
        <v>66</v>
      </c>
      <c r="AR210" s="70">
        <v>0</v>
      </c>
      <c r="AS210" s="86" t="s">
        <v>75</v>
      </c>
      <c r="AT210" s="169">
        <v>0</v>
      </c>
      <c r="AU210" s="139">
        <f t="shared" si="18"/>
        <v>7200000</v>
      </c>
      <c r="AV210" s="140">
        <f t="shared" si="19"/>
        <v>0</v>
      </c>
      <c r="AW210" s="86" t="s">
        <v>75</v>
      </c>
      <c r="AX210" s="72" t="s">
        <v>86</v>
      </c>
      <c r="AY210" s="232" t="s">
        <v>290</v>
      </c>
      <c r="AZ210" s="67" t="s">
        <v>67</v>
      </c>
      <c r="BA210" s="67" t="s">
        <v>67</v>
      </c>
    </row>
    <row r="211" spans="2:53" x14ac:dyDescent="0.25">
      <c r="B211" s="67">
        <v>2024</v>
      </c>
      <c r="C211" s="67">
        <v>891780111</v>
      </c>
      <c r="D211" s="69" t="s">
        <v>64</v>
      </c>
      <c r="E211" s="70" t="s">
        <v>289</v>
      </c>
      <c r="F211" s="70" t="s">
        <v>288</v>
      </c>
      <c r="G211" s="295">
        <v>0</v>
      </c>
      <c r="H211" s="72" t="s">
        <v>73</v>
      </c>
      <c r="I211" s="69" t="s">
        <v>65</v>
      </c>
      <c r="J211" s="70" t="s">
        <v>287</v>
      </c>
      <c r="K211" s="70">
        <v>6000000</v>
      </c>
      <c r="L211" s="67" t="s">
        <v>68</v>
      </c>
      <c r="M211" s="136" t="s">
        <v>286</v>
      </c>
      <c r="N211" s="136">
        <v>1102848790</v>
      </c>
      <c r="O211" s="136">
        <v>1150</v>
      </c>
      <c r="P211" s="386">
        <v>45420</v>
      </c>
      <c r="Q211" s="70">
        <v>318000000</v>
      </c>
      <c r="R211" s="81">
        <v>45470</v>
      </c>
      <c r="S211" s="70">
        <v>6000000</v>
      </c>
      <c r="T211" s="72" t="s">
        <v>66</v>
      </c>
      <c r="U211" s="136">
        <v>57428039</v>
      </c>
      <c r="V211" s="136" t="s">
        <v>248</v>
      </c>
      <c r="W211" s="81">
        <v>45469</v>
      </c>
      <c r="X211" s="81">
        <v>45470</v>
      </c>
      <c r="Y211" s="295" t="s">
        <v>75</v>
      </c>
      <c r="Z211" s="81">
        <v>45645</v>
      </c>
      <c r="AA211" s="136">
        <f t="shared" si="15"/>
        <v>175</v>
      </c>
      <c r="AB211" s="70">
        <v>0</v>
      </c>
      <c r="AC211" s="70">
        <v>0</v>
      </c>
      <c r="AD211" s="70">
        <v>0</v>
      </c>
      <c r="AE211" s="79" t="s">
        <v>75</v>
      </c>
      <c r="AF211" s="136">
        <f t="shared" si="16"/>
        <v>0</v>
      </c>
      <c r="AG211" s="70">
        <v>0</v>
      </c>
      <c r="AH211" s="70">
        <v>0</v>
      </c>
      <c r="AI211" s="79" t="s">
        <v>75</v>
      </c>
      <c r="AJ211" s="72">
        <v>0</v>
      </c>
      <c r="AK211" s="79" t="s">
        <v>75</v>
      </c>
      <c r="AL211" s="79" t="s">
        <v>75</v>
      </c>
      <c r="AM211" s="136">
        <f t="shared" si="17"/>
        <v>0</v>
      </c>
      <c r="AN211" s="136">
        <f>+K211+AC211-AH211</f>
        <v>6000000</v>
      </c>
      <c r="AO211" s="72" t="s">
        <v>67</v>
      </c>
      <c r="AP211" s="70">
        <v>6000000</v>
      </c>
      <c r="AQ211" s="72" t="s">
        <v>66</v>
      </c>
      <c r="AR211" s="70">
        <v>0</v>
      </c>
      <c r="AS211" s="86" t="s">
        <v>75</v>
      </c>
      <c r="AT211" s="169">
        <v>0</v>
      </c>
      <c r="AU211" s="139">
        <f t="shared" si="18"/>
        <v>6000000</v>
      </c>
      <c r="AV211" s="140">
        <f t="shared" si="19"/>
        <v>0</v>
      </c>
      <c r="AW211" s="86" t="s">
        <v>75</v>
      </c>
      <c r="AX211" s="72" t="s">
        <v>86</v>
      </c>
      <c r="AY211" s="232" t="s">
        <v>285</v>
      </c>
      <c r="AZ211" s="67" t="s">
        <v>67</v>
      </c>
      <c r="BA211" s="67" t="s">
        <v>67</v>
      </c>
    </row>
    <row r="212" spans="2:53" x14ac:dyDescent="0.25">
      <c r="B212" s="67">
        <v>2024</v>
      </c>
      <c r="C212" s="67">
        <v>891780111</v>
      </c>
      <c r="D212" s="69" t="s">
        <v>64</v>
      </c>
      <c r="E212" s="70" t="s">
        <v>284</v>
      </c>
      <c r="F212" s="70" t="s">
        <v>283</v>
      </c>
      <c r="G212" s="295">
        <v>0</v>
      </c>
      <c r="H212" s="72" t="s">
        <v>73</v>
      </c>
      <c r="I212" s="69" t="s">
        <v>65</v>
      </c>
      <c r="J212" s="70" t="s">
        <v>282</v>
      </c>
      <c r="K212" s="70">
        <v>9000000</v>
      </c>
      <c r="L212" s="67" t="s">
        <v>68</v>
      </c>
      <c r="M212" s="136" t="s">
        <v>281</v>
      </c>
      <c r="N212" s="136">
        <v>7528454</v>
      </c>
      <c r="O212" s="136">
        <v>1150</v>
      </c>
      <c r="P212" s="386">
        <v>45420</v>
      </c>
      <c r="Q212" s="70">
        <v>318000000</v>
      </c>
      <c r="R212" s="81">
        <v>45470</v>
      </c>
      <c r="S212" s="70">
        <v>9000000</v>
      </c>
      <c r="T212" s="72" t="s">
        <v>66</v>
      </c>
      <c r="U212" s="136">
        <v>57428039</v>
      </c>
      <c r="V212" s="136" t="s">
        <v>248</v>
      </c>
      <c r="W212" s="81">
        <v>45469</v>
      </c>
      <c r="X212" s="81">
        <v>45470</v>
      </c>
      <c r="Y212" s="295" t="s">
        <v>75</v>
      </c>
      <c r="Z212" s="81">
        <v>45645</v>
      </c>
      <c r="AA212" s="136">
        <f t="shared" si="15"/>
        <v>175</v>
      </c>
      <c r="AB212" s="70">
        <v>0</v>
      </c>
      <c r="AC212" s="70">
        <v>0</v>
      </c>
      <c r="AD212" s="70">
        <v>0</v>
      </c>
      <c r="AE212" s="79" t="s">
        <v>75</v>
      </c>
      <c r="AF212" s="136">
        <f t="shared" si="16"/>
        <v>0</v>
      </c>
      <c r="AG212" s="70">
        <v>0</v>
      </c>
      <c r="AH212" s="70">
        <v>0</v>
      </c>
      <c r="AI212" s="79" t="s">
        <v>75</v>
      </c>
      <c r="AJ212" s="72">
        <v>0</v>
      </c>
      <c r="AK212" s="79" t="s">
        <v>75</v>
      </c>
      <c r="AL212" s="79" t="s">
        <v>75</v>
      </c>
      <c r="AM212" s="136">
        <f t="shared" si="17"/>
        <v>0</v>
      </c>
      <c r="AN212" s="136">
        <f>+K212+AC212-AH212</f>
        <v>9000000</v>
      </c>
      <c r="AO212" s="72" t="s">
        <v>67</v>
      </c>
      <c r="AP212" s="70">
        <v>9000000</v>
      </c>
      <c r="AQ212" s="72" t="s">
        <v>66</v>
      </c>
      <c r="AR212" s="70">
        <v>0</v>
      </c>
      <c r="AS212" s="86" t="s">
        <v>75</v>
      </c>
      <c r="AT212" s="169">
        <v>0</v>
      </c>
      <c r="AU212" s="139">
        <f t="shared" si="18"/>
        <v>9000000</v>
      </c>
      <c r="AV212" s="140">
        <f t="shared" si="19"/>
        <v>0</v>
      </c>
      <c r="AW212" s="86" t="s">
        <v>75</v>
      </c>
      <c r="AX212" s="72" t="s">
        <v>86</v>
      </c>
      <c r="AY212" s="232" t="s">
        <v>280</v>
      </c>
      <c r="AZ212" s="67" t="s">
        <v>67</v>
      </c>
      <c r="BA212" s="67" t="s">
        <v>67</v>
      </c>
    </row>
    <row r="213" spans="2:53" x14ac:dyDescent="0.25">
      <c r="B213" s="67">
        <v>2024</v>
      </c>
      <c r="C213" s="67">
        <v>891780111</v>
      </c>
      <c r="D213" s="69" t="s">
        <v>64</v>
      </c>
      <c r="E213" s="70" t="s">
        <v>279</v>
      </c>
      <c r="F213" s="70" t="s">
        <v>278</v>
      </c>
      <c r="G213" s="295">
        <v>0</v>
      </c>
      <c r="H213" s="72" t="s">
        <v>73</v>
      </c>
      <c r="I213" s="69" t="s">
        <v>65</v>
      </c>
      <c r="J213" s="70" t="s">
        <v>250</v>
      </c>
      <c r="K213" s="70">
        <v>6000000</v>
      </c>
      <c r="L213" s="67" t="s">
        <v>68</v>
      </c>
      <c r="M213" s="136" t="s">
        <v>277</v>
      </c>
      <c r="N213" s="136">
        <v>73152018</v>
      </c>
      <c r="O213" s="136">
        <v>1150</v>
      </c>
      <c r="P213" s="386">
        <v>45420</v>
      </c>
      <c r="Q213" s="70">
        <v>318000000</v>
      </c>
      <c r="R213" s="81">
        <v>45471</v>
      </c>
      <c r="S213" s="70">
        <v>6000000</v>
      </c>
      <c r="T213" s="72" t="s">
        <v>66</v>
      </c>
      <c r="U213" s="136">
        <v>57428039</v>
      </c>
      <c r="V213" s="136" t="s">
        <v>248</v>
      </c>
      <c r="W213" s="81">
        <v>45469</v>
      </c>
      <c r="X213" s="81">
        <v>45471</v>
      </c>
      <c r="Y213" s="295" t="s">
        <v>75</v>
      </c>
      <c r="Z213" s="81">
        <v>45503</v>
      </c>
      <c r="AA213" s="136">
        <f t="shared" si="15"/>
        <v>32</v>
      </c>
      <c r="AB213" s="70">
        <v>0</v>
      </c>
      <c r="AC213" s="70">
        <v>0</v>
      </c>
      <c r="AD213" s="70">
        <v>0</v>
      </c>
      <c r="AE213" s="79" t="s">
        <v>75</v>
      </c>
      <c r="AF213" s="136">
        <f t="shared" si="16"/>
        <v>0</v>
      </c>
      <c r="AG213" s="70">
        <v>0</v>
      </c>
      <c r="AH213" s="70">
        <v>0</v>
      </c>
      <c r="AI213" s="79" t="s">
        <v>75</v>
      </c>
      <c r="AJ213" s="72">
        <v>0</v>
      </c>
      <c r="AK213" s="79" t="s">
        <v>75</v>
      </c>
      <c r="AL213" s="79" t="s">
        <v>75</v>
      </c>
      <c r="AM213" s="136">
        <f t="shared" si="17"/>
        <v>0</v>
      </c>
      <c r="AN213" s="136">
        <f>+K213+AC213-AH213</f>
        <v>6000000</v>
      </c>
      <c r="AO213" s="72" t="s">
        <v>67</v>
      </c>
      <c r="AP213" s="70">
        <v>6000000</v>
      </c>
      <c r="AQ213" s="72" t="s">
        <v>66</v>
      </c>
      <c r="AR213" s="70">
        <v>0</v>
      </c>
      <c r="AS213" s="86" t="s">
        <v>75</v>
      </c>
      <c r="AT213" s="169">
        <v>0</v>
      </c>
      <c r="AU213" s="139">
        <f t="shared" si="18"/>
        <v>6000000</v>
      </c>
      <c r="AV213" s="140">
        <f t="shared" si="19"/>
        <v>0</v>
      </c>
      <c r="AW213" s="86" t="s">
        <v>75</v>
      </c>
      <c r="AX213" s="72" t="s">
        <v>86</v>
      </c>
      <c r="AY213" s="232" t="s">
        <v>276</v>
      </c>
      <c r="AZ213" s="67" t="s">
        <v>67</v>
      </c>
      <c r="BA213" s="67" t="s">
        <v>67</v>
      </c>
    </row>
    <row r="214" spans="2:53" x14ac:dyDescent="0.25">
      <c r="B214" s="67">
        <v>2024</v>
      </c>
      <c r="C214" s="67">
        <v>891780111</v>
      </c>
      <c r="D214" s="69" t="s">
        <v>64</v>
      </c>
      <c r="E214" s="70" t="s">
        <v>275</v>
      </c>
      <c r="F214" s="70" t="s">
        <v>274</v>
      </c>
      <c r="G214" s="295">
        <v>0</v>
      </c>
      <c r="H214" s="72" t="s">
        <v>73</v>
      </c>
      <c r="I214" s="69" t="s">
        <v>65</v>
      </c>
      <c r="J214" s="70" t="s">
        <v>273</v>
      </c>
      <c r="K214" s="70">
        <v>6000000</v>
      </c>
      <c r="L214" s="67" t="s">
        <v>68</v>
      </c>
      <c r="M214" s="136" t="s">
        <v>272</v>
      </c>
      <c r="N214" s="136">
        <v>57299253</v>
      </c>
      <c r="O214" s="136">
        <v>1150</v>
      </c>
      <c r="P214" s="386">
        <v>45420</v>
      </c>
      <c r="Q214" s="70">
        <v>318000000</v>
      </c>
      <c r="R214" s="81">
        <v>45470</v>
      </c>
      <c r="S214" s="70">
        <v>6000000</v>
      </c>
      <c r="T214" s="72" t="s">
        <v>66</v>
      </c>
      <c r="U214" s="136">
        <v>57428039</v>
      </c>
      <c r="V214" s="136" t="s">
        <v>248</v>
      </c>
      <c r="W214" s="81">
        <v>45469</v>
      </c>
      <c r="X214" s="81">
        <v>45470</v>
      </c>
      <c r="Y214" s="295" t="s">
        <v>75</v>
      </c>
      <c r="Z214" s="81">
        <v>45645</v>
      </c>
      <c r="AA214" s="136">
        <f t="shared" si="15"/>
        <v>175</v>
      </c>
      <c r="AB214" s="70">
        <v>0</v>
      </c>
      <c r="AC214" s="70">
        <v>0</v>
      </c>
      <c r="AD214" s="70">
        <v>0</v>
      </c>
      <c r="AE214" s="79" t="s">
        <v>75</v>
      </c>
      <c r="AF214" s="136">
        <f t="shared" si="16"/>
        <v>0</v>
      </c>
      <c r="AG214" s="70">
        <v>0</v>
      </c>
      <c r="AH214" s="70">
        <v>0</v>
      </c>
      <c r="AI214" s="79" t="s">
        <v>75</v>
      </c>
      <c r="AJ214" s="72">
        <v>0</v>
      </c>
      <c r="AK214" s="79" t="s">
        <v>75</v>
      </c>
      <c r="AL214" s="79" t="s">
        <v>75</v>
      </c>
      <c r="AM214" s="136">
        <f t="shared" si="17"/>
        <v>0</v>
      </c>
      <c r="AN214" s="136">
        <f>+K214+AC214-AH214</f>
        <v>6000000</v>
      </c>
      <c r="AO214" s="72" t="s">
        <v>67</v>
      </c>
      <c r="AP214" s="70">
        <v>6000000</v>
      </c>
      <c r="AQ214" s="72" t="s">
        <v>66</v>
      </c>
      <c r="AR214" s="70">
        <v>0</v>
      </c>
      <c r="AS214" s="86" t="s">
        <v>75</v>
      </c>
      <c r="AT214" s="169">
        <v>0</v>
      </c>
      <c r="AU214" s="139">
        <f t="shared" si="18"/>
        <v>6000000</v>
      </c>
      <c r="AV214" s="140">
        <f t="shared" si="19"/>
        <v>0</v>
      </c>
      <c r="AW214" s="86" t="s">
        <v>75</v>
      </c>
      <c r="AX214" s="72" t="s">
        <v>86</v>
      </c>
      <c r="AY214" s="232" t="s">
        <v>271</v>
      </c>
      <c r="AZ214" s="67" t="s">
        <v>67</v>
      </c>
      <c r="BA214" s="67" t="s">
        <v>67</v>
      </c>
    </row>
    <row r="215" spans="2:53" x14ac:dyDescent="0.25">
      <c r="B215" s="67">
        <v>2024</v>
      </c>
      <c r="C215" s="67">
        <v>891780111</v>
      </c>
      <c r="D215" s="69" t="s">
        <v>64</v>
      </c>
      <c r="E215" s="70" t="s">
        <v>270</v>
      </c>
      <c r="F215" s="70" t="s">
        <v>269</v>
      </c>
      <c r="G215" s="295">
        <v>0</v>
      </c>
      <c r="H215" s="72" t="s">
        <v>73</v>
      </c>
      <c r="I215" s="69" t="s">
        <v>65</v>
      </c>
      <c r="J215" s="70" t="s">
        <v>260</v>
      </c>
      <c r="K215" s="70">
        <v>6000000</v>
      </c>
      <c r="L215" s="67" t="s">
        <v>68</v>
      </c>
      <c r="M215" s="136" t="s">
        <v>268</v>
      </c>
      <c r="N215" s="136">
        <v>57462714</v>
      </c>
      <c r="O215" s="136">
        <v>1150</v>
      </c>
      <c r="P215" s="386">
        <v>45420</v>
      </c>
      <c r="Q215" s="70">
        <v>318000000</v>
      </c>
      <c r="R215" s="81">
        <v>45471</v>
      </c>
      <c r="S215" s="70">
        <v>6000000</v>
      </c>
      <c r="T215" s="72" t="s">
        <v>66</v>
      </c>
      <c r="U215" s="136">
        <v>57428039</v>
      </c>
      <c r="V215" s="136" t="s">
        <v>248</v>
      </c>
      <c r="W215" s="81">
        <v>45469</v>
      </c>
      <c r="X215" s="81">
        <v>45471</v>
      </c>
      <c r="Y215" s="295" t="s">
        <v>75</v>
      </c>
      <c r="Z215" s="81">
        <v>45534</v>
      </c>
      <c r="AA215" s="136">
        <f t="shared" si="15"/>
        <v>63</v>
      </c>
      <c r="AB215" s="70">
        <v>0</v>
      </c>
      <c r="AC215" s="70">
        <v>0</v>
      </c>
      <c r="AD215" s="70">
        <v>0</v>
      </c>
      <c r="AE215" s="79" t="s">
        <v>75</v>
      </c>
      <c r="AF215" s="136">
        <f t="shared" si="16"/>
        <v>0</v>
      </c>
      <c r="AG215" s="70">
        <v>0</v>
      </c>
      <c r="AH215" s="70">
        <v>0</v>
      </c>
      <c r="AI215" s="79" t="s">
        <v>75</v>
      </c>
      <c r="AJ215" s="72">
        <v>0</v>
      </c>
      <c r="AK215" s="79" t="s">
        <v>75</v>
      </c>
      <c r="AL215" s="79" t="s">
        <v>75</v>
      </c>
      <c r="AM215" s="136">
        <f t="shared" si="17"/>
        <v>0</v>
      </c>
      <c r="AN215" s="136">
        <f>+K215+AC215-AH215</f>
        <v>6000000</v>
      </c>
      <c r="AO215" s="72" t="s">
        <v>67</v>
      </c>
      <c r="AP215" s="70">
        <v>6000000</v>
      </c>
      <c r="AQ215" s="72" t="s">
        <v>66</v>
      </c>
      <c r="AR215" s="70">
        <v>0</v>
      </c>
      <c r="AS215" s="86" t="s">
        <v>75</v>
      </c>
      <c r="AT215" s="169">
        <v>0</v>
      </c>
      <c r="AU215" s="139">
        <f t="shared" si="18"/>
        <v>6000000</v>
      </c>
      <c r="AV215" s="140">
        <f t="shared" si="19"/>
        <v>0</v>
      </c>
      <c r="AW215" s="86" t="s">
        <v>75</v>
      </c>
      <c r="AX215" s="72" t="s">
        <v>86</v>
      </c>
      <c r="AY215" s="232" t="s">
        <v>267</v>
      </c>
      <c r="AZ215" s="67" t="s">
        <v>67</v>
      </c>
      <c r="BA215" s="67" t="s">
        <v>67</v>
      </c>
    </row>
    <row r="216" spans="2:53" x14ac:dyDescent="0.25">
      <c r="B216" s="67">
        <v>2024</v>
      </c>
      <c r="C216" s="67">
        <v>891780111</v>
      </c>
      <c r="D216" s="69" t="s">
        <v>64</v>
      </c>
      <c r="E216" s="70" t="s">
        <v>266</v>
      </c>
      <c r="F216" s="70" t="s">
        <v>265</v>
      </c>
      <c r="G216" s="295">
        <v>0</v>
      </c>
      <c r="H216" s="72" t="s">
        <v>73</v>
      </c>
      <c r="I216" s="69" t="s">
        <v>65</v>
      </c>
      <c r="J216" s="70" t="s">
        <v>260</v>
      </c>
      <c r="K216" s="70">
        <v>6000000</v>
      </c>
      <c r="L216" s="67" t="s">
        <v>68</v>
      </c>
      <c r="M216" s="136" t="s">
        <v>264</v>
      </c>
      <c r="N216" s="136">
        <v>71526727</v>
      </c>
      <c r="O216" s="136">
        <v>1150</v>
      </c>
      <c r="P216" s="386">
        <v>45420</v>
      </c>
      <c r="Q216" s="70">
        <v>318000000</v>
      </c>
      <c r="R216" s="81">
        <v>45470</v>
      </c>
      <c r="S216" s="70">
        <v>6000000</v>
      </c>
      <c r="T216" s="72" t="s">
        <v>66</v>
      </c>
      <c r="U216" s="136">
        <v>57428039</v>
      </c>
      <c r="V216" s="136" t="s">
        <v>248</v>
      </c>
      <c r="W216" s="81">
        <v>45469</v>
      </c>
      <c r="X216" s="81">
        <v>45470</v>
      </c>
      <c r="Y216" s="295" t="s">
        <v>75</v>
      </c>
      <c r="Z216" s="81">
        <v>45645</v>
      </c>
      <c r="AA216" s="136">
        <f t="shared" si="15"/>
        <v>175</v>
      </c>
      <c r="AB216" s="70">
        <v>0</v>
      </c>
      <c r="AC216" s="70">
        <v>0</v>
      </c>
      <c r="AD216" s="70">
        <v>0</v>
      </c>
      <c r="AE216" s="79" t="s">
        <v>75</v>
      </c>
      <c r="AF216" s="136">
        <f t="shared" si="16"/>
        <v>0</v>
      </c>
      <c r="AG216" s="70">
        <v>0</v>
      </c>
      <c r="AH216" s="70">
        <v>0</v>
      </c>
      <c r="AI216" s="79" t="s">
        <v>75</v>
      </c>
      <c r="AJ216" s="72">
        <v>0</v>
      </c>
      <c r="AK216" s="79" t="s">
        <v>75</v>
      </c>
      <c r="AL216" s="79" t="s">
        <v>75</v>
      </c>
      <c r="AM216" s="136">
        <f t="shared" si="17"/>
        <v>0</v>
      </c>
      <c r="AN216" s="136">
        <f>+K216+AC216-AH216</f>
        <v>6000000</v>
      </c>
      <c r="AO216" s="72" t="s">
        <v>67</v>
      </c>
      <c r="AP216" s="70">
        <v>6000000</v>
      </c>
      <c r="AQ216" s="72" t="s">
        <v>66</v>
      </c>
      <c r="AR216" s="70">
        <v>0</v>
      </c>
      <c r="AS216" s="86" t="s">
        <v>75</v>
      </c>
      <c r="AT216" s="169">
        <v>0</v>
      </c>
      <c r="AU216" s="139">
        <f t="shared" si="18"/>
        <v>6000000</v>
      </c>
      <c r="AV216" s="140">
        <f t="shared" si="19"/>
        <v>0</v>
      </c>
      <c r="AW216" s="86" t="s">
        <v>75</v>
      </c>
      <c r="AX216" s="72" t="s">
        <v>86</v>
      </c>
      <c r="AY216" s="232" t="s">
        <v>263</v>
      </c>
      <c r="AZ216" s="67" t="s">
        <v>67</v>
      </c>
      <c r="BA216" s="67" t="s">
        <v>67</v>
      </c>
    </row>
    <row r="217" spans="2:53" x14ac:dyDescent="0.25">
      <c r="B217" s="67">
        <v>2024</v>
      </c>
      <c r="C217" s="67">
        <v>891780111</v>
      </c>
      <c r="D217" s="69" t="s">
        <v>64</v>
      </c>
      <c r="E217" s="70" t="s">
        <v>262</v>
      </c>
      <c r="F217" s="70" t="s">
        <v>261</v>
      </c>
      <c r="G217" s="295">
        <v>0</v>
      </c>
      <c r="H217" s="72" t="s">
        <v>73</v>
      </c>
      <c r="I217" s="69" t="s">
        <v>65</v>
      </c>
      <c r="J217" s="70" t="s">
        <v>260</v>
      </c>
      <c r="K217" s="70">
        <v>6000000</v>
      </c>
      <c r="L217" s="67" t="s">
        <v>68</v>
      </c>
      <c r="M217" s="136" t="s">
        <v>259</v>
      </c>
      <c r="N217" s="136">
        <v>85155728</v>
      </c>
      <c r="O217" s="136">
        <v>1150</v>
      </c>
      <c r="P217" s="386">
        <v>45420</v>
      </c>
      <c r="Q217" s="70">
        <v>318000000</v>
      </c>
      <c r="R217" s="81">
        <v>45471</v>
      </c>
      <c r="S217" s="70">
        <v>6000000</v>
      </c>
      <c r="T217" s="72" t="s">
        <v>66</v>
      </c>
      <c r="U217" s="136">
        <v>57428039</v>
      </c>
      <c r="V217" s="136" t="s">
        <v>248</v>
      </c>
      <c r="W217" s="81">
        <v>45469</v>
      </c>
      <c r="X217" s="81">
        <v>45471</v>
      </c>
      <c r="Y217" s="295" t="s">
        <v>75</v>
      </c>
      <c r="Z217" s="81">
        <v>45645</v>
      </c>
      <c r="AA217" s="136">
        <f t="shared" si="15"/>
        <v>174</v>
      </c>
      <c r="AB217" s="70">
        <v>0</v>
      </c>
      <c r="AC217" s="70">
        <v>0</v>
      </c>
      <c r="AD217" s="70">
        <v>0</v>
      </c>
      <c r="AE217" s="79" t="s">
        <v>75</v>
      </c>
      <c r="AF217" s="136">
        <f t="shared" si="16"/>
        <v>0</v>
      </c>
      <c r="AG217" s="70">
        <v>0</v>
      </c>
      <c r="AH217" s="70">
        <v>0</v>
      </c>
      <c r="AI217" s="79" t="s">
        <v>75</v>
      </c>
      <c r="AJ217" s="72">
        <v>0</v>
      </c>
      <c r="AK217" s="79" t="s">
        <v>75</v>
      </c>
      <c r="AL217" s="79" t="s">
        <v>75</v>
      </c>
      <c r="AM217" s="136">
        <f t="shared" si="17"/>
        <v>0</v>
      </c>
      <c r="AN217" s="136">
        <f>+K217+AC217-AH217</f>
        <v>6000000</v>
      </c>
      <c r="AO217" s="72" t="s">
        <v>67</v>
      </c>
      <c r="AP217" s="70">
        <v>6000000</v>
      </c>
      <c r="AQ217" s="72" t="s">
        <v>66</v>
      </c>
      <c r="AR217" s="70">
        <v>0</v>
      </c>
      <c r="AS217" s="86" t="s">
        <v>75</v>
      </c>
      <c r="AT217" s="169">
        <v>0</v>
      </c>
      <c r="AU217" s="139">
        <f t="shared" si="18"/>
        <v>6000000</v>
      </c>
      <c r="AV217" s="140">
        <f t="shared" si="19"/>
        <v>0</v>
      </c>
      <c r="AW217" s="86" t="s">
        <v>75</v>
      </c>
      <c r="AX217" s="72" t="s">
        <v>86</v>
      </c>
      <c r="AY217" s="232" t="s">
        <v>258</v>
      </c>
      <c r="AZ217" s="67" t="s">
        <v>67</v>
      </c>
      <c r="BA217" s="67" t="s">
        <v>67</v>
      </c>
    </row>
    <row r="218" spans="2:53" x14ac:dyDescent="0.25">
      <c r="B218" s="67">
        <v>2024</v>
      </c>
      <c r="C218" s="67">
        <v>891780111</v>
      </c>
      <c r="D218" s="69" t="s">
        <v>64</v>
      </c>
      <c r="E218" s="70" t="s">
        <v>257</v>
      </c>
      <c r="F218" s="70" t="s">
        <v>256</v>
      </c>
      <c r="G218" s="295">
        <v>0</v>
      </c>
      <c r="H218" s="72" t="s">
        <v>73</v>
      </c>
      <c r="I218" s="69" t="s">
        <v>65</v>
      </c>
      <c r="J218" s="70" t="s">
        <v>255</v>
      </c>
      <c r="K218" s="70">
        <v>6000000</v>
      </c>
      <c r="L218" s="67" t="s">
        <v>68</v>
      </c>
      <c r="M218" s="136" t="s">
        <v>254</v>
      </c>
      <c r="N218" s="136">
        <v>4979686</v>
      </c>
      <c r="O218" s="136">
        <v>1150</v>
      </c>
      <c r="P218" s="386">
        <v>45420</v>
      </c>
      <c r="Q218" s="70">
        <v>318000000</v>
      </c>
      <c r="R218" s="81">
        <v>45470</v>
      </c>
      <c r="S218" s="70">
        <v>6000000</v>
      </c>
      <c r="T218" s="72" t="s">
        <v>66</v>
      </c>
      <c r="U218" s="136">
        <v>57428039</v>
      </c>
      <c r="V218" s="136" t="s">
        <v>248</v>
      </c>
      <c r="W218" s="81">
        <v>45469</v>
      </c>
      <c r="X218" s="81">
        <v>45470</v>
      </c>
      <c r="Y218" s="295" t="s">
        <v>75</v>
      </c>
      <c r="Z218" s="81">
        <v>45595</v>
      </c>
      <c r="AA218" s="136">
        <f t="shared" si="15"/>
        <v>125</v>
      </c>
      <c r="AB218" s="70">
        <v>0</v>
      </c>
      <c r="AC218" s="70">
        <v>0</v>
      </c>
      <c r="AD218" s="70">
        <v>0</v>
      </c>
      <c r="AE218" s="79" t="s">
        <v>75</v>
      </c>
      <c r="AF218" s="136">
        <f t="shared" si="16"/>
        <v>0</v>
      </c>
      <c r="AG218" s="70">
        <v>0</v>
      </c>
      <c r="AH218" s="70">
        <v>0</v>
      </c>
      <c r="AI218" s="79" t="s">
        <v>75</v>
      </c>
      <c r="AJ218" s="72">
        <v>0</v>
      </c>
      <c r="AK218" s="79" t="s">
        <v>75</v>
      </c>
      <c r="AL218" s="79" t="s">
        <v>75</v>
      </c>
      <c r="AM218" s="136">
        <f t="shared" si="17"/>
        <v>0</v>
      </c>
      <c r="AN218" s="136">
        <f>+K218+AC218-AH218</f>
        <v>6000000</v>
      </c>
      <c r="AO218" s="72" t="s">
        <v>67</v>
      </c>
      <c r="AP218" s="70">
        <v>6000000</v>
      </c>
      <c r="AQ218" s="72" t="s">
        <v>66</v>
      </c>
      <c r="AR218" s="70">
        <v>0</v>
      </c>
      <c r="AS218" s="86" t="s">
        <v>75</v>
      </c>
      <c r="AT218" s="169">
        <v>0</v>
      </c>
      <c r="AU218" s="139">
        <f t="shared" si="18"/>
        <v>6000000</v>
      </c>
      <c r="AV218" s="140">
        <f t="shared" si="19"/>
        <v>0</v>
      </c>
      <c r="AW218" s="86" t="s">
        <v>75</v>
      </c>
      <c r="AX218" s="72" t="s">
        <v>86</v>
      </c>
      <c r="AY218" s="232" t="s">
        <v>253</v>
      </c>
      <c r="AZ218" s="67" t="s">
        <v>67</v>
      </c>
      <c r="BA218" s="67" t="s">
        <v>67</v>
      </c>
    </row>
    <row r="219" spans="2:53" x14ac:dyDescent="0.25">
      <c r="B219" s="67">
        <v>2024</v>
      </c>
      <c r="C219" s="67">
        <v>891780111</v>
      </c>
      <c r="D219" s="69" t="s">
        <v>64</v>
      </c>
      <c r="E219" s="70" t="s">
        <v>252</v>
      </c>
      <c r="F219" s="70" t="s">
        <v>251</v>
      </c>
      <c r="G219" s="295">
        <v>0</v>
      </c>
      <c r="H219" s="72" t="s">
        <v>73</v>
      </c>
      <c r="I219" s="69" t="s">
        <v>65</v>
      </c>
      <c r="J219" s="70" t="s">
        <v>250</v>
      </c>
      <c r="K219" s="70">
        <v>12000000</v>
      </c>
      <c r="L219" s="67" t="s">
        <v>68</v>
      </c>
      <c r="M219" s="136" t="s">
        <v>249</v>
      </c>
      <c r="N219" s="136">
        <v>26905210</v>
      </c>
      <c r="O219" s="136">
        <v>1150</v>
      </c>
      <c r="P219" s="386">
        <v>45420</v>
      </c>
      <c r="Q219" s="70">
        <v>318000000</v>
      </c>
      <c r="R219" s="81">
        <v>45470</v>
      </c>
      <c r="S219" s="70">
        <v>12000000</v>
      </c>
      <c r="T219" s="72" t="s">
        <v>66</v>
      </c>
      <c r="U219" s="136">
        <v>57428039</v>
      </c>
      <c r="V219" s="136" t="s">
        <v>248</v>
      </c>
      <c r="W219" s="81">
        <v>45469</v>
      </c>
      <c r="X219" s="81">
        <v>45470</v>
      </c>
      <c r="Y219" s="295" t="s">
        <v>75</v>
      </c>
      <c r="Z219" s="81">
        <v>45645</v>
      </c>
      <c r="AA219" s="136">
        <f t="shared" si="15"/>
        <v>175</v>
      </c>
      <c r="AB219" s="70">
        <v>0</v>
      </c>
      <c r="AC219" s="70">
        <v>0</v>
      </c>
      <c r="AD219" s="70">
        <v>0</v>
      </c>
      <c r="AE219" s="79" t="s">
        <v>75</v>
      </c>
      <c r="AF219" s="136">
        <f t="shared" si="16"/>
        <v>0</v>
      </c>
      <c r="AG219" s="70">
        <v>0</v>
      </c>
      <c r="AH219" s="70">
        <v>0</v>
      </c>
      <c r="AI219" s="79" t="s">
        <v>75</v>
      </c>
      <c r="AJ219" s="72">
        <v>0</v>
      </c>
      <c r="AK219" s="79" t="s">
        <v>75</v>
      </c>
      <c r="AL219" s="79" t="s">
        <v>75</v>
      </c>
      <c r="AM219" s="136">
        <f t="shared" si="17"/>
        <v>0</v>
      </c>
      <c r="AN219" s="136">
        <f>+K219+AC219-AH219</f>
        <v>12000000</v>
      </c>
      <c r="AO219" s="72" t="s">
        <v>67</v>
      </c>
      <c r="AP219" s="70">
        <v>12000000</v>
      </c>
      <c r="AQ219" s="72" t="s">
        <v>66</v>
      </c>
      <c r="AR219" s="70">
        <v>0</v>
      </c>
      <c r="AS219" s="86" t="s">
        <v>75</v>
      </c>
      <c r="AT219" s="169">
        <v>0</v>
      </c>
      <c r="AU219" s="139">
        <f t="shared" si="18"/>
        <v>12000000</v>
      </c>
      <c r="AV219" s="140">
        <f t="shared" si="19"/>
        <v>0</v>
      </c>
      <c r="AW219" s="86" t="s">
        <v>75</v>
      </c>
      <c r="AX219" s="72" t="s">
        <v>86</v>
      </c>
      <c r="AY219" s="232" t="s">
        <v>247</v>
      </c>
      <c r="AZ219" s="67" t="s">
        <v>67</v>
      </c>
      <c r="BA219" s="67" t="s">
        <v>67</v>
      </c>
    </row>
    <row r="220" spans="2:53" ht="15.75" thickBot="1" x14ac:dyDescent="0.3">
      <c r="B220" s="95">
        <v>2024</v>
      </c>
      <c r="C220" s="95">
        <v>891780111</v>
      </c>
      <c r="D220" s="97" t="s">
        <v>64</v>
      </c>
      <c r="E220" s="98" t="s">
        <v>246</v>
      </c>
      <c r="F220" s="98" t="s">
        <v>245</v>
      </c>
      <c r="G220" s="390">
        <v>0</v>
      </c>
      <c r="H220" s="100" t="s">
        <v>73</v>
      </c>
      <c r="I220" s="97" t="s">
        <v>65</v>
      </c>
      <c r="J220" s="98" t="s">
        <v>244</v>
      </c>
      <c r="K220" s="98">
        <v>40000000</v>
      </c>
      <c r="L220" s="95" t="s">
        <v>68</v>
      </c>
      <c r="M220" s="147" t="s">
        <v>243</v>
      </c>
      <c r="N220" s="147">
        <v>1082881269</v>
      </c>
      <c r="O220" s="147">
        <v>684</v>
      </c>
      <c r="P220" s="391">
        <v>45365</v>
      </c>
      <c r="Q220" s="98">
        <v>50000000</v>
      </c>
      <c r="R220" s="118">
        <v>45470</v>
      </c>
      <c r="S220" s="98">
        <v>40000000</v>
      </c>
      <c r="T220" s="100" t="s">
        <v>66</v>
      </c>
      <c r="U220" s="147">
        <v>1082939683</v>
      </c>
      <c r="V220" s="147" t="s">
        <v>242</v>
      </c>
      <c r="W220" s="118">
        <v>45469</v>
      </c>
      <c r="X220" s="118">
        <v>45470</v>
      </c>
      <c r="Y220" s="390" t="s">
        <v>75</v>
      </c>
      <c r="Z220" s="118">
        <v>45592</v>
      </c>
      <c r="AA220" s="147">
        <f t="shared" si="15"/>
        <v>122</v>
      </c>
      <c r="AB220" s="98">
        <v>0</v>
      </c>
      <c r="AC220" s="98">
        <v>0</v>
      </c>
      <c r="AD220" s="98">
        <v>0</v>
      </c>
      <c r="AE220" s="120" t="s">
        <v>75</v>
      </c>
      <c r="AF220" s="147">
        <f t="shared" si="16"/>
        <v>0</v>
      </c>
      <c r="AG220" s="98">
        <v>0</v>
      </c>
      <c r="AH220" s="98">
        <v>0</v>
      </c>
      <c r="AI220" s="120" t="s">
        <v>75</v>
      </c>
      <c r="AJ220" s="100">
        <v>0</v>
      </c>
      <c r="AK220" s="120" t="s">
        <v>75</v>
      </c>
      <c r="AL220" s="120" t="s">
        <v>75</v>
      </c>
      <c r="AM220" s="147">
        <f t="shared" si="17"/>
        <v>0</v>
      </c>
      <c r="AN220" s="147">
        <f>+K220+AC220-AH220</f>
        <v>40000000</v>
      </c>
      <c r="AO220" s="100" t="s">
        <v>67</v>
      </c>
      <c r="AP220" s="98">
        <v>40000000</v>
      </c>
      <c r="AQ220" s="100" t="s">
        <v>66</v>
      </c>
      <c r="AR220" s="98">
        <v>0</v>
      </c>
      <c r="AS220" s="114" t="s">
        <v>75</v>
      </c>
      <c r="AT220" s="170">
        <v>0</v>
      </c>
      <c r="AU220" s="149">
        <f t="shared" si="18"/>
        <v>40000000</v>
      </c>
      <c r="AV220" s="150">
        <f t="shared" si="19"/>
        <v>0</v>
      </c>
      <c r="AW220" s="114" t="s">
        <v>75</v>
      </c>
      <c r="AX220" s="100" t="s">
        <v>86</v>
      </c>
      <c r="AY220" s="234" t="s">
        <v>241</v>
      </c>
      <c r="AZ220" s="95" t="s">
        <v>67</v>
      </c>
      <c r="BA220" s="95" t="s">
        <v>67</v>
      </c>
    </row>
    <row r="221" spans="2:53" s="23" customFormat="1" x14ac:dyDescent="0.25">
      <c r="B221" s="579" t="s">
        <v>69</v>
      </c>
      <c r="C221" s="579"/>
      <c r="D221" s="579"/>
      <c r="E221" s="164">
        <f>+SUBTOTAL(3,E8:E220)</f>
        <v>213</v>
      </c>
      <c r="F221" s="165"/>
      <c r="G221" s="165"/>
      <c r="H221" s="165"/>
      <c r="I221" s="165"/>
      <c r="J221" s="165"/>
      <c r="K221" s="166">
        <f>SUM(K8:K220)</f>
        <v>3644384038.8000002</v>
      </c>
      <c r="L221" s="578"/>
      <c r="M221" s="578"/>
      <c r="N221" s="578"/>
      <c r="O221" s="578"/>
      <c r="P221" s="578"/>
      <c r="Q221" s="578"/>
      <c r="R221" s="578"/>
      <c r="S221" s="578"/>
      <c r="T221" s="578"/>
      <c r="U221" s="578"/>
      <c r="V221" s="578"/>
      <c r="W221" s="578"/>
      <c r="X221" s="578"/>
      <c r="Y221" s="578"/>
      <c r="Z221" s="578"/>
      <c r="AA221" s="578"/>
      <c r="AB221" s="166">
        <f>SUM(AB8:AB220)</f>
        <v>24</v>
      </c>
      <c r="AC221" s="166">
        <f>SUM(AC8:AC220)</f>
        <v>60747000</v>
      </c>
      <c r="AD221" s="166">
        <f>SUM(AD8:AD220)</f>
        <v>21</v>
      </c>
      <c r="AE221" s="165"/>
      <c r="AF221" s="166">
        <f>SUM(AF8:AF220)</f>
        <v>410</v>
      </c>
      <c r="AG221" s="166">
        <f>SUM(AG8:AG220)</f>
        <v>1</v>
      </c>
      <c r="AH221" s="166">
        <f>SUM(AH8:AH220)</f>
        <v>6500000</v>
      </c>
      <c r="AI221" s="165"/>
      <c r="AJ221" s="164">
        <f>SUM(AJ8:AJ220)</f>
        <v>0</v>
      </c>
      <c r="AK221" s="578"/>
      <c r="AL221" s="578"/>
      <c r="AM221" s="578"/>
      <c r="AN221" s="166">
        <f>SUM(AN8:AN220)</f>
        <v>3698631038.8000002</v>
      </c>
      <c r="AO221" s="165"/>
      <c r="AP221" s="166">
        <f>SUM(AP8:AP220)</f>
        <v>3644384038.8000002</v>
      </c>
      <c r="AQ221" s="165"/>
      <c r="AR221" s="166">
        <f>SUM(AR8:AR220)</f>
        <v>0</v>
      </c>
      <c r="AS221" s="165"/>
      <c r="AT221" s="167">
        <f>SUM(AT8:AT220)</f>
        <v>900637600</v>
      </c>
      <c r="AU221" s="167">
        <f>SUM(AU8:AU220)</f>
        <v>2797993438.8000002</v>
      </c>
      <c r="AV221" s="578"/>
      <c r="AW221" s="578"/>
      <c r="AX221" s="578"/>
      <c r="AY221" s="578"/>
      <c r="AZ221" s="578"/>
      <c r="BA221" s="578"/>
    </row>
    <row r="223" spans="2:53" x14ac:dyDescent="0.25">
      <c r="E223" s="153"/>
    </row>
    <row r="224" spans="2:53" x14ac:dyDescent="0.25">
      <c r="E224" s="152"/>
    </row>
    <row r="225" spans="5:5" x14ac:dyDescent="0.25">
      <c r="E225" s="152"/>
    </row>
    <row r="226" spans="5:5" x14ac:dyDescent="0.25">
      <c r="E226" s="152"/>
    </row>
    <row r="227" spans="5:5" x14ac:dyDescent="0.25">
      <c r="E227" s="152"/>
    </row>
    <row r="228" spans="5:5" x14ac:dyDescent="0.25">
      <c r="E228" s="152"/>
    </row>
    <row r="229" spans="5:5" x14ac:dyDescent="0.25">
      <c r="E229" s="152"/>
    </row>
    <row r="230" spans="5:5" x14ac:dyDescent="0.25">
      <c r="E230" s="152"/>
    </row>
    <row r="231" spans="5:5" x14ac:dyDescent="0.25">
      <c r="E231" s="152"/>
    </row>
    <row r="232" spans="5:5" x14ac:dyDescent="0.25">
      <c r="E232" s="152"/>
    </row>
    <row r="233" spans="5:5" x14ac:dyDescent="0.25">
      <c r="E233" s="152"/>
    </row>
    <row r="234" spans="5:5" x14ac:dyDescent="0.25">
      <c r="E234" s="152"/>
    </row>
    <row r="235" spans="5:5" x14ac:dyDescent="0.25">
      <c r="E235" s="152"/>
    </row>
    <row r="236" spans="5:5" x14ac:dyDescent="0.25">
      <c r="E236" s="152"/>
    </row>
    <row r="237" spans="5:5" x14ac:dyDescent="0.25">
      <c r="E237" s="152"/>
    </row>
    <row r="238" spans="5:5" x14ac:dyDescent="0.25">
      <c r="E238" s="152"/>
    </row>
    <row r="239" spans="5:5" x14ac:dyDescent="0.25">
      <c r="E239" s="152"/>
    </row>
    <row r="240" spans="5:5" x14ac:dyDescent="0.25">
      <c r="E240" s="152"/>
    </row>
    <row r="241" spans="5:5" x14ac:dyDescent="0.25">
      <c r="E241" s="152"/>
    </row>
    <row r="242" spans="5:5" x14ac:dyDescent="0.25">
      <c r="E242" s="152"/>
    </row>
    <row r="243" spans="5:5" x14ac:dyDescent="0.25">
      <c r="E243" s="152"/>
    </row>
    <row r="244" spans="5:5" x14ac:dyDescent="0.25">
      <c r="E244" s="152"/>
    </row>
    <row r="245" spans="5:5" x14ac:dyDescent="0.25">
      <c r="E245" s="152"/>
    </row>
    <row r="246" spans="5:5" x14ac:dyDescent="0.25">
      <c r="E246" s="152"/>
    </row>
    <row r="247" spans="5:5" x14ac:dyDescent="0.25">
      <c r="E247" s="152"/>
    </row>
    <row r="248" spans="5:5" x14ac:dyDescent="0.25">
      <c r="E248" s="152"/>
    </row>
    <row r="249" spans="5:5" x14ac:dyDescent="0.25">
      <c r="E249" s="152"/>
    </row>
  </sheetData>
  <sheetProtection formatCells="0" formatColumns="0" formatRows="0" insertRows="0" deleteRows="0" autoFilter="0"/>
  <mergeCells count="22">
    <mergeCell ref="B3:C6"/>
    <mergeCell ref="D3:G4"/>
    <mergeCell ref="AV221:BA221"/>
    <mergeCell ref="AO6:AP6"/>
    <mergeCell ref="B221:D221"/>
    <mergeCell ref="L221:AA221"/>
    <mergeCell ref="AY6:BA6"/>
    <mergeCell ref="M6:N6"/>
    <mergeCell ref="O6:Q6"/>
    <mergeCell ref="R6:S6"/>
    <mergeCell ref="AK221:AM221"/>
    <mergeCell ref="T6:V6"/>
    <mergeCell ref="H3:I5"/>
    <mergeCell ref="E6:G6"/>
    <mergeCell ref="AV6:AX6"/>
    <mergeCell ref="AQ6:AU6"/>
    <mergeCell ref="F5:G5"/>
    <mergeCell ref="AB5:AM5"/>
    <mergeCell ref="W6:AA6"/>
    <mergeCell ref="AB6:AF6"/>
    <mergeCell ref="AG6:AI6"/>
    <mergeCell ref="AJ6:AM6"/>
  </mergeCells>
  <conditionalFormatting sqref="E183:E1048576 E1:E144 E146:E175 E177:E181">
    <cfRule type="duplicateValues" dxfId="5" priority="1"/>
  </conditionalFormatting>
  <conditionalFormatting sqref="F5 E6">
    <cfRule type="containsText" dxfId="4"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M8:AP15 AA8:AA220 AF8:AF220 AU8:AV220 AM16:AO21 AM22:AP175 AM176:AN220 AO177:AP181 AO183:AP220">
    <cfRule type="expression" dxfId="3" priority="2">
      <formula>+_xlfn.ISFORMULA(AA8)</formula>
    </cfRule>
  </conditionalFormatting>
  <dataValidations count="9">
    <dataValidation type="list" allowBlank="1" showInputMessage="1" showErrorMessage="1" sqref="AX8:AX220" xr:uid="{63DA7620-CE4C-4F8A-896E-61CFBC4FF58E}">
      <formula1>"Por iniciar,En ejecucion,Suspendido,Terminado,Liquidado"</formula1>
    </dataValidation>
    <dataValidation type="list" allowBlank="1" showInputMessage="1" showErrorMessage="1" sqref="H8:H220" xr:uid="{0702C2A5-72D9-4820-8D3B-D816F8654FDD}">
      <formula1>"OTRO SECTOR"</formula1>
    </dataValidation>
    <dataValidation type="list" allowBlank="1" showInputMessage="1" showErrorMessage="1" sqref="L8:L220" xr:uid="{EE8EE2F2-8BC1-46D7-B28C-9776309D777D}">
      <formula1>"DIRECTA"</formula1>
    </dataValidation>
    <dataValidation type="list" allowBlank="1" showInputMessage="1" showErrorMessage="1" sqref="BA8:BA220" xr:uid="{7299B4FF-1FDF-4CCF-8E6C-D62CC1F07AC6}">
      <formula1>"SI,NA por TIPO Contrato"</formula1>
    </dataValidation>
    <dataValidation type="list" allowBlank="1" showInputMessage="1" showErrorMessage="1" sqref="AZ8:AZ220" xr:uid="{C999323E-82E4-4B22-A9EA-DF4DDEFC5E8D}">
      <formula1>"SI,NO HA INICIADO"</formula1>
    </dataValidation>
    <dataValidation type="list" allowBlank="1" showInputMessage="1" showErrorMessage="1" sqref="AO183:AO220 T8:T220 AO8:AO175 AO177:AO181 AQ8:AQ220" xr:uid="{301B71B2-D3E4-4E77-88BC-DCB7485E0C66}">
      <formula1>"SI,NO"</formula1>
    </dataValidation>
    <dataValidation type="list" allowBlank="1" showInputMessage="1" showErrorMessage="1" sqref="I8:I31 I63:I66 I75:I144 I183:I220 I146:I181" xr:uid="{824282D2-6949-47C9-9CE1-93CEB98509B5}">
      <formula1>"FUNCIONAMIENTO,INVERSION,OTROS"</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759FE257-960C-47EE-8DE1-5031A1CA5947}"/>
    <hyperlink ref="AY9" r:id="rId2" xr:uid="{26B63807-5E8E-400B-AF60-10758617DC08}"/>
    <hyperlink ref="AY10" r:id="rId3" xr:uid="{B13B845A-E037-497C-B508-40331076EEAA}"/>
    <hyperlink ref="AY11" r:id="rId4" xr:uid="{6FB60D9E-EEBA-42BB-9044-0BCD71BF11C0}"/>
    <hyperlink ref="AY12" r:id="rId5" xr:uid="{A84A94D2-AD22-4054-9EDD-8B15099ADFAA}"/>
    <hyperlink ref="AY13" r:id="rId6" xr:uid="{C872E6EE-007E-4AE0-8331-7557C7BFA156}"/>
    <hyperlink ref="AY14" r:id="rId7" xr:uid="{B1E2E280-76FA-4294-83AA-FE59EA40F988}"/>
    <hyperlink ref="AY16" r:id="rId8" xr:uid="{6F842935-AAEE-4DDC-A67D-463CAD08233B}"/>
    <hyperlink ref="AY17" r:id="rId9" xr:uid="{4CDE55C5-FFEF-4176-96F1-4078FDA6725A}"/>
    <hyperlink ref="AY18" r:id="rId10" xr:uid="{AC708833-BA09-4783-82EB-B41AFF06083D}"/>
    <hyperlink ref="AY19" r:id="rId11" xr:uid="{A79F93D4-0095-41B2-B362-E26C2C763F55}"/>
    <hyperlink ref="AY20" r:id="rId12" xr:uid="{0BA869D2-F384-43C9-9BD2-C5A6F54AD093}"/>
    <hyperlink ref="AY21" r:id="rId13" xr:uid="{4B654F5B-3DCA-48FB-BBF1-B9BB3C6C6171}"/>
    <hyperlink ref="AY22" r:id="rId14" xr:uid="{B1199449-20FA-4625-961C-8519E5C10F6A}"/>
    <hyperlink ref="AY23" r:id="rId15" xr:uid="{3A8ED886-0B82-460F-BADE-275D802345F1}"/>
    <hyperlink ref="AY24" r:id="rId16" xr:uid="{AE62E326-1957-4E15-8EBA-95F7A5A303F6}"/>
    <hyperlink ref="AY25" r:id="rId17" xr:uid="{8C9FCCD8-912C-4C58-BB15-DF4BB0CD970E}"/>
    <hyperlink ref="AY26" r:id="rId18" xr:uid="{4426B099-8C6F-46EF-9531-8F48D92475FD}"/>
    <hyperlink ref="AY27" r:id="rId19" xr:uid="{99686D65-116C-4155-9ED6-A8A60603DE2F}"/>
    <hyperlink ref="AY28" r:id="rId20" xr:uid="{641B3047-4697-4B3C-92C0-65C1F37877D7}"/>
    <hyperlink ref="AY15" r:id="rId21" xr:uid="{A29D0F8C-89F4-41C4-9673-BC3996F21F40}"/>
    <hyperlink ref="AY30" r:id="rId22" xr:uid="{0A37C8CD-D706-40C2-A467-D937682E941F}"/>
    <hyperlink ref="AY29" r:id="rId23" xr:uid="{C0C2F4DD-EFC8-4701-A3B2-90CD736287F2}"/>
    <hyperlink ref="AY31" r:id="rId24" xr:uid="{D048E6A4-CCB4-4C11-9EAC-B61F99D54D19}"/>
    <hyperlink ref="AY32" r:id="rId25" xr:uid="{4FAAD85D-C392-4E6D-A02F-DEAD6E8B49A6}"/>
    <hyperlink ref="AY33" r:id="rId26" xr:uid="{C4DE6AE1-743E-487E-96C6-7FDBF114A8DA}"/>
    <hyperlink ref="AY35" r:id="rId27" xr:uid="{A3D02CF2-2B5E-45C4-BD03-8A1B27FC4145}"/>
    <hyperlink ref="AY36" r:id="rId28" xr:uid="{E167076D-C6FB-45D1-9A53-1D4206A811C5}"/>
    <hyperlink ref="AY34" r:id="rId29" xr:uid="{E38741D0-A8FC-46B3-BF5C-85EFCEB08CAF}"/>
    <hyperlink ref="AY37" r:id="rId30" xr:uid="{4AB83298-8E60-4D4A-8E4D-07541256F64A}"/>
    <hyperlink ref="AY40" r:id="rId31" xr:uid="{445F23BE-AEBC-47A8-9FE9-99D4929D0D13}"/>
    <hyperlink ref="AY38" r:id="rId32" xr:uid="{4A0CD6EA-E549-48EE-817A-B9E6FD27776A}"/>
    <hyperlink ref="AY39" r:id="rId33" xr:uid="{DC0F58A7-42C3-4BF6-AF05-00F9E7D05FFE}"/>
    <hyperlink ref="AY41" r:id="rId34" xr:uid="{150E806B-F017-4527-85C3-D5827002B166}"/>
    <hyperlink ref="AY42" r:id="rId35" xr:uid="{97FD497B-A289-4B42-B974-5147C07099C1}"/>
    <hyperlink ref="AY43" r:id="rId36" xr:uid="{5649B098-C674-443F-BEF8-D65DAE81ADDF}"/>
    <hyperlink ref="AY44" r:id="rId37" xr:uid="{CC1937F7-4325-4EF9-BF03-9B2957879517}"/>
    <hyperlink ref="AY45" r:id="rId38" xr:uid="{96306AE9-3330-4A77-B5E0-9B71712E74C9}"/>
    <hyperlink ref="AY46" r:id="rId39" xr:uid="{F1A7C546-1441-44F1-A0A6-CE575D76B6C4}"/>
    <hyperlink ref="AY47" r:id="rId40" xr:uid="{86789914-98E1-49DB-8085-47562A7DA219}"/>
    <hyperlink ref="AY48" r:id="rId41" xr:uid="{49BFCC86-2F1C-44F5-847F-8CA5984AB1A3}"/>
    <hyperlink ref="AY49" r:id="rId42" xr:uid="{A2AD5FBB-39B7-4BAF-8C3E-A32CD04BA433}"/>
    <hyperlink ref="AY50" r:id="rId43" xr:uid="{A63489D1-3D26-4329-94E3-9165972CFCBB}"/>
    <hyperlink ref="AY51" r:id="rId44" xr:uid="{A97BA1C4-8415-43CF-B99E-402FB3485D9F}"/>
    <hyperlink ref="AY52" r:id="rId45" xr:uid="{76A9D033-7D20-4D2E-B2B6-12F447171723}"/>
    <hyperlink ref="AY54" r:id="rId46" xr:uid="{A30C84D0-07B0-48ED-9613-77B6EC547EC8}"/>
    <hyperlink ref="AY55" r:id="rId47" xr:uid="{7F89459C-FC36-4FEB-88D6-9DB019A6F31B}"/>
    <hyperlink ref="AY56" r:id="rId48" xr:uid="{7D115B38-2C0C-4380-B00F-D4D98CF9AEBC}"/>
    <hyperlink ref="AY57" r:id="rId49" xr:uid="{4E7A2FB2-FB1E-4F01-9B67-ED85278F7866}"/>
    <hyperlink ref="AY58" r:id="rId50" xr:uid="{F543C142-9598-4312-982C-CDB30CC16E65}"/>
    <hyperlink ref="AY59" r:id="rId51" xr:uid="{749CA866-7CE4-45DD-B411-D5BAEA0C2464}"/>
    <hyperlink ref="AY61" r:id="rId52" xr:uid="{4C241FBE-6142-4371-8067-31F63A13F05D}"/>
    <hyperlink ref="AY60" r:id="rId53" xr:uid="{14263F29-9863-412A-9D77-8CB3AEE13CF6}"/>
    <hyperlink ref="AY63" r:id="rId54" xr:uid="{04AFE6E1-54DD-4A6B-8EFF-432655AF559F}"/>
    <hyperlink ref="AY64" r:id="rId55" xr:uid="{6168EC39-F2BC-4E60-90EC-7C4351FFE72D}"/>
    <hyperlink ref="AY53" r:id="rId56" xr:uid="{0C84B651-6480-440D-85EC-837263249DB9}"/>
    <hyperlink ref="AY62" r:id="rId57" xr:uid="{8FD741E3-6579-4674-B2A3-F9EC3BB24E38}"/>
    <hyperlink ref="AY67" r:id="rId58" xr:uid="{5EB18CEC-68A9-4C3F-AA01-7F5A3D8A8E37}"/>
    <hyperlink ref="AY66" r:id="rId59" xr:uid="{A0B0E560-DD28-42E5-8448-8ACD4BF5C56A}"/>
    <hyperlink ref="AY68" r:id="rId60" xr:uid="{42A630BA-7C92-4972-B61A-D3B36972CD04}"/>
    <hyperlink ref="AY69" r:id="rId61" xr:uid="{1780B5A7-74C1-4CAD-8CF0-00BBBC153F78}"/>
    <hyperlink ref="AY65" r:id="rId62" xr:uid="{5EC4A1A6-E683-4CEB-AE13-522350D17C96}"/>
    <hyperlink ref="AY70" r:id="rId63" xr:uid="{6AF00A7C-EE35-479E-90F6-6F55A47DAC15}"/>
    <hyperlink ref="AY71" r:id="rId64" xr:uid="{93249069-B0DD-4958-99AB-DE428A5C6805}"/>
    <hyperlink ref="AY72" r:id="rId65" xr:uid="{8701D14D-73A9-424A-8661-89796CF28E83}"/>
    <hyperlink ref="AY73" r:id="rId66" xr:uid="{F6462FA8-F0E4-4414-9CF1-9F29D4F40761}"/>
    <hyperlink ref="AY75" r:id="rId67" xr:uid="{3CB87414-1A49-45F8-BC65-1C35D5CF14F0}"/>
    <hyperlink ref="AY76" r:id="rId68" xr:uid="{5FC59265-0A5C-481B-A079-F69FBD2C625A}"/>
    <hyperlink ref="AY77" r:id="rId69" xr:uid="{3845B4F1-FD7C-42EB-A8E0-5A0931FB1D56}"/>
    <hyperlink ref="AY78" r:id="rId70" xr:uid="{5356DFF0-7877-428B-8626-DCF2B26091F5}"/>
    <hyperlink ref="AY79" r:id="rId71" xr:uid="{BC0B2B2A-6797-47D3-B03D-CF632EC23A3D}"/>
    <hyperlink ref="AY74" r:id="rId72" xr:uid="{E4F0F805-D5FC-4140-A983-DED0EEE5DB6D}"/>
    <hyperlink ref="AY80" r:id="rId73" xr:uid="{793D8172-E5A5-4327-93F6-723F3671ED21}"/>
    <hyperlink ref="AY81" r:id="rId74" xr:uid="{E8D57CF9-5EC6-4571-8B69-042E3127DCE1}"/>
    <hyperlink ref="AY82" r:id="rId75" xr:uid="{4B97694D-16F3-4C0B-9B36-3316216D41BB}"/>
    <hyperlink ref="AY83" r:id="rId76" xr:uid="{091AEEA3-E13F-40AC-BE51-9049D75CF8E2}"/>
    <hyperlink ref="AY84" r:id="rId77" xr:uid="{B387D124-D1C5-4F57-8CCA-482A27740A66}"/>
    <hyperlink ref="AY85" r:id="rId78" xr:uid="{5A61F6C8-B05A-4A0B-A90C-3D22804B928F}"/>
    <hyperlink ref="AY86" r:id="rId79" xr:uid="{491C258B-9516-4FB5-96F1-89C89CA65092}"/>
    <hyperlink ref="AY87" r:id="rId80" xr:uid="{12A0EDB8-4C32-46BB-A9A0-DB713ED27F84}"/>
    <hyperlink ref="AY88" r:id="rId81" xr:uid="{AA72537F-17D6-4D29-B937-7E32E4BD2659}"/>
    <hyperlink ref="AY89" r:id="rId82" xr:uid="{866CF4E3-FF4B-4A2C-8C6E-572F0D7D48D2}"/>
    <hyperlink ref="AY90" r:id="rId83" xr:uid="{8114094B-7BC3-4FCA-A850-93266FAED7CF}"/>
    <hyperlink ref="AY91" r:id="rId84" xr:uid="{95D5EB68-8932-4D4A-A99E-0C4E4F47239A}"/>
    <hyperlink ref="AY92" r:id="rId85" xr:uid="{2ED4AF33-3E12-4F83-AF0A-631F6AF7F1D0}"/>
    <hyperlink ref="AY93" r:id="rId86" xr:uid="{8F8D07FD-6474-4082-B3A9-3503C075DE82}"/>
    <hyperlink ref="AY94" r:id="rId87" xr:uid="{A3B233CB-75C4-40FB-97A7-0DC50981C4A7}"/>
    <hyperlink ref="AY95" r:id="rId88" xr:uid="{293AAB63-161A-4069-8F16-BD53F339784C}"/>
    <hyperlink ref="AY96" r:id="rId89" xr:uid="{2DAF822C-3B4E-4B4E-AAB2-11E1B158BBB4}"/>
    <hyperlink ref="AY97" r:id="rId90" xr:uid="{8D6FE6BE-B0D5-4DEA-B204-550C907B0942}"/>
    <hyperlink ref="AY98" r:id="rId91" xr:uid="{F4F868B5-1F3E-4918-8330-97AEB89F25BB}"/>
    <hyperlink ref="AY99" r:id="rId92" xr:uid="{402F2186-266B-4546-88E0-7C6E6B1D29B2}"/>
    <hyperlink ref="AY100" r:id="rId93" xr:uid="{91234B30-93DC-46C8-8B19-ED6BD9CA4141}"/>
    <hyperlink ref="AY101" r:id="rId94" xr:uid="{FDF5ADD6-DA5C-40DB-B56B-B47870D0F94B}"/>
    <hyperlink ref="AY102" r:id="rId95" xr:uid="{94A201A7-F19A-4A91-8CB5-2DD575947833}"/>
    <hyperlink ref="AY103" r:id="rId96" xr:uid="{7ADB5B51-840B-4FA4-9698-D45D045D7D01}"/>
    <hyperlink ref="AY104" r:id="rId97" xr:uid="{F0A293D5-A2F8-4413-BF0A-BE54FAD41DC2}"/>
    <hyperlink ref="AY105" r:id="rId98" xr:uid="{63ECA513-2BB3-43B7-86E9-8F782060732C}"/>
    <hyperlink ref="AY106" r:id="rId99" xr:uid="{C46A7CEF-4F7E-4B0B-8F12-DDE4D4FAFC97}"/>
    <hyperlink ref="AY107" r:id="rId100" xr:uid="{DC1BE935-28FB-41D6-9F09-1EF8B7F19AC4}"/>
    <hyperlink ref="AY108" r:id="rId101" xr:uid="{D584DAE6-5E08-4863-83C7-F9811DF29188}"/>
    <hyperlink ref="AY110" r:id="rId102" xr:uid="{D097F410-898A-46C5-B878-FB47D750FED8}"/>
    <hyperlink ref="AY109" r:id="rId103" xr:uid="{A50F16C2-C425-489D-9A8C-A31105B2E9DE}"/>
    <hyperlink ref="AY111" r:id="rId104" xr:uid="{7D4E47D9-21C5-4362-8A6F-DB63F2603CAC}"/>
    <hyperlink ref="AY112" r:id="rId105" xr:uid="{E7CB119E-7F48-4FBC-A8CF-4F800483CAD9}"/>
    <hyperlink ref="AY113" r:id="rId106" xr:uid="{97B61122-2F55-4D69-AE27-0AB35FF9B025}"/>
    <hyperlink ref="AY114" r:id="rId107" xr:uid="{20CCE680-FB14-4DC6-B061-AC585B959518}"/>
    <hyperlink ref="AY115" r:id="rId108" xr:uid="{2EAC09DA-D4C7-455B-9BE0-B0074F7059F4}"/>
    <hyperlink ref="AY116" r:id="rId109" xr:uid="{75165F15-BA0A-4CE5-91B9-408F71B78060}"/>
    <hyperlink ref="AY117" r:id="rId110" xr:uid="{86B9064C-AAC0-4495-B054-2DE733C69634}"/>
    <hyperlink ref="AY118" r:id="rId111" xr:uid="{F154C60A-1917-4400-A3EB-00744CA8F7E5}"/>
    <hyperlink ref="AY119" r:id="rId112" xr:uid="{3CEC88FE-2F83-4C48-B636-C3F8ED0DC2F2}"/>
    <hyperlink ref="AY120" r:id="rId113" xr:uid="{2927EC35-6580-491E-9AE7-F864123F4F9A}"/>
    <hyperlink ref="AY122" r:id="rId114" xr:uid="{A508D69E-DDAB-4A9C-85A6-C90177AC13A1}"/>
    <hyperlink ref="AY123" r:id="rId115" xr:uid="{73D74357-47F5-4EAA-9AB5-66BBA9605117}"/>
    <hyperlink ref="AY127" r:id="rId116" xr:uid="{5E2B1F95-2A74-4876-B95F-40C587309895}"/>
    <hyperlink ref="AY124" r:id="rId117" xr:uid="{A2F4B0EA-5A34-4170-81E7-B87A749757F7}"/>
    <hyperlink ref="AY125" r:id="rId118" xr:uid="{3F24891E-1247-4547-8EEF-CB2ECD8D47CE}"/>
    <hyperlink ref="AY121" r:id="rId119" xr:uid="{7F8D807E-6553-4A15-B04E-45311602FAD9}"/>
    <hyperlink ref="AY126" r:id="rId120" xr:uid="{63BC886B-8B60-4148-A6BF-2B9659493C9A}"/>
    <hyperlink ref="AY128" r:id="rId121" xr:uid="{A6179747-B726-4376-BB4F-FF9F9276CA4D}"/>
    <hyperlink ref="AY132" r:id="rId122" xr:uid="{AB00F41C-6DBE-45B1-ADEF-963AAC2FE657}"/>
    <hyperlink ref="AY133" r:id="rId123" xr:uid="{A95D93A2-F2D5-47F3-81E4-83E782ECE064}"/>
    <hyperlink ref="AY129" r:id="rId124" xr:uid="{540A79A3-989E-4C3F-9547-59DDD4C262AF}"/>
    <hyperlink ref="AY130" r:id="rId125" xr:uid="{2F7766C7-1CCC-4985-8C47-3D0D27D46537}"/>
    <hyperlink ref="AY131" r:id="rId126" xr:uid="{7419418F-9525-4FD0-95D9-2495973A6CB3}"/>
    <hyperlink ref="AY134" r:id="rId127" xr:uid="{409F4980-8021-408E-823A-024E7A1B4B88}"/>
    <hyperlink ref="AY135" r:id="rId128" xr:uid="{D4936FF0-9F7D-4E6A-94EB-E67EE286EE19}"/>
    <hyperlink ref="AY137" r:id="rId129" xr:uid="{ED00BC6A-2297-4299-9068-18CDC1B5AD5B}"/>
    <hyperlink ref="AY136" r:id="rId130" xr:uid="{7CA54F7A-1065-48C6-B067-297FB384B92E}"/>
    <hyperlink ref="AY138" r:id="rId131" xr:uid="{E5282781-898C-4C6B-A8EC-2BA0484C9EE0}"/>
    <hyperlink ref="AY139" r:id="rId132" xr:uid="{D422CFFF-FED4-43BE-A770-C75A43F5B1FC}"/>
    <hyperlink ref="AY140" r:id="rId133" xr:uid="{C645BE3A-F33B-4BD1-8F0D-045BB335BCE9}"/>
    <hyperlink ref="AY142" r:id="rId134" xr:uid="{8A178FAC-B610-410E-BA58-AABF61FF3A0C}"/>
    <hyperlink ref="AY143" r:id="rId135" xr:uid="{A14B15D8-70BF-4C27-B7EF-54DF2AED7F32}"/>
    <hyperlink ref="AY144" r:id="rId136" xr:uid="{522AB47E-BB55-4290-A49C-4FB688B02DB1}"/>
    <hyperlink ref="AY141" r:id="rId137" xr:uid="{A267B0ED-760E-4336-9858-1F56ED4E7E51}"/>
    <hyperlink ref="AY145" r:id="rId138" xr:uid="{9CDCE5F5-59D6-47E9-8270-CEFFF6AF1DEC}"/>
    <hyperlink ref="AY148" r:id="rId139" xr:uid="{92FF8277-251F-48A6-B43B-19243CA23304}"/>
    <hyperlink ref="AY147" r:id="rId140" xr:uid="{320CA727-1BCA-4534-AACB-046D882954AF}"/>
    <hyperlink ref="AY146" r:id="rId141" xr:uid="{6721CD24-B08A-4259-87D7-8A84A337A2F0}"/>
    <hyperlink ref="AY149" r:id="rId142" xr:uid="{F5B4A8E4-9496-46FF-8C54-0F9C939B1C8F}"/>
    <hyperlink ref="AY150" r:id="rId143" xr:uid="{0A865F42-864F-46FE-A279-3BFB07804872}"/>
    <hyperlink ref="AY151" r:id="rId144" xr:uid="{8241F455-57A7-4530-ADDD-DCA4A73539D1}"/>
    <hyperlink ref="AY152" r:id="rId145" xr:uid="{2BD80149-D6B2-4B98-8146-F236689614D6}"/>
    <hyperlink ref="AY153" r:id="rId146" xr:uid="{5CADEC88-6582-4658-84B5-9AF5F91DD0C9}"/>
    <hyperlink ref="AY156" r:id="rId147" xr:uid="{90B4724B-081F-4AC1-B421-B4E5ECDF0F13}"/>
    <hyperlink ref="AY154" r:id="rId148" xr:uid="{BA0BBE2C-63D0-4EF0-A36F-A33429A6E1B8}"/>
    <hyperlink ref="AY155" r:id="rId149" xr:uid="{50A1DE70-7F39-407F-B22A-F40D24C64BEB}"/>
    <hyperlink ref="AY157" r:id="rId150" xr:uid="{9B35A3ED-21F5-4E4E-891A-9499103B1C43}"/>
    <hyperlink ref="AY160" r:id="rId151" xr:uid="{ED655DFA-56AA-4F3B-9E8C-CC9A392F02D9}"/>
    <hyperlink ref="AY158" r:id="rId152" xr:uid="{36AB28E7-C2E3-408A-AA6F-0D170744EA6F}"/>
    <hyperlink ref="AY159" r:id="rId153" xr:uid="{A8FF7D5F-3543-41F6-96C7-A626971ABAEA}"/>
    <hyperlink ref="AY161" r:id="rId154" xr:uid="{D5D07031-E2E0-45D5-BAB3-5490B41F0A28}"/>
    <hyperlink ref="AY162" r:id="rId155" xr:uid="{09DC7923-B081-4ED8-B11A-FF4DA57539F5}"/>
    <hyperlink ref="AY163" r:id="rId156" xr:uid="{2A1B8478-C1CF-43EA-8408-33662E4E8303}"/>
    <hyperlink ref="AY164" r:id="rId157" xr:uid="{F098972B-530B-4D9A-984A-7F4C5F4A6670}"/>
    <hyperlink ref="AY166" r:id="rId158" xr:uid="{A52172BA-6904-4476-A02D-91A42539E582}"/>
    <hyperlink ref="AY165" r:id="rId159" xr:uid="{3419C1FD-6722-45E5-A93E-4A14DFE6A6A6}"/>
    <hyperlink ref="AY167" r:id="rId160" xr:uid="{31C80979-7B1E-468C-823C-DC10FDE0F9D8}"/>
    <hyperlink ref="AY168" r:id="rId161" xr:uid="{FC413073-0A41-4FF8-B8B0-BA7257818207}"/>
    <hyperlink ref="AY169" r:id="rId162" xr:uid="{51E31705-2791-419C-B4D5-169B6CBAFBCA}"/>
    <hyperlink ref="AY170" r:id="rId163" xr:uid="{5FF0228F-91D1-42D8-A7B3-953101C6A368}"/>
    <hyperlink ref="AY171" r:id="rId164" xr:uid="{77BE0222-0E55-44A8-AA54-614B8E87FC74}"/>
    <hyperlink ref="AY172" r:id="rId165" xr:uid="{06789DD7-F790-4DCD-9FF2-5A94EE283C9E}"/>
    <hyperlink ref="AY173" r:id="rId166" xr:uid="{6C08E51D-4FFF-490A-BE9B-23A550C1CE8F}"/>
    <hyperlink ref="AY174" r:id="rId167" xr:uid="{DA42CAE9-115B-47AC-A5AC-61F7E222E5EB}"/>
    <hyperlink ref="AY175" r:id="rId168" xr:uid="{D1A3893A-E1B0-43BE-92DF-2C586BFE60F5}"/>
    <hyperlink ref="AY176" r:id="rId169" xr:uid="{E026F44E-887C-47A3-9CB7-B04A7AFFE9C4}"/>
    <hyperlink ref="AY177" r:id="rId170" xr:uid="{CD900F57-A9E4-4BCF-B320-1AB70924809F}"/>
    <hyperlink ref="AY178" r:id="rId171" xr:uid="{9B49159D-2FDA-465A-9ED1-3197797E3959}"/>
    <hyperlink ref="AY181" r:id="rId172" xr:uid="{AFE1A971-19A7-44C3-B522-2F7002C08BB2}"/>
    <hyperlink ref="AY179" r:id="rId173" xr:uid="{BAFA8DF8-F8E7-4F39-9FE1-8A7A27C24BC9}"/>
    <hyperlink ref="AY180" r:id="rId174" xr:uid="{1E9B2529-F7ED-48CE-8CB7-96AD2D9BDA9A}"/>
    <hyperlink ref="AY182" r:id="rId175" xr:uid="{57E709F5-0737-415F-993A-B0849DB1CB5D}"/>
    <hyperlink ref="AY183" r:id="rId176" xr:uid="{5EBD06F7-AC06-46BC-A1FE-ADCC4C587DCB}"/>
    <hyperlink ref="AY184" r:id="rId177" xr:uid="{D48BFBFF-BB6A-46A8-8436-1334CEF4E62B}"/>
    <hyperlink ref="AY186" r:id="rId178" xr:uid="{2BC80DD5-CBCC-4E94-B9A0-0BA6EDCA587C}"/>
    <hyperlink ref="AY188" r:id="rId179" xr:uid="{AF32B0C7-ECAB-4144-9107-45C9FCAECF95}"/>
    <hyperlink ref="AY189" r:id="rId180" xr:uid="{F2F27DAB-EF77-407F-BACE-10E663A4FF23}"/>
    <hyperlink ref="AY190" r:id="rId181" xr:uid="{CEF93D81-C055-40CD-8561-A92A853CA29D}"/>
    <hyperlink ref="AY191" r:id="rId182" xr:uid="{4BD5C4AA-9583-4603-812F-DE3DD1FA786F}"/>
    <hyperlink ref="AY185" r:id="rId183" xr:uid="{1E11563B-9737-4446-BF40-B9CE09E34270}"/>
    <hyperlink ref="AY187" r:id="rId184" xr:uid="{637A3679-45D7-47AC-8708-4C1104A63DD7}"/>
    <hyperlink ref="AY192" r:id="rId185" xr:uid="{6E392E11-B8DB-488C-83EA-90B783897E54}"/>
    <hyperlink ref="AY193" r:id="rId186" xr:uid="{7EE7AFB4-73D7-4AC3-9CDE-176ABAE8C2A6}"/>
    <hyperlink ref="AY194" r:id="rId187" xr:uid="{1ABA5419-481B-4CE7-9156-2579A2A25ED0}"/>
    <hyperlink ref="AY196" r:id="rId188" xr:uid="{B10A8473-A3E0-4613-8A9E-EF675F2DDD7D}"/>
    <hyperlink ref="AY195" r:id="rId189" xr:uid="{D08DE85B-CF85-44D5-8EA1-9EA203E24C8B}"/>
    <hyperlink ref="AY197" r:id="rId190" xr:uid="{CED17CA1-2A83-4B6E-A1A7-6E35D78C8ADD}"/>
    <hyperlink ref="AY198" r:id="rId191" xr:uid="{8C96A72C-D5C3-4941-8803-3911F6A128CB}"/>
    <hyperlink ref="AY199" r:id="rId192" xr:uid="{5375C515-EC65-4B96-8510-229650745372}"/>
    <hyperlink ref="AY201" r:id="rId193" xr:uid="{7BD159AC-D53B-4AFF-87B9-DCEBE843E79C}"/>
    <hyperlink ref="AY200" r:id="rId194" xr:uid="{7F79691C-81E8-4488-885E-A27B3D302CE9}"/>
    <hyperlink ref="AY202" r:id="rId195" xr:uid="{FAD517AD-CDF9-40B2-A3BD-7B3151254743}"/>
    <hyperlink ref="AY204" r:id="rId196" xr:uid="{D008029D-A773-4025-8435-20C14E45B4DB}"/>
    <hyperlink ref="AY205" r:id="rId197" xr:uid="{0F3BF398-71DA-400D-BAD0-22D10CA9AD16}"/>
    <hyperlink ref="AY208" r:id="rId198" xr:uid="{95BC709A-B2F6-4452-8F42-FC73AB58A70A}"/>
    <hyperlink ref="AY209" r:id="rId199" xr:uid="{BFB833D0-7C46-4193-B16A-D7D8C724F442}"/>
    <hyperlink ref="AY210" r:id="rId200" xr:uid="{EA456BBE-FEDA-4EC8-ACF8-59F39B4F8B69}"/>
    <hyperlink ref="AY211" r:id="rId201" xr:uid="{C2B980F8-89B3-4632-BC83-D82E2922534E}"/>
    <hyperlink ref="AY212" r:id="rId202" xr:uid="{6C8FD182-DDEF-489C-B0F9-F89AE6FE892C}"/>
    <hyperlink ref="AY214" r:id="rId203" xr:uid="{6938DFA8-BB09-4CC2-B86E-C65547ACCF8D}"/>
    <hyperlink ref="AY203" r:id="rId204" xr:uid="{41FDDF64-A2B8-4875-97DD-D6D80348D99F}"/>
    <hyperlink ref="AY206" r:id="rId205" xr:uid="{4722EF31-ACA3-428B-BADA-89FC19C9606E}"/>
    <hyperlink ref="AY207" r:id="rId206" xr:uid="{6EE9971C-9B05-4792-9AA4-DF5B9D584E2A}"/>
    <hyperlink ref="AY213" r:id="rId207" xr:uid="{97B354FF-C877-4927-8301-527CBA81EC31}"/>
    <hyperlink ref="AY215" r:id="rId208" xr:uid="{0B4CE2B2-E8B8-4B93-A241-F6FB48E4AB49}"/>
    <hyperlink ref="AY216" r:id="rId209" xr:uid="{D30752B9-343B-410B-AABC-3902DDEB15B1}"/>
    <hyperlink ref="AY217" r:id="rId210" xr:uid="{86498938-C4DC-4E2B-9FDA-24E92329DBAF}"/>
    <hyperlink ref="AY219" r:id="rId211" xr:uid="{8A8BB746-D207-40CD-BE17-910AC6903950}"/>
    <hyperlink ref="AY218" r:id="rId212" xr:uid="{3C653DAE-83A7-4644-A7EF-B08E287072CF}"/>
    <hyperlink ref="AY220" r:id="rId213" xr:uid="{8FA04A35-BF39-47C8-8A13-BFF5EB7C15DA}"/>
  </hyperlinks>
  <pageMargins left="0.7" right="0.7" top="0.75" bottom="0.75" header="0.3" footer="0.3"/>
  <pageSetup orientation="portrait" horizontalDpi="300" verticalDpi="300" r:id="rId214"/>
  <drawing r:id="rId21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C940-671B-4829-BE06-B40E69E149E3}">
  <dimension ref="A1:BT283"/>
  <sheetViews>
    <sheetView showGridLines="0" zoomScale="95" zoomScaleNormal="95"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140625" customWidth="1"/>
    <col min="6" max="6" width="17.140625" style="188" customWidth="1"/>
    <col min="7" max="7" width="15.7109375" customWidth="1"/>
    <col min="8" max="8" width="13.140625" customWidth="1"/>
    <col min="9" max="9" width="13.7109375" style="31" customWidth="1"/>
    <col min="10" max="10" width="20.28515625" style="188" customWidth="1"/>
    <col min="11" max="11" width="14.5703125" style="188" customWidth="1"/>
    <col min="12" max="12" width="15" style="188" customWidth="1"/>
    <col min="13" max="13" width="20.7109375" style="188" customWidth="1"/>
    <col min="14" max="14" width="16.42578125" style="192" customWidth="1"/>
    <col min="15" max="15" width="11.85546875" style="191" customWidth="1"/>
    <col min="16" max="16" width="14.42578125" style="190" customWidth="1"/>
    <col min="17" max="17" width="18.42578125" style="191" customWidth="1"/>
    <col min="18" max="18" width="14.7109375" style="190" customWidth="1"/>
    <col min="19" max="19" width="15.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2" customWidth="1"/>
    <col min="28" max="28" width="11.7109375" customWidth="1"/>
    <col min="29" max="29" width="17.5703125" customWidth="1"/>
    <col min="30" max="30" width="13.42578125" customWidth="1"/>
    <col min="31" max="31" width="14.28515625" customWidth="1"/>
    <col min="32" max="32" width="13.5703125" customWidth="1"/>
    <col min="33" max="33" width="16.5703125" customWidth="1"/>
    <col min="34" max="34" width="14.28515625" customWidth="1"/>
    <col min="35" max="35" width="13.85546875" customWidth="1"/>
    <col min="36" max="36" width="15.5703125" customWidth="1"/>
    <col min="37" max="37" width="13.85546875" customWidth="1"/>
    <col min="38" max="38" width="14.28515625" customWidth="1"/>
    <col min="39" max="39" width="14" customWidth="1"/>
    <col min="40" max="40" width="18.5703125" style="189" customWidth="1"/>
    <col min="41" max="41" width="14.85546875" customWidth="1"/>
    <col min="42" max="42" width="16" style="189" customWidth="1"/>
    <col min="43" max="43" width="14.7109375" customWidth="1"/>
    <col min="44" max="45" width="14.28515625" customWidth="1"/>
    <col min="46" max="46" width="19" customWidth="1"/>
    <col min="47" max="47" width="16" customWidth="1"/>
    <col min="48" max="48" width="12" customWidth="1"/>
    <col min="49" max="49" width="14.42578125" customWidth="1"/>
    <col min="50" max="50" width="12.42578125" customWidth="1"/>
    <col min="51" max="51" width="11.42578125" style="188" customWidth="1"/>
    <col min="52" max="52" width="11.42578125" customWidth="1"/>
    <col min="53" max="53" width="18.1406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208" t="s">
        <v>76</v>
      </c>
      <c r="K3" s="210"/>
      <c r="L3" s="199"/>
      <c r="M3" s="199"/>
      <c r="N3" s="205"/>
      <c r="O3" s="204"/>
      <c r="P3" s="203"/>
      <c r="Q3" s="204"/>
      <c r="R3" s="203"/>
      <c r="S3" s="5"/>
      <c r="T3" s="5"/>
      <c r="U3" s="5"/>
      <c r="V3" s="6"/>
      <c r="W3" s="6"/>
      <c r="X3" s="5"/>
      <c r="Y3" s="6"/>
      <c r="Z3" s="5"/>
      <c r="AA3" s="6"/>
      <c r="AB3" s="5"/>
      <c r="AC3" s="6"/>
      <c r="AD3" s="5"/>
      <c r="AE3" s="6"/>
      <c r="AF3" s="5"/>
      <c r="AG3" s="6"/>
      <c r="AH3" s="5"/>
      <c r="AI3" s="6"/>
      <c r="AJ3" s="5"/>
      <c r="AK3" s="6"/>
      <c r="AL3" s="5"/>
      <c r="AM3" s="6"/>
      <c r="AN3" s="198"/>
      <c r="AO3" s="5"/>
      <c r="AP3" s="198"/>
      <c r="AQ3" s="5"/>
      <c r="AR3" s="5"/>
      <c r="AS3" s="5"/>
      <c r="AT3" s="6"/>
      <c r="AU3" s="5"/>
      <c r="AV3" s="6"/>
      <c r="AW3" s="5"/>
      <c r="AX3" s="6"/>
      <c r="AY3" s="199"/>
      <c r="AZ3" s="6"/>
      <c r="BA3" s="5"/>
    </row>
    <row r="4" spans="1:72" ht="28.5" customHeight="1" thickBot="1" x14ac:dyDescent="0.3">
      <c r="B4" s="534"/>
      <c r="C4" s="535"/>
      <c r="D4" s="541"/>
      <c r="E4" s="542"/>
      <c r="F4" s="542"/>
      <c r="G4" s="543"/>
      <c r="H4" s="546"/>
      <c r="I4" s="547"/>
      <c r="J4" s="209">
        <v>1000</v>
      </c>
      <c r="K4" s="208" t="s">
        <v>1</v>
      </c>
      <c r="L4" s="199"/>
      <c r="M4" s="199"/>
      <c r="N4" s="205"/>
      <c r="O4" s="204"/>
      <c r="P4" s="203"/>
      <c r="Q4" s="204"/>
      <c r="R4" s="203"/>
      <c r="S4" s="5"/>
      <c r="T4" s="5"/>
      <c r="U4" s="5"/>
      <c r="V4" s="6"/>
      <c r="W4" s="6"/>
      <c r="X4" s="5"/>
      <c r="Y4" s="6"/>
      <c r="Z4" s="5"/>
      <c r="AA4" s="6"/>
      <c r="AB4" s="5"/>
      <c r="AC4" s="6"/>
      <c r="AD4" s="5"/>
      <c r="AE4" s="6"/>
      <c r="AF4" s="5"/>
      <c r="AG4" s="6"/>
      <c r="AH4" s="5"/>
      <c r="AI4" s="6"/>
      <c r="AJ4" s="5"/>
      <c r="AK4" s="6"/>
      <c r="AL4" s="5"/>
      <c r="AM4" s="6"/>
      <c r="AN4" s="198"/>
      <c r="AO4" s="5"/>
      <c r="AP4" s="198"/>
      <c r="AQ4" s="5"/>
      <c r="AR4" s="5"/>
      <c r="AS4" s="5"/>
      <c r="AT4" s="6"/>
      <c r="AU4" s="5"/>
      <c r="AV4" s="6"/>
      <c r="AW4" s="5"/>
      <c r="AX4" s="6"/>
      <c r="AY4" s="199"/>
      <c r="AZ4" s="6"/>
      <c r="BA4" s="5"/>
    </row>
    <row r="5" spans="1:72" ht="23.25" customHeight="1" thickBot="1" x14ac:dyDescent="0.3">
      <c r="B5" s="534"/>
      <c r="C5" s="535"/>
      <c r="D5" s="7" t="s">
        <v>2</v>
      </c>
      <c r="E5" s="8"/>
      <c r="F5" s="550" t="s">
        <v>132</v>
      </c>
      <c r="G5" s="550"/>
      <c r="H5" s="548"/>
      <c r="I5" s="549"/>
      <c r="J5" s="207">
        <f>+K6*J4</f>
        <v>1300000000</v>
      </c>
      <c r="K5" s="206" t="s">
        <v>3</v>
      </c>
      <c r="L5" s="199"/>
      <c r="M5" s="199"/>
      <c r="N5" s="205"/>
      <c r="O5" s="204"/>
      <c r="P5" s="203"/>
      <c r="Q5" s="204"/>
      <c r="R5" s="203"/>
      <c r="S5" s="5"/>
      <c r="T5" s="5"/>
      <c r="U5" s="5"/>
      <c r="V5" s="6"/>
      <c r="W5" s="6"/>
      <c r="X5" s="6"/>
      <c r="Y5" s="6"/>
      <c r="Z5" s="6"/>
      <c r="AA5" s="6"/>
      <c r="AB5" s="525" t="s">
        <v>4</v>
      </c>
      <c r="AC5" s="526"/>
      <c r="AD5" s="526"/>
      <c r="AE5" s="526"/>
      <c r="AF5" s="526"/>
      <c r="AG5" s="526"/>
      <c r="AH5" s="526"/>
      <c r="AI5" s="526"/>
      <c r="AJ5" s="526"/>
      <c r="AK5" s="526"/>
      <c r="AL5" s="526"/>
      <c r="AM5" s="527"/>
      <c r="AN5" s="198"/>
      <c r="AO5" s="5"/>
      <c r="AP5" s="198"/>
      <c r="AQ5" s="5"/>
      <c r="AR5" s="5"/>
      <c r="AS5" s="5"/>
      <c r="AT5" s="5"/>
      <c r="AU5" s="5"/>
      <c r="AV5" s="5"/>
      <c r="AW5" s="5"/>
      <c r="AX5" s="5"/>
      <c r="AY5" s="199"/>
      <c r="AZ5" s="5"/>
      <c r="BA5" s="5"/>
    </row>
    <row r="6" spans="1:72" s="12" customFormat="1" ht="23.25" customHeight="1" thickBot="1" x14ac:dyDescent="0.3">
      <c r="B6" s="536"/>
      <c r="C6" s="537"/>
      <c r="D6" s="13" t="s">
        <v>5</v>
      </c>
      <c r="E6" s="528" t="s">
        <v>2851</v>
      </c>
      <c r="F6" s="528"/>
      <c r="G6" s="529"/>
      <c r="H6" s="25" t="s">
        <v>77</v>
      </c>
      <c r="I6" s="202"/>
      <c r="J6" s="201"/>
      <c r="K6" s="200">
        <v>1300000</v>
      </c>
      <c r="L6" s="199"/>
      <c r="M6" s="583" t="s">
        <v>6</v>
      </c>
      <c r="N6" s="584"/>
      <c r="O6" s="583" t="s">
        <v>7</v>
      </c>
      <c r="P6" s="584"/>
      <c r="Q6" s="585"/>
      <c r="R6" s="586" t="s">
        <v>8</v>
      </c>
      <c r="S6" s="587"/>
      <c r="T6" s="516" t="s">
        <v>9</v>
      </c>
      <c r="U6" s="517"/>
      <c r="V6" s="518"/>
      <c r="W6" s="525" t="s">
        <v>10</v>
      </c>
      <c r="X6" s="526"/>
      <c r="Y6" s="526"/>
      <c r="Z6" s="526"/>
      <c r="AA6" s="527"/>
      <c r="AB6" s="525" t="s">
        <v>11</v>
      </c>
      <c r="AC6" s="526"/>
      <c r="AD6" s="526"/>
      <c r="AE6" s="526"/>
      <c r="AF6" s="527"/>
      <c r="AG6" s="516" t="s">
        <v>12</v>
      </c>
      <c r="AH6" s="517"/>
      <c r="AI6" s="518"/>
      <c r="AJ6" s="516" t="s">
        <v>13</v>
      </c>
      <c r="AK6" s="517"/>
      <c r="AL6" s="517"/>
      <c r="AM6" s="518"/>
      <c r="AN6" s="198"/>
      <c r="AO6" s="516" t="s">
        <v>78</v>
      </c>
      <c r="AP6" s="518"/>
      <c r="AQ6" s="516" t="s">
        <v>14</v>
      </c>
      <c r="AR6" s="517"/>
      <c r="AS6" s="517"/>
      <c r="AT6" s="517"/>
      <c r="AU6" s="518"/>
      <c r="AV6" s="516" t="s">
        <v>74</v>
      </c>
      <c r="AW6" s="517"/>
      <c r="AX6" s="518"/>
      <c r="AY6" s="516" t="s">
        <v>15</v>
      </c>
      <c r="AZ6" s="517"/>
      <c r="BA6" s="518"/>
    </row>
    <row r="7" spans="1:72" s="225" customFormat="1" ht="77.25" thickBot="1" x14ac:dyDescent="0.3">
      <c r="A7" s="212"/>
      <c r="B7" s="213" t="s">
        <v>16</v>
      </c>
      <c r="C7" s="214" t="s">
        <v>17</v>
      </c>
      <c r="D7" s="215" t="s">
        <v>18</v>
      </c>
      <c r="E7" s="197" t="s">
        <v>19</v>
      </c>
      <c r="F7" s="197" t="s">
        <v>20</v>
      </c>
      <c r="G7" s="215" t="s">
        <v>21</v>
      </c>
      <c r="H7" s="213" t="s">
        <v>22</v>
      </c>
      <c r="I7" s="213" t="s">
        <v>72</v>
      </c>
      <c r="J7" s="213" t="s">
        <v>23</v>
      </c>
      <c r="K7" s="213" t="s">
        <v>24</v>
      </c>
      <c r="L7" s="213" t="s">
        <v>25</v>
      </c>
      <c r="M7" s="213" t="s">
        <v>26</v>
      </c>
      <c r="N7" s="214" t="s">
        <v>27</v>
      </c>
      <c r="O7" s="214" t="s">
        <v>28</v>
      </c>
      <c r="P7" s="216" t="s">
        <v>29</v>
      </c>
      <c r="Q7" s="213" t="s">
        <v>30</v>
      </c>
      <c r="R7" s="216" t="s">
        <v>31</v>
      </c>
      <c r="S7" s="213" t="s">
        <v>32</v>
      </c>
      <c r="T7" s="213" t="s">
        <v>33</v>
      </c>
      <c r="U7" s="214" t="s">
        <v>34</v>
      </c>
      <c r="V7" s="213" t="s">
        <v>35</v>
      </c>
      <c r="W7" s="213" t="s">
        <v>70</v>
      </c>
      <c r="X7" s="213" t="s">
        <v>36</v>
      </c>
      <c r="Y7" s="213" t="s">
        <v>37</v>
      </c>
      <c r="Z7" s="217" t="s">
        <v>38</v>
      </c>
      <c r="AA7" s="218" t="s">
        <v>39</v>
      </c>
      <c r="AB7" s="213" t="s">
        <v>40</v>
      </c>
      <c r="AC7" s="213" t="s">
        <v>41</v>
      </c>
      <c r="AD7" s="213" t="s">
        <v>42</v>
      </c>
      <c r="AE7" s="217" t="s">
        <v>43</v>
      </c>
      <c r="AF7" s="218" t="s">
        <v>44</v>
      </c>
      <c r="AG7" s="213" t="s">
        <v>45</v>
      </c>
      <c r="AH7" s="213" t="s">
        <v>46</v>
      </c>
      <c r="AI7" s="217" t="s">
        <v>47</v>
      </c>
      <c r="AJ7" s="213" t="s">
        <v>48</v>
      </c>
      <c r="AK7" s="217" t="s">
        <v>49</v>
      </c>
      <c r="AL7" s="217" t="s">
        <v>50</v>
      </c>
      <c r="AM7" s="218" t="s">
        <v>51</v>
      </c>
      <c r="AN7" s="219" t="s">
        <v>52</v>
      </c>
      <c r="AO7" s="213" t="s">
        <v>79</v>
      </c>
      <c r="AP7" s="220" t="s">
        <v>80</v>
      </c>
      <c r="AQ7" s="213" t="s">
        <v>53</v>
      </c>
      <c r="AR7" s="213" t="s">
        <v>54</v>
      </c>
      <c r="AS7" s="213" t="s">
        <v>55</v>
      </c>
      <c r="AT7" s="221" t="s">
        <v>56</v>
      </c>
      <c r="AU7" s="222" t="s">
        <v>57</v>
      </c>
      <c r="AV7" s="223" t="s">
        <v>58</v>
      </c>
      <c r="AW7" s="213" t="s">
        <v>59</v>
      </c>
      <c r="AX7" s="213" t="s">
        <v>60</v>
      </c>
      <c r="AY7" s="214" t="s">
        <v>61</v>
      </c>
      <c r="AZ7" s="214" t="s">
        <v>62</v>
      </c>
      <c r="BA7" s="214" t="s">
        <v>63</v>
      </c>
      <c r="BB7" s="224"/>
      <c r="BC7" s="224"/>
      <c r="BD7" s="224"/>
      <c r="BE7" s="224"/>
      <c r="BF7" s="224"/>
      <c r="BG7" s="224"/>
      <c r="BH7" s="224"/>
      <c r="BI7" s="224"/>
      <c r="BJ7" s="224"/>
      <c r="BK7" s="224"/>
      <c r="BL7" s="224"/>
      <c r="BM7" s="224"/>
      <c r="BN7" s="224"/>
      <c r="BO7" s="224"/>
      <c r="BP7" s="224"/>
      <c r="BQ7" s="224"/>
      <c r="BR7" s="224"/>
      <c r="BS7" s="224"/>
      <c r="BT7" s="224"/>
    </row>
    <row r="8" spans="1:72" s="196" customFormat="1" ht="12.75" x14ac:dyDescent="0.2">
      <c r="B8" s="44">
        <v>2024</v>
      </c>
      <c r="C8" s="44">
        <v>891780111</v>
      </c>
      <c r="D8" s="46" t="s">
        <v>64</v>
      </c>
      <c r="E8" s="47" t="s">
        <v>2850</v>
      </c>
      <c r="F8" s="263" t="s">
        <v>2849</v>
      </c>
      <c r="G8" s="49">
        <v>0</v>
      </c>
      <c r="H8" s="49" t="s">
        <v>73</v>
      </c>
      <c r="I8" s="44" t="s">
        <v>138</v>
      </c>
      <c r="J8" s="47" t="s">
        <v>2848</v>
      </c>
      <c r="K8" s="434">
        <v>24510000</v>
      </c>
      <c r="L8" s="44" t="s">
        <v>68</v>
      </c>
      <c r="M8" s="47" t="s">
        <v>2515</v>
      </c>
      <c r="N8" s="251">
        <v>1082944860</v>
      </c>
      <c r="O8" s="407">
        <v>35</v>
      </c>
      <c r="P8" s="408">
        <v>45306</v>
      </c>
      <c r="Q8" s="441">
        <v>807300000</v>
      </c>
      <c r="R8" s="408">
        <v>45306</v>
      </c>
      <c r="S8" s="442">
        <f>+K8</f>
        <v>24510000</v>
      </c>
      <c r="T8" s="49" t="s">
        <v>66</v>
      </c>
      <c r="U8" s="407">
        <v>57461852</v>
      </c>
      <c r="V8" s="47" t="s">
        <v>1778</v>
      </c>
      <c r="W8" s="408">
        <v>45306</v>
      </c>
      <c r="X8" s="408">
        <v>45306</v>
      </c>
      <c r="Y8" s="409" t="s">
        <v>75</v>
      </c>
      <c r="Z8" s="408">
        <v>45473</v>
      </c>
      <c r="AA8" s="115">
        <f t="shared" ref="AA8:AA71" si="0">+IF(Y8="1800-01-01",Z8-X8,Z8-Y8)</f>
        <v>167</v>
      </c>
      <c r="AB8" s="47">
        <v>0</v>
      </c>
      <c r="AC8" s="47">
        <v>0</v>
      </c>
      <c r="AD8" s="47">
        <v>0</v>
      </c>
      <c r="AE8" s="410" t="s">
        <v>75</v>
      </c>
      <c r="AF8" s="115">
        <f t="shared" ref="AF8:AF71" si="1">+IF(AE8="1800-01-01",0,AE8-Z8)</f>
        <v>0</v>
      </c>
      <c r="AG8" s="47">
        <v>0</v>
      </c>
      <c r="AH8" s="47">
        <v>0</v>
      </c>
      <c r="AI8" s="410" t="s">
        <v>75</v>
      </c>
      <c r="AJ8" s="47">
        <v>0</v>
      </c>
      <c r="AK8" s="410" t="s">
        <v>75</v>
      </c>
      <c r="AL8" s="410" t="s">
        <v>75</v>
      </c>
      <c r="AM8" s="115">
        <f t="shared" ref="AM8:AM71" si="2">+IF(AK8="1800-01-01",0,AL8-AK8)</f>
        <v>0</v>
      </c>
      <c r="AN8" s="446">
        <f>+K8+AC8-AH8</f>
        <v>24510000</v>
      </c>
      <c r="AO8" s="49" t="s">
        <v>67</v>
      </c>
      <c r="AP8" s="442">
        <v>24510000</v>
      </c>
      <c r="AQ8" s="49" t="s">
        <v>85</v>
      </c>
      <c r="AR8" s="47">
        <v>0</v>
      </c>
      <c r="AS8" s="410" t="s">
        <v>75</v>
      </c>
      <c r="AT8" s="451">
        <f t="shared" ref="AT8:AT71" si="3">+AN8-AU8</f>
        <v>24510000</v>
      </c>
      <c r="AU8" s="452">
        <v>0</v>
      </c>
      <c r="AV8" s="117">
        <f t="shared" ref="AV8:AV71" si="4">+IFERROR(AT8/AN8,"_")</f>
        <v>1</v>
      </c>
      <c r="AW8" s="410" t="s">
        <v>75</v>
      </c>
      <c r="AX8" s="49" t="s">
        <v>131</v>
      </c>
      <c r="AY8" s="400" t="s">
        <v>2847</v>
      </c>
      <c r="AZ8" s="44" t="s">
        <v>67</v>
      </c>
      <c r="BA8" s="44" t="s">
        <v>67</v>
      </c>
    </row>
    <row r="9" spans="1:72" s="196" customFormat="1" ht="12.75" x14ac:dyDescent="0.2">
      <c r="B9" s="67">
        <v>2024</v>
      </c>
      <c r="C9" s="67">
        <v>891780111</v>
      </c>
      <c r="D9" s="69" t="s">
        <v>64</v>
      </c>
      <c r="E9" s="70" t="s">
        <v>2846</v>
      </c>
      <c r="F9" s="267" t="s">
        <v>2845</v>
      </c>
      <c r="G9" s="72">
        <v>0</v>
      </c>
      <c r="H9" s="72" t="s">
        <v>73</v>
      </c>
      <c r="I9" s="67" t="s">
        <v>138</v>
      </c>
      <c r="J9" s="70" t="s">
        <v>2844</v>
      </c>
      <c r="K9" s="435">
        <v>32300000</v>
      </c>
      <c r="L9" s="67" t="s">
        <v>68</v>
      </c>
      <c r="M9" s="70" t="s">
        <v>2843</v>
      </c>
      <c r="N9" s="244">
        <v>80766019</v>
      </c>
      <c r="O9" s="412">
        <v>35</v>
      </c>
      <c r="P9" s="413">
        <v>45306</v>
      </c>
      <c r="Q9" s="436">
        <v>807300000</v>
      </c>
      <c r="R9" s="413">
        <v>45306</v>
      </c>
      <c r="S9" s="443">
        <f>+K9</f>
        <v>32300000</v>
      </c>
      <c r="T9" s="72" t="s">
        <v>66</v>
      </c>
      <c r="U9" s="412">
        <v>57461852</v>
      </c>
      <c r="V9" s="70" t="s">
        <v>1778</v>
      </c>
      <c r="W9" s="413">
        <v>45306</v>
      </c>
      <c r="X9" s="413">
        <v>45306</v>
      </c>
      <c r="Y9" s="414" t="s">
        <v>75</v>
      </c>
      <c r="Z9" s="413">
        <v>45473</v>
      </c>
      <c r="AA9" s="136">
        <f t="shared" si="0"/>
        <v>167</v>
      </c>
      <c r="AB9" s="70">
        <v>0</v>
      </c>
      <c r="AC9" s="70">
        <v>0</v>
      </c>
      <c r="AD9" s="70">
        <v>0</v>
      </c>
      <c r="AE9" s="415" t="s">
        <v>75</v>
      </c>
      <c r="AF9" s="136">
        <f t="shared" si="1"/>
        <v>0</v>
      </c>
      <c r="AG9" s="70">
        <v>0</v>
      </c>
      <c r="AH9" s="70">
        <v>0</v>
      </c>
      <c r="AI9" s="415" t="s">
        <v>75</v>
      </c>
      <c r="AJ9" s="70">
        <v>0</v>
      </c>
      <c r="AK9" s="415" t="s">
        <v>75</v>
      </c>
      <c r="AL9" s="415" t="s">
        <v>75</v>
      </c>
      <c r="AM9" s="136">
        <f t="shared" si="2"/>
        <v>0</v>
      </c>
      <c r="AN9" s="447">
        <f>+K9+AC9-AH9</f>
        <v>32300000</v>
      </c>
      <c r="AO9" s="72" t="s">
        <v>67</v>
      </c>
      <c r="AP9" s="443">
        <v>32300000</v>
      </c>
      <c r="AQ9" s="72" t="s">
        <v>85</v>
      </c>
      <c r="AR9" s="70">
        <v>0</v>
      </c>
      <c r="AS9" s="415" t="s">
        <v>75</v>
      </c>
      <c r="AT9" s="453">
        <f t="shared" si="3"/>
        <v>32300000</v>
      </c>
      <c r="AU9" s="438">
        <v>0</v>
      </c>
      <c r="AV9" s="140">
        <f t="shared" si="4"/>
        <v>1</v>
      </c>
      <c r="AW9" s="415" t="s">
        <v>75</v>
      </c>
      <c r="AX9" s="72" t="s">
        <v>131</v>
      </c>
      <c r="AY9" s="402" t="s">
        <v>2842</v>
      </c>
      <c r="AZ9" s="67" t="s">
        <v>67</v>
      </c>
      <c r="BA9" s="67" t="s">
        <v>67</v>
      </c>
    </row>
    <row r="10" spans="1:72" s="196" customFormat="1" ht="12.75" x14ac:dyDescent="0.2">
      <c r="B10" s="67">
        <v>2024</v>
      </c>
      <c r="C10" s="67">
        <v>891780111</v>
      </c>
      <c r="D10" s="69" t="s">
        <v>64</v>
      </c>
      <c r="E10" s="70" t="s">
        <v>2841</v>
      </c>
      <c r="F10" s="267" t="s">
        <v>2840</v>
      </c>
      <c r="G10" s="72">
        <v>0</v>
      </c>
      <c r="H10" s="72" t="s">
        <v>73</v>
      </c>
      <c r="I10" s="67" t="s">
        <v>138</v>
      </c>
      <c r="J10" s="70" t="s">
        <v>2839</v>
      </c>
      <c r="K10" s="435">
        <v>21533333</v>
      </c>
      <c r="L10" s="67" t="s">
        <v>68</v>
      </c>
      <c r="M10" s="70" t="s">
        <v>2838</v>
      </c>
      <c r="N10" s="244">
        <v>1082981781</v>
      </c>
      <c r="O10" s="412">
        <v>35</v>
      </c>
      <c r="P10" s="413">
        <v>45306</v>
      </c>
      <c r="Q10" s="436">
        <v>807300000</v>
      </c>
      <c r="R10" s="413">
        <v>45306</v>
      </c>
      <c r="S10" s="443">
        <f>+K10</f>
        <v>21533333</v>
      </c>
      <c r="T10" s="72" t="s">
        <v>66</v>
      </c>
      <c r="U10" s="412">
        <v>57461852</v>
      </c>
      <c r="V10" s="70" t="s">
        <v>1778</v>
      </c>
      <c r="W10" s="413">
        <v>45306</v>
      </c>
      <c r="X10" s="413">
        <v>45306</v>
      </c>
      <c r="Y10" s="414" t="s">
        <v>75</v>
      </c>
      <c r="Z10" s="413">
        <v>45473</v>
      </c>
      <c r="AA10" s="136">
        <f t="shared" si="0"/>
        <v>167</v>
      </c>
      <c r="AB10" s="70">
        <v>0</v>
      </c>
      <c r="AC10" s="70">
        <v>0</v>
      </c>
      <c r="AD10" s="70">
        <v>0</v>
      </c>
      <c r="AE10" s="415" t="s">
        <v>75</v>
      </c>
      <c r="AF10" s="136">
        <f t="shared" si="1"/>
        <v>0</v>
      </c>
      <c r="AG10" s="70">
        <v>0</v>
      </c>
      <c r="AH10" s="70">
        <v>0</v>
      </c>
      <c r="AI10" s="415" t="s">
        <v>75</v>
      </c>
      <c r="AJ10" s="70">
        <v>0</v>
      </c>
      <c r="AK10" s="415" t="s">
        <v>75</v>
      </c>
      <c r="AL10" s="415" t="s">
        <v>75</v>
      </c>
      <c r="AM10" s="136">
        <f t="shared" si="2"/>
        <v>0</v>
      </c>
      <c r="AN10" s="447">
        <f>+K10+AC10-AH10</f>
        <v>21533333</v>
      </c>
      <c r="AO10" s="72" t="s">
        <v>67</v>
      </c>
      <c r="AP10" s="443">
        <v>21533333</v>
      </c>
      <c r="AQ10" s="72" t="s">
        <v>85</v>
      </c>
      <c r="AR10" s="70">
        <v>0</v>
      </c>
      <c r="AS10" s="415" t="s">
        <v>75</v>
      </c>
      <c r="AT10" s="453">
        <f t="shared" si="3"/>
        <v>21533333</v>
      </c>
      <c r="AU10" s="438">
        <v>0</v>
      </c>
      <c r="AV10" s="140">
        <f t="shared" si="4"/>
        <v>1</v>
      </c>
      <c r="AW10" s="415" t="s">
        <v>75</v>
      </c>
      <c r="AX10" s="72" t="s">
        <v>131</v>
      </c>
      <c r="AY10" s="402" t="s">
        <v>2837</v>
      </c>
      <c r="AZ10" s="67" t="s">
        <v>67</v>
      </c>
      <c r="BA10" s="67" t="s">
        <v>67</v>
      </c>
    </row>
    <row r="11" spans="1:72" s="196" customFormat="1" ht="12.75" x14ac:dyDescent="0.2">
      <c r="B11" s="67">
        <v>2024</v>
      </c>
      <c r="C11" s="67">
        <v>891780111</v>
      </c>
      <c r="D11" s="69" t="s">
        <v>64</v>
      </c>
      <c r="E11" s="70" t="s">
        <v>2836</v>
      </c>
      <c r="F11" s="267" t="s">
        <v>2835</v>
      </c>
      <c r="G11" s="72">
        <v>0</v>
      </c>
      <c r="H11" s="72" t="s">
        <v>73</v>
      </c>
      <c r="I11" s="67" t="s">
        <v>138</v>
      </c>
      <c r="J11" s="70" t="s">
        <v>2834</v>
      </c>
      <c r="K11" s="435">
        <v>21153333</v>
      </c>
      <c r="L11" s="67" t="s">
        <v>68</v>
      </c>
      <c r="M11" s="70" t="s">
        <v>2833</v>
      </c>
      <c r="N11" s="244">
        <v>1082943812</v>
      </c>
      <c r="O11" s="412">
        <v>35</v>
      </c>
      <c r="P11" s="413">
        <v>45306</v>
      </c>
      <c r="Q11" s="436">
        <v>807300000</v>
      </c>
      <c r="R11" s="413">
        <v>45306</v>
      </c>
      <c r="S11" s="443">
        <f>+K11</f>
        <v>21153333</v>
      </c>
      <c r="T11" s="72" t="s">
        <v>66</v>
      </c>
      <c r="U11" s="412">
        <v>57461852</v>
      </c>
      <c r="V11" s="70" t="s">
        <v>1778</v>
      </c>
      <c r="W11" s="413">
        <v>45306</v>
      </c>
      <c r="X11" s="413">
        <v>45306</v>
      </c>
      <c r="Y11" s="414" t="s">
        <v>75</v>
      </c>
      <c r="Z11" s="413">
        <v>45473</v>
      </c>
      <c r="AA11" s="136">
        <f t="shared" si="0"/>
        <v>167</v>
      </c>
      <c r="AB11" s="70">
        <v>0</v>
      </c>
      <c r="AC11" s="70">
        <v>0</v>
      </c>
      <c r="AD11" s="70">
        <v>0</v>
      </c>
      <c r="AE11" s="415" t="s">
        <v>75</v>
      </c>
      <c r="AF11" s="136">
        <f t="shared" si="1"/>
        <v>0</v>
      </c>
      <c r="AG11" s="70">
        <v>0</v>
      </c>
      <c r="AH11" s="70">
        <v>0</v>
      </c>
      <c r="AI11" s="415" t="s">
        <v>75</v>
      </c>
      <c r="AJ11" s="70">
        <v>0</v>
      </c>
      <c r="AK11" s="415" t="s">
        <v>75</v>
      </c>
      <c r="AL11" s="415" t="s">
        <v>75</v>
      </c>
      <c r="AM11" s="136">
        <f t="shared" si="2"/>
        <v>0</v>
      </c>
      <c r="AN11" s="447">
        <f>+K11+AC11-AH11</f>
        <v>21153333</v>
      </c>
      <c r="AO11" s="72" t="s">
        <v>67</v>
      </c>
      <c r="AP11" s="443">
        <v>21153333</v>
      </c>
      <c r="AQ11" s="72" t="s">
        <v>85</v>
      </c>
      <c r="AR11" s="70">
        <v>0</v>
      </c>
      <c r="AS11" s="415" t="s">
        <v>75</v>
      </c>
      <c r="AT11" s="453">
        <f t="shared" si="3"/>
        <v>21153333</v>
      </c>
      <c r="AU11" s="438">
        <v>0</v>
      </c>
      <c r="AV11" s="140">
        <f t="shared" si="4"/>
        <v>1</v>
      </c>
      <c r="AW11" s="415" t="s">
        <v>75</v>
      </c>
      <c r="AX11" s="72" t="s">
        <v>131</v>
      </c>
      <c r="AY11" s="402" t="s">
        <v>2832</v>
      </c>
      <c r="AZ11" s="67" t="s">
        <v>67</v>
      </c>
      <c r="BA11" s="67" t="s">
        <v>67</v>
      </c>
    </row>
    <row r="12" spans="1:72" s="196" customFormat="1" ht="12.75" x14ac:dyDescent="0.2">
      <c r="B12" s="67">
        <v>2024</v>
      </c>
      <c r="C12" s="67">
        <v>891780111</v>
      </c>
      <c r="D12" s="69" t="s">
        <v>64</v>
      </c>
      <c r="E12" s="70" t="s">
        <v>2831</v>
      </c>
      <c r="F12" s="267" t="s">
        <v>2830</v>
      </c>
      <c r="G12" s="72">
        <v>0</v>
      </c>
      <c r="H12" s="72" t="s">
        <v>73</v>
      </c>
      <c r="I12" s="67" t="s">
        <v>138</v>
      </c>
      <c r="J12" s="70" t="s">
        <v>2829</v>
      </c>
      <c r="K12" s="435">
        <v>21026667</v>
      </c>
      <c r="L12" s="67" t="s">
        <v>68</v>
      </c>
      <c r="M12" s="70" t="s">
        <v>2828</v>
      </c>
      <c r="N12" s="244">
        <v>1082984183</v>
      </c>
      <c r="O12" s="412">
        <v>36</v>
      </c>
      <c r="P12" s="413">
        <v>45306</v>
      </c>
      <c r="Q12" s="436">
        <v>734700000</v>
      </c>
      <c r="R12" s="413">
        <v>45306</v>
      </c>
      <c r="S12" s="443">
        <f>+K12</f>
        <v>21026667</v>
      </c>
      <c r="T12" s="72" t="s">
        <v>66</v>
      </c>
      <c r="U12" s="412">
        <v>85155551</v>
      </c>
      <c r="V12" s="70" t="s">
        <v>1593</v>
      </c>
      <c r="W12" s="413">
        <v>45306</v>
      </c>
      <c r="X12" s="413">
        <v>45306</v>
      </c>
      <c r="Y12" s="414" t="s">
        <v>75</v>
      </c>
      <c r="Z12" s="413">
        <v>45473</v>
      </c>
      <c r="AA12" s="136">
        <f t="shared" si="0"/>
        <v>167</v>
      </c>
      <c r="AB12" s="70">
        <v>0</v>
      </c>
      <c r="AC12" s="70">
        <v>0</v>
      </c>
      <c r="AD12" s="70">
        <v>0</v>
      </c>
      <c r="AE12" s="415" t="s">
        <v>75</v>
      </c>
      <c r="AF12" s="136">
        <f t="shared" si="1"/>
        <v>0</v>
      </c>
      <c r="AG12" s="70">
        <v>0</v>
      </c>
      <c r="AH12" s="70">
        <v>0</v>
      </c>
      <c r="AI12" s="415" t="s">
        <v>75</v>
      </c>
      <c r="AJ12" s="70">
        <v>0</v>
      </c>
      <c r="AK12" s="415" t="s">
        <v>75</v>
      </c>
      <c r="AL12" s="415" t="s">
        <v>75</v>
      </c>
      <c r="AM12" s="136">
        <f t="shared" si="2"/>
        <v>0</v>
      </c>
      <c r="AN12" s="447">
        <f>+K12+AC12-AH12</f>
        <v>21026667</v>
      </c>
      <c r="AO12" s="72" t="s">
        <v>67</v>
      </c>
      <c r="AP12" s="443">
        <v>21026667</v>
      </c>
      <c r="AQ12" s="72" t="s">
        <v>85</v>
      </c>
      <c r="AR12" s="70">
        <v>0</v>
      </c>
      <c r="AS12" s="415" t="s">
        <v>75</v>
      </c>
      <c r="AT12" s="453">
        <f t="shared" si="3"/>
        <v>21026667</v>
      </c>
      <c r="AU12" s="438">
        <v>0</v>
      </c>
      <c r="AV12" s="140">
        <f t="shared" si="4"/>
        <v>1</v>
      </c>
      <c r="AW12" s="415" t="s">
        <v>75</v>
      </c>
      <c r="AX12" s="72" t="s">
        <v>131</v>
      </c>
      <c r="AY12" s="402" t="s">
        <v>2827</v>
      </c>
      <c r="AZ12" s="67" t="s">
        <v>67</v>
      </c>
      <c r="BA12" s="67" t="s">
        <v>67</v>
      </c>
    </row>
    <row r="13" spans="1:72" s="196" customFormat="1" ht="12.75" x14ac:dyDescent="0.2">
      <c r="B13" s="67">
        <v>2024</v>
      </c>
      <c r="C13" s="67">
        <v>891780111</v>
      </c>
      <c r="D13" s="69" t="s">
        <v>64</v>
      </c>
      <c r="E13" s="70" t="s">
        <v>2826</v>
      </c>
      <c r="F13" s="267" t="s">
        <v>2825</v>
      </c>
      <c r="G13" s="72">
        <v>0</v>
      </c>
      <c r="H13" s="72" t="s">
        <v>73</v>
      </c>
      <c r="I13" s="67" t="s">
        <v>138</v>
      </c>
      <c r="J13" s="70" t="s">
        <v>2824</v>
      </c>
      <c r="K13" s="435">
        <v>21153333</v>
      </c>
      <c r="L13" s="67" t="s">
        <v>68</v>
      </c>
      <c r="M13" s="70" t="s">
        <v>2823</v>
      </c>
      <c r="N13" s="244">
        <v>1082966865</v>
      </c>
      <c r="O13" s="412">
        <v>35</v>
      </c>
      <c r="P13" s="413">
        <v>45306</v>
      </c>
      <c r="Q13" s="436">
        <v>807300000</v>
      </c>
      <c r="R13" s="413">
        <v>45306</v>
      </c>
      <c r="S13" s="443">
        <f>+K13</f>
        <v>21153333</v>
      </c>
      <c r="T13" s="72" t="s">
        <v>66</v>
      </c>
      <c r="U13" s="412">
        <v>57461852</v>
      </c>
      <c r="V13" s="70" t="s">
        <v>1778</v>
      </c>
      <c r="W13" s="413">
        <v>45306</v>
      </c>
      <c r="X13" s="413">
        <v>45306</v>
      </c>
      <c r="Y13" s="414" t="s">
        <v>75</v>
      </c>
      <c r="Z13" s="413">
        <v>45473</v>
      </c>
      <c r="AA13" s="136">
        <f t="shared" si="0"/>
        <v>167</v>
      </c>
      <c r="AB13" s="70">
        <v>0</v>
      </c>
      <c r="AC13" s="70">
        <v>0</v>
      </c>
      <c r="AD13" s="70">
        <v>0</v>
      </c>
      <c r="AE13" s="415" t="s">
        <v>75</v>
      </c>
      <c r="AF13" s="136">
        <f t="shared" si="1"/>
        <v>0</v>
      </c>
      <c r="AG13" s="70">
        <v>0</v>
      </c>
      <c r="AH13" s="70">
        <v>0</v>
      </c>
      <c r="AI13" s="415" t="s">
        <v>75</v>
      </c>
      <c r="AJ13" s="70">
        <v>0</v>
      </c>
      <c r="AK13" s="415" t="s">
        <v>75</v>
      </c>
      <c r="AL13" s="415" t="s">
        <v>75</v>
      </c>
      <c r="AM13" s="136">
        <f t="shared" si="2"/>
        <v>0</v>
      </c>
      <c r="AN13" s="447">
        <f>+K13+AC13-AH13</f>
        <v>21153333</v>
      </c>
      <c r="AO13" s="72" t="s">
        <v>67</v>
      </c>
      <c r="AP13" s="443">
        <v>21153333</v>
      </c>
      <c r="AQ13" s="72" t="s">
        <v>85</v>
      </c>
      <c r="AR13" s="70">
        <v>0</v>
      </c>
      <c r="AS13" s="415" t="s">
        <v>75</v>
      </c>
      <c r="AT13" s="453">
        <f t="shared" si="3"/>
        <v>21153333</v>
      </c>
      <c r="AU13" s="438">
        <v>0</v>
      </c>
      <c r="AV13" s="140">
        <f t="shared" si="4"/>
        <v>1</v>
      </c>
      <c r="AW13" s="415" t="s">
        <v>75</v>
      </c>
      <c r="AX13" s="72" t="s">
        <v>131</v>
      </c>
      <c r="AY13" s="402" t="s">
        <v>2822</v>
      </c>
      <c r="AZ13" s="67" t="s">
        <v>67</v>
      </c>
      <c r="BA13" s="67" t="s">
        <v>67</v>
      </c>
    </row>
    <row r="14" spans="1:72" s="196" customFormat="1" ht="12.75" x14ac:dyDescent="0.2">
      <c r="B14" s="67">
        <v>2024</v>
      </c>
      <c r="C14" s="67">
        <v>891780111</v>
      </c>
      <c r="D14" s="69" t="s">
        <v>64</v>
      </c>
      <c r="E14" s="70" t="s">
        <v>2821</v>
      </c>
      <c r="F14" s="267" t="s">
        <v>2820</v>
      </c>
      <c r="G14" s="72">
        <v>0</v>
      </c>
      <c r="H14" s="72" t="s">
        <v>73</v>
      </c>
      <c r="I14" s="67" t="s">
        <v>138</v>
      </c>
      <c r="J14" s="70" t="s">
        <v>2819</v>
      </c>
      <c r="K14" s="435">
        <v>21153333</v>
      </c>
      <c r="L14" s="67" t="s">
        <v>68</v>
      </c>
      <c r="M14" s="70" t="s">
        <v>2818</v>
      </c>
      <c r="N14" s="244">
        <v>1082966245</v>
      </c>
      <c r="O14" s="412">
        <v>35</v>
      </c>
      <c r="P14" s="413">
        <v>45306</v>
      </c>
      <c r="Q14" s="436">
        <v>807300000</v>
      </c>
      <c r="R14" s="413">
        <v>45306</v>
      </c>
      <c r="S14" s="443">
        <f>+K14</f>
        <v>21153333</v>
      </c>
      <c r="T14" s="72" t="s">
        <v>66</v>
      </c>
      <c r="U14" s="412">
        <v>57461852</v>
      </c>
      <c r="V14" s="70" t="s">
        <v>1778</v>
      </c>
      <c r="W14" s="413">
        <v>45306</v>
      </c>
      <c r="X14" s="413">
        <v>45306</v>
      </c>
      <c r="Y14" s="414" t="s">
        <v>75</v>
      </c>
      <c r="Z14" s="413">
        <v>45473</v>
      </c>
      <c r="AA14" s="136">
        <f t="shared" si="0"/>
        <v>167</v>
      </c>
      <c r="AB14" s="70">
        <v>0</v>
      </c>
      <c r="AC14" s="70">
        <v>0</v>
      </c>
      <c r="AD14" s="70">
        <v>0</v>
      </c>
      <c r="AE14" s="415" t="s">
        <v>75</v>
      </c>
      <c r="AF14" s="136">
        <f t="shared" si="1"/>
        <v>0</v>
      </c>
      <c r="AG14" s="70">
        <v>0</v>
      </c>
      <c r="AH14" s="70">
        <v>0</v>
      </c>
      <c r="AI14" s="415" t="s">
        <v>75</v>
      </c>
      <c r="AJ14" s="70">
        <v>0</v>
      </c>
      <c r="AK14" s="415" t="s">
        <v>75</v>
      </c>
      <c r="AL14" s="415" t="s">
        <v>75</v>
      </c>
      <c r="AM14" s="136">
        <f t="shared" si="2"/>
        <v>0</v>
      </c>
      <c r="AN14" s="447">
        <f>+K14+AC14-AH14</f>
        <v>21153333</v>
      </c>
      <c r="AO14" s="72" t="s">
        <v>67</v>
      </c>
      <c r="AP14" s="443">
        <v>21153333</v>
      </c>
      <c r="AQ14" s="72" t="s">
        <v>85</v>
      </c>
      <c r="AR14" s="70">
        <v>0</v>
      </c>
      <c r="AS14" s="415" t="s">
        <v>75</v>
      </c>
      <c r="AT14" s="453">
        <f t="shared" si="3"/>
        <v>21153333</v>
      </c>
      <c r="AU14" s="438">
        <v>0</v>
      </c>
      <c r="AV14" s="140">
        <f t="shared" si="4"/>
        <v>1</v>
      </c>
      <c r="AW14" s="415" t="s">
        <v>75</v>
      </c>
      <c r="AX14" s="72" t="s">
        <v>131</v>
      </c>
      <c r="AY14" s="402" t="s">
        <v>2817</v>
      </c>
      <c r="AZ14" s="67" t="s">
        <v>67</v>
      </c>
      <c r="BA14" s="67" t="s">
        <v>67</v>
      </c>
    </row>
    <row r="15" spans="1:72" s="196" customFormat="1" ht="12.75" x14ac:dyDescent="0.2">
      <c r="B15" s="67">
        <v>2024</v>
      </c>
      <c r="C15" s="67">
        <v>891780111</v>
      </c>
      <c r="D15" s="69" t="s">
        <v>64</v>
      </c>
      <c r="E15" s="70" t="s">
        <v>2816</v>
      </c>
      <c r="F15" s="267" t="s">
        <v>2815</v>
      </c>
      <c r="G15" s="72">
        <v>0</v>
      </c>
      <c r="H15" s="72" t="s">
        <v>73</v>
      </c>
      <c r="I15" s="67" t="s">
        <v>138</v>
      </c>
      <c r="J15" s="70" t="s">
        <v>2814</v>
      </c>
      <c r="K15" s="435">
        <v>21153333</v>
      </c>
      <c r="L15" s="67" t="s">
        <v>68</v>
      </c>
      <c r="M15" s="70" t="s">
        <v>2813</v>
      </c>
      <c r="N15" s="244">
        <v>1075258984</v>
      </c>
      <c r="O15" s="412">
        <v>35</v>
      </c>
      <c r="P15" s="413">
        <v>45306</v>
      </c>
      <c r="Q15" s="436">
        <v>807300000</v>
      </c>
      <c r="R15" s="413">
        <v>45306</v>
      </c>
      <c r="S15" s="443">
        <f>+K15</f>
        <v>21153333</v>
      </c>
      <c r="T15" s="72" t="s">
        <v>66</v>
      </c>
      <c r="U15" s="412">
        <v>57461852</v>
      </c>
      <c r="V15" s="70" t="s">
        <v>1778</v>
      </c>
      <c r="W15" s="413">
        <v>45306</v>
      </c>
      <c r="X15" s="413">
        <v>45306</v>
      </c>
      <c r="Y15" s="414" t="s">
        <v>75</v>
      </c>
      <c r="Z15" s="413">
        <v>45473</v>
      </c>
      <c r="AA15" s="136">
        <f t="shared" si="0"/>
        <v>167</v>
      </c>
      <c r="AB15" s="70">
        <v>0</v>
      </c>
      <c r="AC15" s="70">
        <v>0</v>
      </c>
      <c r="AD15" s="70">
        <v>0</v>
      </c>
      <c r="AE15" s="415" t="s">
        <v>75</v>
      </c>
      <c r="AF15" s="136">
        <f t="shared" si="1"/>
        <v>0</v>
      </c>
      <c r="AG15" s="70">
        <v>0</v>
      </c>
      <c r="AH15" s="70">
        <v>0</v>
      </c>
      <c r="AI15" s="415" t="s">
        <v>75</v>
      </c>
      <c r="AJ15" s="70">
        <v>0</v>
      </c>
      <c r="AK15" s="415" t="s">
        <v>75</v>
      </c>
      <c r="AL15" s="415" t="s">
        <v>75</v>
      </c>
      <c r="AM15" s="136">
        <f t="shared" si="2"/>
        <v>0</v>
      </c>
      <c r="AN15" s="447">
        <f>+K15+AC15-AH15</f>
        <v>21153333</v>
      </c>
      <c r="AO15" s="72" t="s">
        <v>67</v>
      </c>
      <c r="AP15" s="443">
        <v>21153333</v>
      </c>
      <c r="AQ15" s="72" t="s">
        <v>85</v>
      </c>
      <c r="AR15" s="70">
        <v>0</v>
      </c>
      <c r="AS15" s="415" t="s">
        <v>75</v>
      </c>
      <c r="AT15" s="453">
        <f t="shared" si="3"/>
        <v>21153333</v>
      </c>
      <c r="AU15" s="438">
        <v>0</v>
      </c>
      <c r="AV15" s="140">
        <f t="shared" si="4"/>
        <v>1</v>
      </c>
      <c r="AW15" s="415" t="s">
        <v>75</v>
      </c>
      <c r="AX15" s="72" t="s">
        <v>131</v>
      </c>
      <c r="AY15" s="267" t="s">
        <v>2812</v>
      </c>
      <c r="AZ15" s="67" t="s">
        <v>67</v>
      </c>
      <c r="BA15" s="67" t="s">
        <v>67</v>
      </c>
    </row>
    <row r="16" spans="1:72" s="196" customFormat="1" ht="12.75" x14ac:dyDescent="0.2">
      <c r="B16" s="67">
        <v>2024</v>
      </c>
      <c r="C16" s="67">
        <v>891780111</v>
      </c>
      <c r="D16" s="69" t="s">
        <v>64</v>
      </c>
      <c r="E16" s="70" t="s">
        <v>2811</v>
      </c>
      <c r="F16" s="267" t="s">
        <v>2810</v>
      </c>
      <c r="G16" s="72">
        <v>0</v>
      </c>
      <c r="H16" s="72" t="s">
        <v>73</v>
      </c>
      <c r="I16" s="67" t="s">
        <v>138</v>
      </c>
      <c r="J16" s="70" t="s">
        <v>2809</v>
      </c>
      <c r="K16" s="435">
        <v>21153333</v>
      </c>
      <c r="L16" s="67" t="s">
        <v>68</v>
      </c>
      <c r="M16" s="70" t="s">
        <v>2808</v>
      </c>
      <c r="N16" s="244">
        <v>1082931591</v>
      </c>
      <c r="O16" s="412">
        <v>35</v>
      </c>
      <c r="P16" s="413">
        <v>45306</v>
      </c>
      <c r="Q16" s="436">
        <v>807300000</v>
      </c>
      <c r="R16" s="413">
        <v>45306</v>
      </c>
      <c r="S16" s="443">
        <f>+K16</f>
        <v>21153333</v>
      </c>
      <c r="T16" s="72" t="s">
        <v>66</v>
      </c>
      <c r="U16" s="412">
        <v>57461852</v>
      </c>
      <c r="V16" s="70" t="s">
        <v>1778</v>
      </c>
      <c r="W16" s="413">
        <v>45306</v>
      </c>
      <c r="X16" s="413">
        <v>45306</v>
      </c>
      <c r="Y16" s="414" t="s">
        <v>75</v>
      </c>
      <c r="Z16" s="413">
        <v>45473</v>
      </c>
      <c r="AA16" s="136">
        <f t="shared" si="0"/>
        <v>167</v>
      </c>
      <c r="AB16" s="70">
        <v>0</v>
      </c>
      <c r="AC16" s="70">
        <v>0</v>
      </c>
      <c r="AD16" s="70">
        <v>0</v>
      </c>
      <c r="AE16" s="415" t="s">
        <v>75</v>
      </c>
      <c r="AF16" s="136">
        <f t="shared" si="1"/>
        <v>0</v>
      </c>
      <c r="AG16" s="70">
        <v>0</v>
      </c>
      <c r="AH16" s="70">
        <v>0</v>
      </c>
      <c r="AI16" s="415" t="s">
        <v>75</v>
      </c>
      <c r="AJ16" s="70">
        <v>0</v>
      </c>
      <c r="AK16" s="415" t="s">
        <v>75</v>
      </c>
      <c r="AL16" s="415" t="s">
        <v>75</v>
      </c>
      <c r="AM16" s="136">
        <f t="shared" si="2"/>
        <v>0</v>
      </c>
      <c r="AN16" s="447">
        <f>+K16+AC16-AH16</f>
        <v>21153333</v>
      </c>
      <c r="AO16" s="72" t="s">
        <v>67</v>
      </c>
      <c r="AP16" s="443">
        <v>21153333</v>
      </c>
      <c r="AQ16" s="72" t="s">
        <v>85</v>
      </c>
      <c r="AR16" s="70">
        <v>0</v>
      </c>
      <c r="AS16" s="415" t="s">
        <v>75</v>
      </c>
      <c r="AT16" s="453">
        <f t="shared" si="3"/>
        <v>21153333</v>
      </c>
      <c r="AU16" s="438">
        <v>0</v>
      </c>
      <c r="AV16" s="140">
        <f t="shared" si="4"/>
        <v>1</v>
      </c>
      <c r="AW16" s="415" t="s">
        <v>75</v>
      </c>
      <c r="AX16" s="72" t="s">
        <v>131</v>
      </c>
      <c r="AY16" s="402" t="s">
        <v>2807</v>
      </c>
      <c r="AZ16" s="67" t="s">
        <v>67</v>
      </c>
      <c r="BA16" s="67" t="s">
        <v>67</v>
      </c>
    </row>
    <row r="17" spans="2:53" s="196" customFormat="1" ht="12.75" x14ac:dyDescent="0.2">
      <c r="B17" s="67">
        <v>2024</v>
      </c>
      <c r="C17" s="67">
        <v>891780111</v>
      </c>
      <c r="D17" s="69" t="s">
        <v>64</v>
      </c>
      <c r="E17" s="70" t="s">
        <v>2806</v>
      </c>
      <c r="F17" s="267" t="s">
        <v>2805</v>
      </c>
      <c r="G17" s="72">
        <v>0</v>
      </c>
      <c r="H17" s="72" t="s">
        <v>73</v>
      </c>
      <c r="I17" s="67" t="s">
        <v>138</v>
      </c>
      <c r="J17" s="70" t="s">
        <v>2804</v>
      </c>
      <c r="K17" s="435">
        <v>21026667</v>
      </c>
      <c r="L17" s="67" t="s">
        <v>68</v>
      </c>
      <c r="M17" s="70" t="s">
        <v>2803</v>
      </c>
      <c r="N17" s="244">
        <v>1082934092</v>
      </c>
      <c r="O17" s="412">
        <v>35</v>
      </c>
      <c r="P17" s="413">
        <v>45306</v>
      </c>
      <c r="Q17" s="436">
        <v>807300000</v>
      </c>
      <c r="R17" s="413">
        <v>45306</v>
      </c>
      <c r="S17" s="443">
        <f>+K17</f>
        <v>21026667</v>
      </c>
      <c r="T17" s="72" t="s">
        <v>66</v>
      </c>
      <c r="U17" s="412">
        <v>57435262</v>
      </c>
      <c r="V17" s="70" t="s">
        <v>2802</v>
      </c>
      <c r="W17" s="413">
        <v>45306</v>
      </c>
      <c r="X17" s="413">
        <v>45306</v>
      </c>
      <c r="Y17" s="414" t="s">
        <v>75</v>
      </c>
      <c r="Z17" s="413">
        <v>45473</v>
      </c>
      <c r="AA17" s="136">
        <f t="shared" si="0"/>
        <v>167</v>
      </c>
      <c r="AB17" s="70">
        <v>0</v>
      </c>
      <c r="AC17" s="70">
        <v>0</v>
      </c>
      <c r="AD17" s="70">
        <v>0</v>
      </c>
      <c r="AE17" s="415" t="s">
        <v>75</v>
      </c>
      <c r="AF17" s="136">
        <f t="shared" si="1"/>
        <v>0</v>
      </c>
      <c r="AG17" s="70">
        <v>0</v>
      </c>
      <c r="AH17" s="70">
        <v>0</v>
      </c>
      <c r="AI17" s="415" t="s">
        <v>75</v>
      </c>
      <c r="AJ17" s="70">
        <v>0</v>
      </c>
      <c r="AK17" s="415" t="s">
        <v>75</v>
      </c>
      <c r="AL17" s="415" t="s">
        <v>75</v>
      </c>
      <c r="AM17" s="136">
        <f t="shared" si="2"/>
        <v>0</v>
      </c>
      <c r="AN17" s="447">
        <f>+K17+AC17-AH17</f>
        <v>21026667</v>
      </c>
      <c r="AO17" s="72" t="s">
        <v>67</v>
      </c>
      <c r="AP17" s="443">
        <v>21026667</v>
      </c>
      <c r="AQ17" s="72" t="s">
        <v>85</v>
      </c>
      <c r="AR17" s="70">
        <v>0</v>
      </c>
      <c r="AS17" s="415" t="s">
        <v>75</v>
      </c>
      <c r="AT17" s="453">
        <f t="shared" si="3"/>
        <v>21026667</v>
      </c>
      <c r="AU17" s="438">
        <v>0</v>
      </c>
      <c r="AV17" s="140">
        <f t="shared" si="4"/>
        <v>1</v>
      </c>
      <c r="AW17" s="415" t="s">
        <v>75</v>
      </c>
      <c r="AX17" s="72" t="s">
        <v>131</v>
      </c>
      <c r="AY17" s="402" t="s">
        <v>2801</v>
      </c>
      <c r="AZ17" s="67" t="s">
        <v>67</v>
      </c>
      <c r="BA17" s="67" t="s">
        <v>67</v>
      </c>
    </row>
    <row r="18" spans="2:53" s="196" customFormat="1" ht="12.75" x14ac:dyDescent="0.2">
      <c r="B18" s="67">
        <v>2024</v>
      </c>
      <c r="C18" s="67">
        <v>891780111</v>
      </c>
      <c r="D18" s="69" t="s">
        <v>64</v>
      </c>
      <c r="E18" s="70" t="s">
        <v>2800</v>
      </c>
      <c r="F18" s="267" t="s">
        <v>2799</v>
      </c>
      <c r="G18" s="72">
        <v>0</v>
      </c>
      <c r="H18" s="72" t="s">
        <v>73</v>
      </c>
      <c r="I18" s="67" t="s">
        <v>138</v>
      </c>
      <c r="J18" s="70" t="s">
        <v>2798</v>
      </c>
      <c r="K18" s="435">
        <v>21026667</v>
      </c>
      <c r="L18" s="67" t="s">
        <v>68</v>
      </c>
      <c r="M18" s="70" t="s">
        <v>2797</v>
      </c>
      <c r="N18" s="244">
        <v>1082374545</v>
      </c>
      <c r="O18" s="412">
        <v>35</v>
      </c>
      <c r="P18" s="413">
        <v>45306</v>
      </c>
      <c r="Q18" s="436">
        <v>807300000</v>
      </c>
      <c r="R18" s="413">
        <v>45306</v>
      </c>
      <c r="S18" s="443">
        <f>+K18</f>
        <v>21026667</v>
      </c>
      <c r="T18" s="72" t="s">
        <v>66</v>
      </c>
      <c r="U18" s="412">
        <v>36694483</v>
      </c>
      <c r="V18" s="70" t="s">
        <v>2796</v>
      </c>
      <c r="W18" s="413">
        <v>45306</v>
      </c>
      <c r="X18" s="413">
        <v>45306</v>
      </c>
      <c r="Y18" s="414" t="s">
        <v>75</v>
      </c>
      <c r="Z18" s="413">
        <v>45473</v>
      </c>
      <c r="AA18" s="136">
        <f t="shared" si="0"/>
        <v>167</v>
      </c>
      <c r="AB18" s="70">
        <v>0</v>
      </c>
      <c r="AC18" s="70">
        <v>0</v>
      </c>
      <c r="AD18" s="70">
        <v>0</v>
      </c>
      <c r="AE18" s="415" t="s">
        <v>75</v>
      </c>
      <c r="AF18" s="136">
        <f t="shared" si="1"/>
        <v>0</v>
      </c>
      <c r="AG18" s="70">
        <v>0</v>
      </c>
      <c r="AH18" s="70">
        <v>0</v>
      </c>
      <c r="AI18" s="415" t="s">
        <v>75</v>
      </c>
      <c r="AJ18" s="70">
        <v>0</v>
      </c>
      <c r="AK18" s="415" t="s">
        <v>75</v>
      </c>
      <c r="AL18" s="415" t="s">
        <v>75</v>
      </c>
      <c r="AM18" s="136">
        <f t="shared" si="2"/>
        <v>0</v>
      </c>
      <c r="AN18" s="447">
        <f>+K18+AC18-AH18</f>
        <v>21026667</v>
      </c>
      <c r="AO18" s="72" t="s">
        <v>67</v>
      </c>
      <c r="AP18" s="443">
        <v>21026667</v>
      </c>
      <c r="AQ18" s="72" t="s">
        <v>85</v>
      </c>
      <c r="AR18" s="70">
        <v>0</v>
      </c>
      <c r="AS18" s="415" t="s">
        <v>75</v>
      </c>
      <c r="AT18" s="453">
        <f t="shared" si="3"/>
        <v>21026667</v>
      </c>
      <c r="AU18" s="438">
        <v>0</v>
      </c>
      <c r="AV18" s="140">
        <f t="shared" si="4"/>
        <v>1</v>
      </c>
      <c r="AW18" s="415" t="s">
        <v>75</v>
      </c>
      <c r="AX18" s="72" t="s">
        <v>131</v>
      </c>
      <c r="AY18" s="402" t="s">
        <v>2795</v>
      </c>
      <c r="AZ18" s="67" t="s">
        <v>67</v>
      </c>
      <c r="BA18" s="67" t="s">
        <v>67</v>
      </c>
    </row>
    <row r="19" spans="2:53" s="196" customFormat="1" ht="12.75" x14ac:dyDescent="0.2">
      <c r="B19" s="67">
        <v>2024</v>
      </c>
      <c r="C19" s="67">
        <v>891780111</v>
      </c>
      <c r="D19" s="69" t="s">
        <v>64</v>
      </c>
      <c r="E19" s="70" t="s">
        <v>2794</v>
      </c>
      <c r="F19" s="267" t="s">
        <v>2793</v>
      </c>
      <c r="G19" s="72">
        <v>0</v>
      </c>
      <c r="H19" s="72" t="s">
        <v>73</v>
      </c>
      <c r="I19" s="67" t="s">
        <v>138</v>
      </c>
      <c r="J19" s="70" t="s">
        <v>2792</v>
      </c>
      <c r="K19" s="435">
        <v>36520000</v>
      </c>
      <c r="L19" s="67" t="s">
        <v>68</v>
      </c>
      <c r="M19" s="70" t="s">
        <v>2791</v>
      </c>
      <c r="N19" s="244">
        <v>52695882</v>
      </c>
      <c r="O19" s="412">
        <v>36</v>
      </c>
      <c r="P19" s="413">
        <v>45306</v>
      </c>
      <c r="Q19" s="436">
        <v>734700000</v>
      </c>
      <c r="R19" s="413">
        <v>45306</v>
      </c>
      <c r="S19" s="443">
        <f>+K19</f>
        <v>36520000</v>
      </c>
      <c r="T19" s="72" t="s">
        <v>66</v>
      </c>
      <c r="U19" s="412">
        <v>85155551</v>
      </c>
      <c r="V19" s="70" t="s">
        <v>1593</v>
      </c>
      <c r="W19" s="413">
        <v>45306</v>
      </c>
      <c r="X19" s="413">
        <v>45306</v>
      </c>
      <c r="Y19" s="414" t="s">
        <v>75</v>
      </c>
      <c r="Z19" s="413">
        <v>45473</v>
      </c>
      <c r="AA19" s="136">
        <f t="shared" si="0"/>
        <v>167</v>
      </c>
      <c r="AB19" s="70">
        <v>0</v>
      </c>
      <c r="AC19" s="70">
        <v>0</v>
      </c>
      <c r="AD19" s="70">
        <v>0</v>
      </c>
      <c r="AE19" s="415" t="s">
        <v>75</v>
      </c>
      <c r="AF19" s="136">
        <f t="shared" si="1"/>
        <v>0</v>
      </c>
      <c r="AG19" s="70">
        <v>0</v>
      </c>
      <c r="AH19" s="70">
        <v>0</v>
      </c>
      <c r="AI19" s="415" t="s">
        <v>75</v>
      </c>
      <c r="AJ19" s="70">
        <v>0</v>
      </c>
      <c r="AK19" s="415" t="s">
        <v>75</v>
      </c>
      <c r="AL19" s="415" t="s">
        <v>75</v>
      </c>
      <c r="AM19" s="136">
        <f t="shared" si="2"/>
        <v>0</v>
      </c>
      <c r="AN19" s="447">
        <f>+K19+AC19-AH19</f>
        <v>36520000</v>
      </c>
      <c r="AO19" s="72" t="s">
        <v>67</v>
      </c>
      <c r="AP19" s="443">
        <v>36520000</v>
      </c>
      <c r="AQ19" s="72" t="s">
        <v>85</v>
      </c>
      <c r="AR19" s="70">
        <v>0</v>
      </c>
      <c r="AS19" s="415" t="s">
        <v>75</v>
      </c>
      <c r="AT19" s="453">
        <f t="shared" si="3"/>
        <v>36520000</v>
      </c>
      <c r="AU19" s="438">
        <v>0</v>
      </c>
      <c r="AV19" s="140">
        <f t="shared" si="4"/>
        <v>1</v>
      </c>
      <c r="AW19" s="415" t="s">
        <v>75</v>
      </c>
      <c r="AX19" s="72" t="s">
        <v>131</v>
      </c>
      <c r="AY19" s="402" t="s">
        <v>2790</v>
      </c>
      <c r="AZ19" s="67" t="s">
        <v>67</v>
      </c>
      <c r="BA19" s="67" t="s">
        <v>67</v>
      </c>
    </row>
    <row r="20" spans="2:53" s="196" customFormat="1" ht="12.75" x14ac:dyDescent="0.2">
      <c r="B20" s="67">
        <v>2024</v>
      </c>
      <c r="C20" s="67">
        <v>891780111</v>
      </c>
      <c r="D20" s="69" t="s">
        <v>64</v>
      </c>
      <c r="E20" s="70" t="s">
        <v>2789</v>
      </c>
      <c r="F20" s="267" t="s">
        <v>2788</v>
      </c>
      <c r="G20" s="72">
        <v>0</v>
      </c>
      <c r="H20" s="72" t="s">
        <v>73</v>
      </c>
      <c r="I20" s="67" t="s">
        <v>138</v>
      </c>
      <c r="J20" s="70" t="s">
        <v>2783</v>
      </c>
      <c r="K20" s="435">
        <v>21026667</v>
      </c>
      <c r="L20" s="67" t="s">
        <v>68</v>
      </c>
      <c r="M20" s="70" t="s">
        <v>2787</v>
      </c>
      <c r="N20" s="244">
        <v>1084788615</v>
      </c>
      <c r="O20" s="412">
        <v>35</v>
      </c>
      <c r="P20" s="413">
        <v>45306</v>
      </c>
      <c r="Q20" s="436">
        <v>807300000</v>
      </c>
      <c r="R20" s="413">
        <v>45306</v>
      </c>
      <c r="S20" s="443">
        <f>+K20</f>
        <v>21026667</v>
      </c>
      <c r="T20" s="72" t="s">
        <v>66</v>
      </c>
      <c r="U20" s="412">
        <v>72004252</v>
      </c>
      <c r="V20" s="70" t="s">
        <v>2234</v>
      </c>
      <c r="W20" s="413">
        <v>45306</v>
      </c>
      <c r="X20" s="413">
        <v>45306</v>
      </c>
      <c r="Y20" s="414" t="s">
        <v>75</v>
      </c>
      <c r="Z20" s="413">
        <v>45473</v>
      </c>
      <c r="AA20" s="136">
        <f t="shared" si="0"/>
        <v>167</v>
      </c>
      <c r="AB20" s="70">
        <v>0</v>
      </c>
      <c r="AC20" s="70">
        <v>0</v>
      </c>
      <c r="AD20" s="70">
        <v>0</v>
      </c>
      <c r="AE20" s="415" t="s">
        <v>75</v>
      </c>
      <c r="AF20" s="136">
        <f t="shared" si="1"/>
        <v>0</v>
      </c>
      <c r="AG20" s="70">
        <v>0</v>
      </c>
      <c r="AH20" s="70">
        <v>0</v>
      </c>
      <c r="AI20" s="415" t="s">
        <v>75</v>
      </c>
      <c r="AJ20" s="70">
        <v>0</v>
      </c>
      <c r="AK20" s="415" t="s">
        <v>75</v>
      </c>
      <c r="AL20" s="415" t="s">
        <v>75</v>
      </c>
      <c r="AM20" s="136">
        <f t="shared" si="2"/>
        <v>0</v>
      </c>
      <c r="AN20" s="447">
        <f>+K20+AC20-AH20</f>
        <v>21026667</v>
      </c>
      <c r="AO20" s="72" t="s">
        <v>67</v>
      </c>
      <c r="AP20" s="443">
        <v>21026667</v>
      </c>
      <c r="AQ20" s="72" t="s">
        <v>85</v>
      </c>
      <c r="AR20" s="70">
        <v>0</v>
      </c>
      <c r="AS20" s="415" t="s">
        <v>75</v>
      </c>
      <c r="AT20" s="453">
        <f t="shared" si="3"/>
        <v>21026667</v>
      </c>
      <c r="AU20" s="438">
        <v>0</v>
      </c>
      <c r="AV20" s="140">
        <f t="shared" si="4"/>
        <v>1</v>
      </c>
      <c r="AW20" s="415" t="s">
        <v>75</v>
      </c>
      <c r="AX20" s="72" t="s">
        <v>131</v>
      </c>
      <c r="AY20" s="402" t="s">
        <v>2786</v>
      </c>
      <c r="AZ20" s="67" t="s">
        <v>67</v>
      </c>
      <c r="BA20" s="67" t="s">
        <v>67</v>
      </c>
    </row>
    <row r="21" spans="2:53" s="196" customFormat="1" ht="12.75" x14ac:dyDescent="0.2">
      <c r="B21" s="67">
        <v>2024</v>
      </c>
      <c r="C21" s="67">
        <v>891780111</v>
      </c>
      <c r="D21" s="69" t="s">
        <v>64</v>
      </c>
      <c r="E21" s="70" t="s">
        <v>2785</v>
      </c>
      <c r="F21" s="267" t="s">
        <v>2784</v>
      </c>
      <c r="G21" s="72">
        <v>0</v>
      </c>
      <c r="H21" s="72" t="s">
        <v>73</v>
      </c>
      <c r="I21" s="67" t="s">
        <v>138</v>
      </c>
      <c r="J21" s="70" t="s">
        <v>2783</v>
      </c>
      <c r="K21" s="435">
        <v>21026667</v>
      </c>
      <c r="L21" s="67" t="s">
        <v>68</v>
      </c>
      <c r="M21" s="70" t="s">
        <v>2782</v>
      </c>
      <c r="N21" s="244">
        <v>57422539</v>
      </c>
      <c r="O21" s="412">
        <v>35</v>
      </c>
      <c r="P21" s="413">
        <v>45306</v>
      </c>
      <c r="Q21" s="436">
        <v>807300000</v>
      </c>
      <c r="R21" s="413">
        <v>45306</v>
      </c>
      <c r="S21" s="443">
        <f>+K21</f>
        <v>21026667</v>
      </c>
      <c r="T21" s="72" t="s">
        <v>66</v>
      </c>
      <c r="U21" s="412">
        <v>72004252</v>
      </c>
      <c r="V21" s="70" t="s">
        <v>2234</v>
      </c>
      <c r="W21" s="413">
        <v>45306</v>
      </c>
      <c r="X21" s="413">
        <v>45306</v>
      </c>
      <c r="Y21" s="414" t="s">
        <v>75</v>
      </c>
      <c r="Z21" s="413">
        <v>45473</v>
      </c>
      <c r="AA21" s="136">
        <f t="shared" si="0"/>
        <v>167</v>
      </c>
      <c r="AB21" s="70">
        <v>0</v>
      </c>
      <c r="AC21" s="70">
        <v>0</v>
      </c>
      <c r="AD21" s="70">
        <v>0</v>
      </c>
      <c r="AE21" s="415" t="s">
        <v>75</v>
      </c>
      <c r="AF21" s="136">
        <f t="shared" si="1"/>
        <v>0</v>
      </c>
      <c r="AG21" s="70">
        <v>0</v>
      </c>
      <c r="AH21" s="70">
        <v>0</v>
      </c>
      <c r="AI21" s="415" t="s">
        <v>75</v>
      </c>
      <c r="AJ21" s="70">
        <v>0</v>
      </c>
      <c r="AK21" s="415" t="s">
        <v>75</v>
      </c>
      <c r="AL21" s="415" t="s">
        <v>75</v>
      </c>
      <c r="AM21" s="136">
        <f t="shared" si="2"/>
        <v>0</v>
      </c>
      <c r="AN21" s="447">
        <f>+K21+AC21-AH21</f>
        <v>21026667</v>
      </c>
      <c r="AO21" s="72" t="s">
        <v>67</v>
      </c>
      <c r="AP21" s="443">
        <v>21026667</v>
      </c>
      <c r="AQ21" s="72" t="s">
        <v>85</v>
      </c>
      <c r="AR21" s="70">
        <v>0</v>
      </c>
      <c r="AS21" s="415" t="s">
        <v>75</v>
      </c>
      <c r="AT21" s="453">
        <f t="shared" si="3"/>
        <v>21026667</v>
      </c>
      <c r="AU21" s="438">
        <v>0</v>
      </c>
      <c r="AV21" s="140">
        <f t="shared" si="4"/>
        <v>1</v>
      </c>
      <c r="AW21" s="415" t="s">
        <v>75</v>
      </c>
      <c r="AX21" s="72" t="s">
        <v>131</v>
      </c>
      <c r="AY21" s="402" t="s">
        <v>2781</v>
      </c>
      <c r="AZ21" s="67" t="s">
        <v>67</v>
      </c>
      <c r="BA21" s="67" t="s">
        <v>67</v>
      </c>
    </row>
    <row r="22" spans="2:53" s="196" customFormat="1" ht="12.75" x14ac:dyDescent="0.2">
      <c r="B22" s="67">
        <v>2024</v>
      </c>
      <c r="C22" s="67">
        <v>891780111</v>
      </c>
      <c r="D22" s="69" t="s">
        <v>64</v>
      </c>
      <c r="E22" s="70" t="s">
        <v>2780</v>
      </c>
      <c r="F22" s="267" t="s">
        <v>2779</v>
      </c>
      <c r="G22" s="72">
        <v>0</v>
      </c>
      <c r="H22" s="72" t="s">
        <v>73</v>
      </c>
      <c r="I22" s="67" t="s">
        <v>138</v>
      </c>
      <c r="J22" s="70" t="s">
        <v>2778</v>
      </c>
      <c r="K22" s="435">
        <v>3800000</v>
      </c>
      <c r="L22" s="67" t="s">
        <v>68</v>
      </c>
      <c r="M22" s="70" t="s">
        <v>2777</v>
      </c>
      <c r="N22" s="244">
        <v>1083002889</v>
      </c>
      <c r="O22" s="412">
        <v>35</v>
      </c>
      <c r="P22" s="413">
        <v>45306</v>
      </c>
      <c r="Q22" s="436">
        <v>807300000</v>
      </c>
      <c r="R22" s="413">
        <v>45306</v>
      </c>
      <c r="S22" s="443">
        <f>+K22</f>
        <v>3800000</v>
      </c>
      <c r="T22" s="72" t="s">
        <v>66</v>
      </c>
      <c r="U22" s="412">
        <v>85081920</v>
      </c>
      <c r="V22" s="70" t="s">
        <v>1697</v>
      </c>
      <c r="W22" s="413">
        <v>45306</v>
      </c>
      <c r="X22" s="413">
        <v>45306</v>
      </c>
      <c r="Y22" s="414" t="s">
        <v>75</v>
      </c>
      <c r="Z22" s="413">
        <v>45336</v>
      </c>
      <c r="AA22" s="136">
        <f t="shared" si="0"/>
        <v>30</v>
      </c>
      <c r="AB22" s="70">
        <v>0</v>
      </c>
      <c r="AC22" s="70">
        <v>0</v>
      </c>
      <c r="AD22" s="70">
        <v>0</v>
      </c>
      <c r="AE22" s="415" t="s">
        <v>75</v>
      </c>
      <c r="AF22" s="136">
        <f t="shared" si="1"/>
        <v>0</v>
      </c>
      <c r="AG22" s="70">
        <v>0</v>
      </c>
      <c r="AH22" s="70">
        <v>0</v>
      </c>
      <c r="AI22" s="415" t="s">
        <v>75</v>
      </c>
      <c r="AJ22" s="70">
        <v>0</v>
      </c>
      <c r="AK22" s="415" t="s">
        <v>75</v>
      </c>
      <c r="AL22" s="415" t="s">
        <v>75</v>
      </c>
      <c r="AM22" s="136">
        <f t="shared" si="2"/>
        <v>0</v>
      </c>
      <c r="AN22" s="447">
        <f>+K22+AC22-AH22</f>
        <v>3800000</v>
      </c>
      <c r="AO22" s="72" t="s">
        <v>67</v>
      </c>
      <c r="AP22" s="443">
        <v>3800000</v>
      </c>
      <c r="AQ22" s="72" t="s">
        <v>85</v>
      </c>
      <c r="AR22" s="70">
        <v>0</v>
      </c>
      <c r="AS22" s="415" t="s">
        <v>75</v>
      </c>
      <c r="AT22" s="453">
        <f t="shared" si="3"/>
        <v>3800000</v>
      </c>
      <c r="AU22" s="438">
        <v>0</v>
      </c>
      <c r="AV22" s="140">
        <f t="shared" si="4"/>
        <v>1</v>
      </c>
      <c r="AW22" s="415" t="s">
        <v>75</v>
      </c>
      <c r="AX22" s="72" t="s">
        <v>131</v>
      </c>
      <c r="AY22" s="402" t="s">
        <v>2776</v>
      </c>
      <c r="AZ22" s="67" t="s">
        <v>67</v>
      </c>
      <c r="BA22" s="67" t="s">
        <v>67</v>
      </c>
    </row>
    <row r="23" spans="2:53" s="196" customFormat="1" ht="12.75" x14ac:dyDescent="0.2">
      <c r="B23" s="67">
        <v>2024</v>
      </c>
      <c r="C23" s="67">
        <v>891780111</v>
      </c>
      <c r="D23" s="69" t="s">
        <v>64</v>
      </c>
      <c r="E23" s="70" t="s">
        <v>2775</v>
      </c>
      <c r="F23" s="267" t="s">
        <v>2774</v>
      </c>
      <c r="G23" s="72">
        <v>0</v>
      </c>
      <c r="H23" s="72" t="s">
        <v>73</v>
      </c>
      <c r="I23" s="67" t="s">
        <v>138</v>
      </c>
      <c r="J23" s="70" t="s">
        <v>2773</v>
      </c>
      <c r="K23" s="435">
        <v>1900000</v>
      </c>
      <c r="L23" s="67" t="s">
        <v>68</v>
      </c>
      <c r="M23" s="70" t="s">
        <v>2365</v>
      </c>
      <c r="N23" s="244">
        <v>1081918985</v>
      </c>
      <c r="O23" s="412">
        <v>36</v>
      </c>
      <c r="P23" s="413">
        <v>45306</v>
      </c>
      <c r="Q23" s="436">
        <v>734700000</v>
      </c>
      <c r="R23" s="413">
        <v>45308</v>
      </c>
      <c r="S23" s="443">
        <f>+K23</f>
        <v>1900000</v>
      </c>
      <c r="T23" s="72" t="s">
        <v>66</v>
      </c>
      <c r="U23" s="412">
        <v>85155551</v>
      </c>
      <c r="V23" s="70" t="s">
        <v>1593</v>
      </c>
      <c r="W23" s="413">
        <v>45308</v>
      </c>
      <c r="X23" s="413">
        <v>45308</v>
      </c>
      <c r="Y23" s="414" t="s">
        <v>75</v>
      </c>
      <c r="Z23" s="413">
        <v>45321</v>
      </c>
      <c r="AA23" s="136">
        <f t="shared" si="0"/>
        <v>13</v>
      </c>
      <c r="AB23" s="70">
        <v>0</v>
      </c>
      <c r="AC23" s="70">
        <v>0</v>
      </c>
      <c r="AD23" s="70">
        <v>0</v>
      </c>
      <c r="AE23" s="415" t="s">
        <v>75</v>
      </c>
      <c r="AF23" s="136">
        <f t="shared" si="1"/>
        <v>0</v>
      </c>
      <c r="AG23" s="70">
        <v>0</v>
      </c>
      <c r="AH23" s="70">
        <v>0</v>
      </c>
      <c r="AI23" s="415" t="s">
        <v>75</v>
      </c>
      <c r="AJ23" s="70">
        <v>0</v>
      </c>
      <c r="AK23" s="415" t="s">
        <v>75</v>
      </c>
      <c r="AL23" s="415" t="s">
        <v>75</v>
      </c>
      <c r="AM23" s="136">
        <f t="shared" si="2"/>
        <v>0</v>
      </c>
      <c r="AN23" s="447">
        <f>+K23+AC23-AH23</f>
        <v>1900000</v>
      </c>
      <c r="AO23" s="72" t="s">
        <v>67</v>
      </c>
      <c r="AP23" s="443">
        <v>1900000</v>
      </c>
      <c r="AQ23" s="72" t="s">
        <v>85</v>
      </c>
      <c r="AR23" s="70">
        <v>0</v>
      </c>
      <c r="AS23" s="415" t="s">
        <v>75</v>
      </c>
      <c r="AT23" s="453">
        <f t="shared" si="3"/>
        <v>1900000</v>
      </c>
      <c r="AU23" s="438">
        <v>0</v>
      </c>
      <c r="AV23" s="140">
        <f t="shared" si="4"/>
        <v>1</v>
      </c>
      <c r="AW23" s="415" t="s">
        <v>75</v>
      </c>
      <c r="AX23" s="72" t="s">
        <v>131</v>
      </c>
      <c r="AY23" s="402" t="s">
        <v>2772</v>
      </c>
      <c r="AZ23" s="67" t="s">
        <v>67</v>
      </c>
      <c r="BA23" s="67" t="s">
        <v>67</v>
      </c>
    </row>
    <row r="24" spans="2:53" s="196" customFormat="1" ht="12.75" x14ac:dyDescent="0.2">
      <c r="B24" s="67">
        <v>2024</v>
      </c>
      <c r="C24" s="67">
        <v>891780111</v>
      </c>
      <c r="D24" s="69" t="s">
        <v>64</v>
      </c>
      <c r="E24" s="70" t="s">
        <v>2771</v>
      </c>
      <c r="F24" s="267" t="s">
        <v>2770</v>
      </c>
      <c r="G24" s="72">
        <v>0</v>
      </c>
      <c r="H24" s="72" t="s">
        <v>73</v>
      </c>
      <c r="I24" s="67" t="s">
        <v>138</v>
      </c>
      <c r="J24" s="70" t="s">
        <v>2769</v>
      </c>
      <c r="K24" s="435">
        <v>20773333</v>
      </c>
      <c r="L24" s="67" t="s">
        <v>68</v>
      </c>
      <c r="M24" s="70" t="s">
        <v>2174</v>
      </c>
      <c r="N24" s="244">
        <v>1020794175</v>
      </c>
      <c r="O24" s="412">
        <v>39</v>
      </c>
      <c r="P24" s="413">
        <v>45306</v>
      </c>
      <c r="Q24" s="436">
        <v>524300000</v>
      </c>
      <c r="R24" s="413">
        <v>45308</v>
      </c>
      <c r="S24" s="443">
        <f>+K24</f>
        <v>20773333</v>
      </c>
      <c r="T24" s="72" t="s">
        <v>66</v>
      </c>
      <c r="U24" s="412">
        <v>39049658</v>
      </c>
      <c r="V24" s="70" t="s">
        <v>2167</v>
      </c>
      <c r="W24" s="413">
        <v>45308</v>
      </c>
      <c r="X24" s="413">
        <v>45308</v>
      </c>
      <c r="Y24" s="414" t="s">
        <v>75</v>
      </c>
      <c r="Z24" s="413">
        <v>45473</v>
      </c>
      <c r="AA24" s="136">
        <f t="shared" si="0"/>
        <v>165</v>
      </c>
      <c r="AB24" s="70">
        <v>0</v>
      </c>
      <c r="AC24" s="70">
        <v>0</v>
      </c>
      <c r="AD24" s="70">
        <v>0</v>
      </c>
      <c r="AE24" s="415" t="s">
        <v>75</v>
      </c>
      <c r="AF24" s="136">
        <f t="shared" si="1"/>
        <v>0</v>
      </c>
      <c r="AG24" s="70">
        <v>0</v>
      </c>
      <c r="AH24" s="70">
        <v>0</v>
      </c>
      <c r="AI24" s="415" t="s">
        <v>75</v>
      </c>
      <c r="AJ24" s="70">
        <v>0</v>
      </c>
      <c r="AK24" s="415" t="s">
        <v>75</v>
      </c>
      <c r="AL24" s="415" t="s">
        <v>75</v>
      </c>
      <c r="AM24" s="136">
        <f t="shared" si="2"/>
        <v>0</v>
      </c>
      <c r="AN24" s="447">
        <f>+K24+AC24-AH24</f>
        <v>20773333</v>
      </c>
      <c r="AO24" s="72" t="s">
        <v>67</v>
      </c>
      <c r="AP24" s="443">
        <v>20773333</v>
      </c>
      <c r="AQ24" s="72" t="s">
        <v>85</v>
      </c>
      <c r="AR24" s="70">
        <v>0</v>
      </c>
      <c r="AS24" s="415" t="s">
        <v>75</v>
      </c>
      <c r="AT24" s="453">
        <f t="shared" si="3"/>
        <v>20773333</v>
      </c>
      <c r="AU24" s="438">
        <v>0</v>
      </c>
      <c r="AV24" s="140">
        <f t="shared" si="4"/>
        <v>1</v>
      </c>
      <c r="AW24" s="415" t="s">
        <v>75</v>
      </c>
      <c r="AX24" s="72" t="s">
        <v>131</v>
      </c>
      <c r="AY24" s="402" t="s">
        <v>2768</v>
      </c>
      <c r="AZ24" s="67" t="s">
        <v>67</v>
      </c>
      <c r="BA24" s="67" t="s">
        <v>67</v>
      </c>
    </row>
    <row r="25" spans="2:53" s="196" customFormat="1" ht="12.75" x14ac:dyDescent="0.2">
      <c r="B25" s="67">
        <v>2024</v>
      </c>
      <c r="C25" s="67">
        <v>891780111</v>
      </c>
      <c r="D25" s="69" t="s">
        <v>64</v>
      </c>
      <c r="E25" s="70" t="s">
        <v>2767</v>
      </c>
      <c r="F25" s="267" t="s">
        <v>2766</v>
      </c>
      <c r="G25" s="72">
        <v>0</v>
      </c>
      <c r="H25" s="72" t="s">
        <v>73</v>
      </c>
      <c r="I25" s="67" t="s">
        <v>138</v>
      </c>
      <c r="J25" s="70" t="s">
        <v>2765</v>
      </c>
      <c r="K25" s="435">
        <v>22960000</v>
      </c>
      <c r="L25" s="67" t="s">
        <v>68</v>
      </c>
      <c r="M25" s="70" t="s">
        <v>2764</v>
      </c>
      <c r="N25" s="244">
        <v>84454392</v>
      </c>
      <c r="O25" s="412">
        <v>36</v>
      </c>
      <c r="P25" s="413">
        <v>45306</v>
      </c>
      <c r="Q25" s="436">
        <v>734700000</v>
      </c>
      <c r="R25" s="413">
        <v>45308</v>
      </c>
      <c r="S25" s="443">
        <f>+K25</f>
        <v>22960000</v>
      </c>
      <c r="T25" s="72" t="s">
        <v>66</v>
      </c>
      <c r="U25" s="412">
        <v>85155551</v>
      </c>
      <c r="V25" s="70" t="s">
        <v>1593</v>
      </c>
      <c r="W25" s="413">
        <v>45308</v>
      </c>
      <c r="X25" s="413">
        <v>45308</v>
      </c>
      <c r="Y25" s="414" t="s">
        <v>75</v>
      </c>
      <c r="Z25" s="413">
        <v>45473</v>
      </c>
      <c r="AA25" s="136">
        <f t="shared" si="0"/>
        <v>165</v>
      </c>
      <c r="AB25" s="70">
        <v>0</v>
      </c>
      <c r="AC25" s="70">
        <v>0</v>
      </c>
      <c r="AD25" s="70">
        <v>0</v>
      </c>
      <c r="AE25" s="415" t="s">
        <v>75</v>
      </c>
      <c r="AF25" s="136">
        <f t="shared" si="1"/>
        <v>0</v>
      </c>
      <c r="AG25" s="70">
        <v>0</v>
      </c>
      <c r="AH25" s="70">
        <v>0</v>
      </c>
      <c r="AI25" s="415" t="s">
        <v>75</v>
      </c>
      <c r="AJ25" s="70">
        <v>0</v>
      </c>
      <c r="AK25" s="415" t="s">
        <v>75</v>
      </c>
      <c r="AL25" s="415" t="s">
        <v>75</v>
      </c>
      <c r="AM25" s="136">
        <f t="shared" si="2"/>
        <v>0</v>
      </c>
      <c r="AN25" s="447">
        <f>+K25+AC25-AH25</f>
        <v>22960000</v>
      </c>
      <c r="AO25" s="72" t="s">
        <v>67</v>
      </c>
      <c r="AP25" s="443">
        <v>22960000</v>
      </c>
      <c r="AQ25" s="72" t="s">
        <v>85</v>
      </c>
      <c r="AR25" s="70">
        <v>0</v>
      </c>
      <c r="AS25" s="415" t="s">
        <v>75</v>
      </c>
      <c r="AT25" s="453">
        <f t="shared" si="3"/>
        <v>22960000</v>
      </c>
      <c r="AU25" s="438">
        <v>0</v>
      </c>
      <c r="AV25" s="140">
        <f t="shared" si="4"/>
        <v>1</v>
      </c>
      <c r="AW25" s="415" t="s">
        <v>75</v>
      </c>
      <c r="AX25" s="72" t="s">
        <v>131</v>
      </c>
      <c r="AY25" s="402" t="s">
        <v>2763</v>
      </c>
      <c r="AZ25" s="67" t="s">
        <v>67</v>
      </c>
      <c r="BA25" s="67" t="s">
        <v>67</v>
      </c>
    </row>
    <row r="26" spans="2:53" s="196" customFormat="1" ht="12.75" x14ac:dyDescent="0.2">
      <c r="B26" s="67">
        <v>2024</v>
      </c>
      <c r="C26" s="67">
        <v>891780111</v>
      </c>
      <c r="D26" s="69" t="s">
        <v>64</v>
      </c>
      <c r="E26" s="70" t="s">
        <v>2762</v>
      </c>
      <c r="F26" s="267" t="s">
        <v>2761</v>
      </c>
      <c r="G26" s="72">
        <v>0</v>
      </c>
      <c r="H26" s="72" t="s">
        <v>73</v>
      </c>
      <c r="I26" s="67" t="s">
        <v>138</v>
      </c>
      <c r="J26" s="70" t="s">
        <v>2760</v>
      </c>
      <c r="K26" s="435">
        <v>22960000</v>
      </c>
      <c r="L26" s="67" t="s">
        <v>68</v>
      </c>
      <c r="M26" s="70" t="s">
        <v>2759</v>
      </c>
      <c r="N26" s="244">
        <v>1082925044</v>
      </c>
      <c r="O26" s="412">
        <v>36</v>
      </c>
      <c r="P26" s="413">
        <v>45306</v>
      </c>
      <c r="Q26" s="436">
        <v>734700000</v>
      </c>
      <c r="R26" s="413">
        <v>45308</v>
      </c>
      <c r="S26" s="443">
        <f>+K26</f>
        <v>22960000</v>
      </c>
      <c r="T26" s="72" t="s">
        <v>66</v>
      </c>
      <c r="U26" s="412">
        <v>85155551</v>
      </c>
      <c r="V26" s="70" t="s">
        <v>1593</v>
      </c>
      <c r="W26" s="413">
        <v>45308</v>
      </c>
      <c r="X26" s="413">
        <v>45308</v>
      </c>
      <c r="Y26" s="414" t="s">
        <v>75</v>
      </c>
      <c r="Z26" s="413">
        <v>45473</v>
      </c>
      <c r="AA26" s="136">
        <f t="shared" si="0"/>
        <v>165</v>
      </c>
      <c r="AB26" s="70">
        <v>0</v>
      </c>
      <c r="AC26" s="70">
        <v>0</v>
      </c>
      <c r="AD26" s="70">
        <v>0</v>
      </c>
      <c r="AE26" s="415" t="s">
        <v>75</v>
      </c>
      <c r="AF26" s="136">
        <f t="shared" si="1"/>
        <v>0</v>
      </c>
      <c r="AG26" s="70">
        <v>0</v>
      </c>
      <c r="AH26" s="70">
        <v>0</v>
      </c>
      <c r="AI26" s="415" t="s">
        <v>75</v>
      </c>
      <c r="AJ26" s="70">
        <v>0</v>
      </c>
      <c r="AK26" s="415" t="s">
        <v>75</v>
      </c>
      <c r="AL26" s="415" t="s">
        <v>75</v>
      </c>
      <c r="AM26" s="136">
        <f t="shared" si="2"/>
        <v>0</v>
      </c>
      <c r="AN26" s="447">
        <f>+K26+AC26-AH26</f>
        <v>22960000</v>
      </c>
      <c r="AO26" s="72" t="s">
        <v>67</v>
      </c>
      <c r="AP26" s="443">
        <v>22960000</v>
      </c>
      <c r="AQ26" s="72" t="s">
        <v>85</v>
      </c>
      <c r="AR26" s="70">
        <v>0</v>
      </c>
      <c r="AS26" s="415" t="s">
        <v>75</v>
      </c>
      <c r="AT26" s="453">
        <f t="shared" si="3"/>
        <v>22960000</v>
      </c>
      <c r="AU26" s="438">
        <v>0</v>
      </c>
      <c r="AV26" s="140">
        <f t="shared" si="4"/>
        <v>1</v>
      </c>
      <c r="AW26" s="415" t="s">
        <v>75</v>
      </c>
      <c r="AX26" s="72" t="s">
        <v>131</v>
      </c>
      <c r="AY26" s="402" t="s">
        <v>2758</v>
      </c>
      <c r="AZ26" s="67" t="s">
        <v>67</v>
      </c>
      <c r="BA26" s="67" t="s">
        <v>67</v>
      </c>
    </row>
    <row r="27" spans="2:53" s="196" customFormat="1" ht="12.75" x14ac:dyDescent="0.2">
      <c r="B27" s="67">
        <v>2024</v>
      </c>
      <c r="C27" s="67">
        <v>891780111</v>
      </c>
      <c r="D27" s="69" t="s">
        <v>64</v>
      </c>
      <c r="E27" s="70" t="s">
        <v>2757</v>
      </c>
      <c r="F27" s="244" t="s">
        <v>2756</v>
      </c>
      <c r="G27" s="72">
        <v>0</v>
      </c>
      <c r="H27" s="72" t="s">
        <v>73</v>
      </c>
      <c r="I27" s="67" t="s">
        <v>138</v>
      </c>
      <c r="J27" s="70" t="s">
        <v>2755</v>
      </c>
      <c r="K27" s="435">
        <v>20140000</v>
      </c>
      <c r="L27" s="67" t="s">
        <v>68</v>
      </c>
      <c r="M27" s="70" t="s">
        <v>2754</v>
      </c>
      <c r="N27" s="244">
        <v>1082875832</v>
      </c>
      <c r="O27" s="412">
        <v>39</v>
      </c>
      <c r="P27" s="413">
        <v>45306</v>
      </c>
      <c r="Q27" s="436">
        <v>524300000</v>
      </c>
      <c r="R27" s="413">
        <v>45310</v>
      </c>
      <c r="S27" s="443">
        <f>+K27</f>
        <v>20140000</v>
      </c>
      <c r="T27" s="72" t="s">
        <v>66</v>
      </c>
      <c r="U27" s="412">
        <v>39049658</v>
      </c>
      <c r="V27" s="70" t="s">
        <v>2167</v>
      </c>
      <c r="W27" s="413">
        <v>45310</v>
      </c>
      <c r="X27" s="413">
        <v>45313</v>
      </c>
      <c r="Y27" s="414" t="s">
        <v>75</v>
      </c>
      <c r="Z27" s="413">
        <v>45473</v>
      </c>
      <c r="AA27" s="136">
        <f t="shared" si="0"/>
        <v>160</v>
      </c>
      <c r="AB27" s="70">
        <v>0</v>
      </c>
      <c r="AC27" s="70">
        <v>0</v>
      </c>
      <c r="AD27" s="70">
        <v>0</v>
      </c>
      <c r="AE27" s="415" t="s">
        <v>75</v>
      </c>
      <c r="AF27" s="136">
        <f t="shared" si="1"/>
        <v>0</v>
      </c>
      <c r="AG27" s="70">
        <v>0</v>
      </c>
      <c r="AH27" s="70">
        <v>0</v>
      </c>
      <c r="AI27" s="415" t="s">
        <v>75</v>
      </c>
      <c r="AJ27" s="70">
        <v>0</v>
      </c>
      <c r="AK27" s="415" t="s">
        <v>75</v>
      </c>
      <c r="AL27" s="415" t="s">
        <v>75</v>
      </c>
      <c r="AM27" s="136">
        <f t="shared" si="2"/>
        <v>0</v>
      </c>
      <c r="AN27" s="447">
        <f>+K27+AC27-AH27</f>
        <v>20140000</v>
      </c>
      <c r="AO27" s="72" t="s">
        <v>67</v>
      </c>
      <c r="AP27" s="443">
        <v>20140000</v>
      </c>
      <c r="AQ27" s="72" t="s">
        <v>85</v>
      </c>
      <c r="AR27" s="70">
        <v>0</v>
      </c>
      <c r="AS27" s="415" t="s">
        <v>75</v>
      </c>
      <c r="AT27" s="453">
        <f t="shared" si="3"/>
        <v>20140000</v>
      </c>
      <c r="AU27" s="438">
        <v>0</v>
      </c>
      <c r="AV27" s="140">
        <f t="shared" si="4"/>
        <v>1</v>
      </c>
      <c r="AW27" s="415" t="s">
        <v>75</v>
      </c>
      <c r="AX27" s="72" t="s">
        <v>131</v>
      </c>
      <c r="AY27" s="244" t="s">
        <v>2753</v>
      </c>
      <c r="AZ27" s="67" t="s">
        <v>67</v>
      </c>
      <c r="BA27" s="67" t="s">
        <v>67</v>
      </c>
    </row>
    <row r="28" spans="2:53" s="196" customFormat="1" ht="12.75" x14ac:dyDescent="0.2">
      <c r="B28" s="67">
        <v>2024</v>
      </c>
      <c r="C28" s="67">
        <v>891780111</v>
      </c>
      <c r="D28" s="69" t="s">
        <v>64</v>
      </c>
      <c r="E28" s="70" t="s">
        <v>2752</v>
      </c>
      <c r="F28" s="244" t="s">
        <v>2751</v>
      </c>
      <c r="G28" s="72">
        <v>0</v>
      </c>
      <c r="H28" s="72" t="s">
        <v>73</v>
      </c>
      <c r="I28" s="67" t="s">
        <v>138</v>
      </c>
      <c r="J28" s="70" t="s">
        <v>2750</v>
      </c>
      <c r="K28" s="435">
        <v>8740000</v>
      </c>
      <c r="L28" s="67" t="s">
        <v>68</v>
      </c>
      <c r="M28" s="70" t="s">
        <v>2168</v>
      </c>
      <c r="N28" s="244">
        <v>1004461196</v>
      </c>
      <c r="O28" s="412">
        <v>39</v>
      </c>
      <c r="P28" s="413">
        <v>45306</v>
      </c>
      <c r="Q28" s="436">
        <v>524300000</v>
      </c>
      <c r="R28" s="413">
        <v>45310</v>
      </c>
      <c r="S28" s="443">
        <f>+K28</f>
        <v>8740000</v>
      </c>
      <c r="T28" s="72" t="s">
        <v>66</v>
      </c>
      <c r="U28" s="412">
        <v>39049658</v>
      </c>
      <c r="V28" s="70" t="s">
        <v>2167</v>
      </c>
      <c r="W28" s="413">
        <v>45310</v>
      </c>
      <c r="X28" s="413">
        <v>45313</v>
      </c>
      <c r="Y28" s="414" t="s">
        <v>75</v>
      </c>
      <c r="Z28" s="413">
        <v>45381</v>
      </c>
      <c r="AA28" s="136">
        <f t="shared" si="0"/>
        <v>68</v>
      </c>
      <c r="AB28" s="70">
        <v>0</v>
      </c>
      <c r="AC28" s="70">
        <v>0</v>
      </c>
      <c r="AD28" s="70">
        <v>0</v>
      </c>
      <c r="AE28" s="415" t="s">
        <v>75</v>
      </c>
      <c r="AF28" s="136">
        <f t="shared" si="1"/>
        <v>0</v>
      </c>
      <c r="AG28" s="70">
        <v>0</v>
      </c>
      <c r="AH28" s="70">
        <v>0</v>
      </c>
      <c r="AI28" s="415" t="s">
        <v>75</v>
      </c>
      <c r="AJ28" s="70">
        <v>0</v>
      </c>
      <c r="AK28" s="415" t="s">
        <v>75</v>
      </c>
      <c r="AL28" s="415" t="s">
        <v>75</v>
      </c>
      <c r="AM28" s="136">
        <f t="shared" si="2"/>
        <v>0</v>
      </c>
      <c r="AN28" s="447">
        <f>+K28+AC28-AH28</f>
        <v>8740000</v>
      </c>
      <c r="AO28" s="72" t="s">
        <v>67</v>
      </c>
      <c r="AP28" s="443">
        <v>8740000</v>
      </c>
      <c r="AQ28" s="72" t="s">
        <v>85</v>
      </c>
      <c r="AR28" s="70">
        <v>0</v>
      </c>
      <c r="AS28" s="415" t="s">
        <v>75</v>
      </c>
      <c r="AT28" s="453">
        <f t="shared" si="3"/>
        <v>8740000</v>
      </c>
      <c r="AU28" s="438">
        <v>0</v>
      </c>
      <c r="AV28" s="140">
        <f t="shared" si="4"/>
        <v>1</v>
      </c>
      <c r="AW28" s="415" t="s">
        <v>75</v>
      </c>
      <c r="AX28" s="72" t="s">
        <v>131</v>
      </c>
      <c r="AY28" s="244" t="s">
        <v>2749</v>
      </c>
      <c r="AZ28" s="67" t="s">
        <v>67</v>
      </c>
      <c r="BA28" s="67" t="s">
        <v>67</v>
      </c>
    </row>
    <row r="29" spans="2:53" s="196" customFormat="1" ht="12.75" x14ac:dyDescent="0.2">
      <c r="B29" s="67">
        <v>2024</v>
      </c>
      <c r="C29" s="67">
        <v>891780111</v>
      </c>
      <c r="D29" s="69" t="s">
        <v>64</v>
      </c>
      <c r="E29" s="70" t="s">
        <v>2748</v>
      </c>
      <c r="F29" s="244" t="s">
        <v>2747</v>
      </c>
      <c r="G29" s="72">
        <v>0</v>
      </c>
      <c r="H29" s="72" t="s">
        <v>73</v>
      </c>
      <c r="I29" s="67" t="s">
        <v>138</v>
      </c>
      <c r="J29" s="70" t="s">
        <v>2746</v>
      </c>
      <c r="K29" s="435">
        <v>19080000</v>
      </c>
      <c r="L29" s="67" t="s">
        <v>68</v>
      </c>
      <c r="M29" s="70" t="s">
        <v>2745</v>
      </c>
      <c r="N29" s="244">
        <v>1083024229</v>
      </c>
      <c r="O29" s="412">
        <v>35</v>
      </c>
      <c r="P29" s="413">
        <v>45306</v>
      </c>
      <c r="Q29" s="436">
        <v>807300000</v>
      </c>
      <c r="R29" s="413">
        <v>45310</v>
      </c>
      <c r="S29" s="443">
        <f>+K29</f>
        <v>19080000</v>
      </c>
      <c r="T29" s="72" t="s">
        <v>66</v>
      </c>
      <c r="U29" s="412">
        <v>1082903415</v>
      </c>
      <c r="V29" s="70" t="s">
        <v>1935</v>
      </c>
      <c r="W29" s="413">
        <v>45310</v>
      </c>
      <c r="X29" s="413">
        <v>45313</v>
      </c>
      <c r="Y29" s="414" t="s">
        <v>75</v>
      </c>
      <c r="Z29" s="413">
        <v>45473</v>
      </c>
      <c r="AA29" s="136">
        <f t="shared" si="0"/>
        <v>160</v>
      </c>
      <c r="AB29" s="70">
        <v>0</v>
      </c>
      <c r="AC29" s="70">
        <v>0</v>
      </c>
      <c r="AD29" s="70">
        <v>0</v>
      </c>
      <c r="AE29" s="415" t="s">
        <v>75</v>
      </c>
      <c r="AF29" s="136">
        <f t="shared" si="1"/>
        <v>0</v>
      </c>
      <c r="AG29" s="70">
        <v>0</v>
      </c>
      <c r="AH29" s="70">
        <v>0</v>
      </c>
      <c r="AI29" s="415" t="s">
        <v>75</v>
      </c>
      <c r="AJ29" s="70">
        <v>0</v>
      </c>
      <c r="AK29" s="415" t="s">
        <v>75</v>
      </c>
      <c r="AL29" s="415" t="s">
        <v>75</v>
      </c>
      <c r="AM29" s="136">
        <f t="shared" si="2"/>
        <v>0</v>
      </c>
      <c r="AN29" s="447">
        <f>+K29+AC29-AH29</f>
        <v>19080000</v>
      </c>
      <c r="AO29" s="72" t="s">
        <v>67</v>
      </c>
      <c r="AP29" s="443">
        <v>19080000</v>
      </c>
      <c r="AQ29" s="72" t="s">
        <v>85</v>
      </c>
      <c r="AR29" s="70">
        <v>0</v>
      </c>
      <c r="AS29" s="415" t="s">
        <v>75</v>
      </c>
      <c r="AT29" s="453">
        <f t="shared" si="3"/>
        <v>19080000</v>
      </c>
      <c r="AU29" s="438">
        <v>0</v>
      </c>
      <c r="AV29" s="140">
        <f t="shared" si="4"/>
        <v>1</v>
      </c>
      <c r="AW29" s="415" t="s">
        <v>75</v>
      </c>
      <c r="AX29" s="72" t="s">
        <v>131</v>
      </c>
      <c r="AY29" s="244" t="s">
        <v>2744</v>
      </c>
      <c r="AZ29" s="67" t="s">
        <v>67</v>
      </c>
      <c r="BA29" s="67" t="s">
        <v>67</v>
      </c>
    </row>
    <row r="30" spans="2:53" s="196" customFormat="1" ht="12.75" x14ac:dyDescent="0.2">
      <c r="B30" s="67">
        <v>2024</v>
      </c>
      <c r="C30" s="67">
        <v>891780111</v>
      </c>
      <c r="D30" s="69" t="s">
        <v>64</v>
      </c>
      <c r="E30" s="70" t="s">
        <v>2743</v>
      </c>
      <c r="F30" s="244" t="s">
        <v>2742</v>
      </c>
      <c r="G30" s="72">
        <v>0</v>
      </c>
      <c r="H30" s="72" t="s">
        <v>73</v>
      </c>
      <c r="I30" s="67" t="s">
        <v>138</v>
      </c>
      <c r="J30" s="70" t="s">
        <v>2741</v>
      </c>
      <c r="K30" s="435">
        <v>19080000</v>
      </c>
      <c r="L30" s="67" t="s">
        <v>68</v>
      </c>
      <c r="M30" s="70" t="s">
        <v>2740</v>
      </c>
      <c r="N30" s="244">
        <v>1104435442</v>
      </c>
      <c r="O30" s="412">
        <v>35</v>
      </c>
      <c r="P30" s="413">
        <v>45306</v>
      </c>
      <c r="Q30" s="436">
        <v>807300000</v>
      </c>
      <c r="R30" s="413">
        <v>45310</v>
      </c>
      <c r="S30" s="443">
        <f>+K30</f>
        <v>19080000</v>
      </c>
      <c r="T30" s="72" t="s">
        <v>66</v>
      </c>
      <c r="U30" s="412">
        <v>1082903415</v>
      </c>
      <c r="V30" s="70" t="s">
        <v>1935</v>
      </c>
      <c r="W30" s="413">
        <v>45310</v>
      </c>
      <c r="X30" s="413">
        <v>45313</v>
      </c>
      <c r="Y30" s="414" t="s">
        <v>75</v>
      </c>
      <c r="Z30" s="413">
        <v>45473</v>
      </c>
      <c r="AA30" s="136">
        <f t="shared" si="0"/>
        <v>160</v>
      </c>
      <c r="AB30" s="70">
        <v>0</v>
      </c>
      <c r="AC30" s="70">
        <v>0</v>
      </c>
      <c r="AD30" s="70">
        <v>0</v>
      </c>
      <c r="AE30" s="415" t="s">
        <v>75</v>
      </c>
      <c r="AF30" s="136">
        <f t="shared" si="1"/>
        <v>0</v>
      </c>
      <c r="AG30" s="70">
        <v>0</v>
      </c>
      <c r="AH30" s="70">
        <v>0</v>
      </c>
      <c r="AI30" s="415" t="s">
        <v>75</v>
      </c>
      <c r="AJ30" s="70">
        <v>0</v>
      </c>
      <c r="AK30" s="415" t="s">
        <v>75</v>
      </c>
      <c r="AL30" s="415" t="s">
        <v>75</v>
      </c>
      <c r="AM30" s="136">
        <f t="shared" si="2"/>
        <v>0</v>
      </c>
      <c r="AN30" s="447">
        <f>+K30+AC30-AH30</f>
        <v>19080000</v>
      </c>
      <c r="AO30" s="72" t="s">
        <v>67</v>
      </c>
      <c r="AP30" s="443">
        <v>19080000</v>
      </c>
      <c r="AQ30" s="72" t="s">
        <v>85</v>
      </c>
      <c r="AR30" s="70">
        <v>0</v>
      </c>
      <c r="AS30" s="415" t="s">
        <v>75</v>
      </c>
      <c r="AT30" s="453">
        <f t="shared" si="3"/>
        <v>19080000</v>
      </c>
      <c r="AU30" s="438">
        <v>0</v>
      </c>
      <c r="AV30" s="140">
        <f t="shared" si="4"/>
        <v>1</v>
      </c>
      <c r="AW30" s="415" t="s">
        <v>75</v>
      </c>
      <c r="AX30" s="72" t="s">
        <v>131</v>
      </c>
      <c r="AY30" s="244" t="s">
        <v>2739</v>
      </c>
      <c r="AZ30" s="67" t="s">
        <v>67</v>
      </c>
      <c r="BA30" s="67" t="s">
        <v>67</v>
      </c>
    </row>
    <row r="31" spans="2:53" s="196" customFormat="1" ht="12.75" x14ac:dyDescent="0.2">
      <c r="B31" s="67">
        <v>2024</v>
      </c>
      <c r="C31" s="67">
        <v>891780111</v>
      </c>
      <c r="D31" s="69" t="s">
        <v>64</v>
      </c>
      <c r="E31" s="70" t="s">
        <v>2738</v>
      </c>
      <c r="F31" s="244" t="s">
        <v>2737</v>
      </c>
      <c r="G31" s="72">
        <v>0</v>
      </c>
      <c r="H31" s="72" t="s">
        <v>73</v>
      </c>
      <c r="I31" s="67" t="s">
        <v>138</v>
      </c>
      <c r="J31" s="70" t="s">
        <v>2736</v>
      </c>
      <c r="K31" s="435">
        <v>20140000</v>
      </c>
      <c r="L31" s="67" t="s">
        <v>68</v>
      </c>
      <c r="M31" s="70" t="s">
        <v>2735</v>
      </c>
      <c r="N31" s="244">
        <v>36386177</v>
      </c>
      <c r="O31" s="412">
        <v>39</v>
      </c>
      <c r="P31" s="413">
        <v>45306</v>
      </c>
      <c r="Q31" s="436">
        <v>524300000</v>
      </c>
      <c r="R31" s="413">
        <v>45310</v>
      </c>
      <c r="S31" s="443">
        <f>+K31</f>
        <v>20140000</v>
      </c>
      <c r="T31" s="72" t="s">
        <v>66</v>
      </c>
      <c r="U31" s="412">
        <v>39049658</v>
      </c>
      <c r="V31" s="70" t="s">
        <v>2167</v>
      </c>
      <c r="W31" s="413">
        <v>45310</v>
      </c>
      <c r="X31" s="413">
        <v>45313</v>
      </c>
      <c r="Y31" s="414" t="s">
        <v>75</v>
      </c>
      <c r="Z31" s="413">
        <v>45473</v>
      </c>
      <c r="AA31" s="136">
        <f t="shared" si="0"/>
        <v>160</v>
      </c>
      <c r="AB31" s="70">
        <v>0</v>
      </c>
      <c r="AC31" s="70">
        <v>0</v>
      </c>
      <c r="AD31" s="70">
        <v>0</v>
      </c>
      <c r="AE31" s="415" t="s">
        <v>75</v>
      </c>
      <c r="AF31" s="136">
        <f t="shared" si="1"/>
        <v>0</v>
      </c>
      <c r="AG31" s="70">
        <v>0</v>
      </c>
      <c r="AH31" s="70">
        <v>0</v>
      </c>
      <c r="AI31" s="415" t="s">
        <v>75</v>
      </c>
      <c r="AJ31" s="70">
        <v>0</v>
      </c>
      <c r="AK31" s="415" t="s">
        <v>75</v>
      </c>
      <c r="AL31" s="415" t="s">
        <v>75</v>
      </c>
      <c r="AM31" s="136">
        <f t="shared" si="2"/>
        <v>0</v>
      </c>
      <c r="AN31" s="447">
        <f>+K31+AC31-AH31</f>
        <v>20140000</v>
      </c>
      <c r="AO31" s="72" t="s">
        <v>67</v>
      </c>
      <c r="AP31" s="443">
        <v>20140000</v>
      </c>
      <c r="AQ31" s="72" t="s">
        <v>85</v>
      </c>
      <c r="AR31" s="70">
        <v>0</v>
      </c>
      <c r="AS31" s="415" t="s">
        <v>75</v>
      </c>
      <c r="AT31" s="453">
        <f t="shared" si="3"/>
        <v>20140000</v>
      </c>
      <c r="AU31" s="438">
        <v>0</v>
      </c>
      <c r="AV31" s="140">
        <f t="shared" si="4"/>
        <v>1</v>
      </c>
      <c r="AW31" s="415" t="s">
        <v>75</v>
      </c>
      <c r="AX31" s="72" t="s">
        <v>131</v>
      </c>
      <c r="AY31" s="244" t="s">
        <v>2734</v>
      </c>
      <c r="AZ31" s="67" t="s">
        <v>67</v>
      </c>
      <c r="BA31" s="67" t="s">
        <v>67</v>
      </c>
    </row>
    <row r="32" spans="2:53" s="196" customFormat="1" ht="12.75" x14ac:dyDescent="0.2">
      <c r="B32" s="67">
        <v>2024</v>
      </c>
      <c r="C32" s="67">
        <v>891780111</v>
      </c>
      <c r="D32" s="69" t="s">
        <v>64</v>
      </c>
      <c r="E32" s="70" t="s">
        <v>2733</v>
      </c>
      <c r="F32" s="244" t="s">
        <v>2732</v>
      </c>
      <c r="G32" s="72">
        <v>0</v>
      </c>
      <c r="H32" s="72" t="s">
        <v>73</v>
      </c>
      <c r="I32" s="67" t="s">
        <v>138</v>
      </c>
      <c r="J32" s="70" t="s">
        <v>2731</v>
      </c>
      <c r="K32" s="435">
        <v>20140000</v>
      </c>
      <c r="L32" s="67" t="s">
        <v>68</v>
      </c>
      <c r="M32" s="70" t="s">
        <v>2730</v>
      </c>
      <c r="N32" s="244">
        <v>1082984449</v>
      </c>
      <c r="O32" s="412">
        <v>39</v>
      </c>
      <c r="P32" s="413">
        <v>45306</v>
      </c>
      <c r="Q32" s="436">
        <v>524300000</v>
      </c>
      <c r="R32" s="413">
        <v>45310</v>
      </c>
      <c r="S32" s="443">
        <f>+K32</f>
        <v>20140000</v>
      </c>
      <c r="T32" s="72" t="s">
        <v>66</v>
      </c>
      <c r="U32" s="412">
        <v>39049658</v>
      </c>
      <c r="V32" s="70" t="s">
        <v>2167</v>
      </c>
      <c r="W32" s="413">
        <v>45310</v>
      </c>
      <c r="X32" s="413">
        <v>45313</v>
      </c>
      <c r="Y32" s="414" t="s">
        <v>75</v>
      </c>
      <c r="Z32" s="413">
        <v>45473</v>
      </c>
      <c r="AA32" s="136">
        <f t="shared" si="0"/>
        <v>160</v>
      </c>
      <c r="AB32" s="70">
        <v>0</v>
      </c>
      <c r="AC32" s="70">
        <v>0</v>
      </c>
      <c r="AD32" s="70">
        <v>0</v>
      </c>
      <c r="AE32" s="415" t="s">
        <v>75</v>
      </c>
      <c r="AF32" s="136">
        <f t="shared" si="1"/>
        <v>0</v>
      </c>
      <c r="AG32" s="70">
        <v>0</v>
      </c>
      <c r="AH32" s="70">
        <v>0</v>
      </c>
      <c r="AI32" s="415" t="s">
        <v>75</v>
      </c>
      <c r="AJ32" s="70">
        <v>0</v>
      </c>
      <c r="AK32" s="415" t="s">
        <v>75</v>
      </c>
      <c r="AL32" s="415" t="s">
        <v>75</v>
      </c>
      <c r="AM32" s="136">
        <f t="shared" si="2"/>
        <v>0</v>
      </c>
      <c r="AN32" s="447">
        <f>+K32+AC32-AH32</f>
        <v>20140000</v>
      </c>
      <c r="AO32" s="72" t="s">
        <v>67</v>
      </c>
      <c r="AP32" s="443">
        <v>20140000</v>
      </c>
      <c r="AQ32" s="72" t="s">
        <v>85</v>
      </c>
      <c r="AR32" s="70">
        <v>0</v>
      </c>
      <c r="AS32" s="415" t="s">
        <v>75</v>
      </c>
      <c r="AT32" s="453">
        <f t="shared" si="3"/>
        <v>20140000</v>
      </c>
      <c r="AU32" s="438">
        <v>0</v>
      </c>
      <c r="AV32" s="140">
        <f t="shared" si="4"/>
        <v>1</v>
      </c>
      <c r="AW32" s="415" t="s">
        <v>75</v>
      </c>
      <c r="AX32" s="72" t="s">
        <v>131</v>
      </c>
      <c r="AY32" s="244" t="s">
        <v>2729</v>
      </c>
      <c r="AZ32" s="67" t="s">
        <v>67</v>
      </c>
      <c r="BA32" s="67" t="s">
        <v>67</v>
      </c>
    </row>
    <row r="33" spans="2:53" s="196" customFormat="1" ht="12.75" x14ac:dyDescent="0.2">
      <c r="B33" s="67">
        <v>2024</v>
      </c>
      <c r="C33" s="67">
        <v>891780111</v>
      </c>
      <c r="D33" s="69" t="s">
        <v>64</v>
      </c>
      <c r="E33" s="70" t="s">
        <v>2728</v>
      </c>
      <c r="F33" s="244" t="s">
        <v>2727</v>
      </c>
      <c r="G33" s="72">
        <v>0</v>
      </c>
      <c r="H33" s="72" t="s">
        <v>73</v>
      </c>
      <c r="I33" s="67" t="s">
        <v>138</v>
      </c>
      <c r="J33" s="70" t="s">
        <v>2726</v>
      </c>
      <c r="K33" s="435">
        <v>18550000</v>
      </c>
      <c r="L33" s="67" t="s">
        <v>68</v>
      </c>
      <c r="M33" s="70" t="s">
        <v>2725</v>
      </c>
      <c r="N33" s="244">
        <v>1045710831</v>
      </c>
      <c r="O33" s="412">
        <v>36</v>
      </c>
      <c r="P33" s="413">
        <v>45306</v>
      </c>
      <c r="Q33" s="436">
        <v>734700000</v>
      </c>
      <c r="R33" s="413">
        <v>45310</v>
      </c>
      <c r="S33" s="443">
        <f>+K33</f>
        <v>18550000</v>
      </c>
      <c r="T33" s="72" t="s">
        <v>66</v>
      </c>
      <c r="U33" s="412">
        <v>85155551</v>
      </c>
      <c r="V33" s="70" t="s">
        <v>1593</v>
      </c>
      <c r="W33" s="413">
        <v>45310</v>
      </c>
      <c r="X33" s="413">
        <v>45313</v>
      </c>
      <c r="Y33" s="414" t="s">
        <v>75</v>
      </c>
      <c r="Z33" s="413">
        <v>45473</v>
      </c>
      <c r="AA33" s="136">
        <f t="shared" si="0"/>
        <v>160</v>
      </c>
      <c r="AB33" s="70">
        <v>0</v>
      </c>
      <c r="AC33" s="70">
        <v>0</v>
      </c>
      <c r="AD33" s="70">
        <v>0</v>
      </c>
      <c r="AE33" s="415" t="s">
        <v>75</v>
      </c>
      <c r="AF33" s="136">
        <f t="shared" si="1"/>
        <v>0</v>
      </c>
      <c r="AG33" s="70">
        <v>0</v>
      </c>
      <c r="AH33" s="70">
        <v>0</v>
      </c>
      <c r="AI33" s="415" t="s">
        <v>75</v>
      </c>
      <c r="AJ33" s="70">
        <v>0</v>
      </c>
      <c r="AK33" s="415" t="s">
        <v>75</v>
      </c>
      <c r="AL33" s="415" t="s">
        <v>75</v>
      </c>
      <c r="AM33" s="136">
        <f t="shared" si="2"/>
        <v>0</v>
      </c>
      <c r="AN33" s="447">
        <f>+K33+AC33-AH33</f>
        <v>18550000</v>
      </c>
      <c r="AO33" s="72" t="s">
        <v>67</v>
      </c>
      <c r="AP33" s="443">
        <v>18550000</v>
      </c>
      <c r="AQ33" s="72" t="s">
        <v>85</v>
      </c>
      <c r="AR33" s="70">
        <v>0</v>
      </c>
      <c r="AS33" s="415" t="s">
        <v>75</v>
      </c>
      <c r="AT33" s="453">
        <f t="shared" si="3"/>
        <v>18550000</v>
      </c>
      <c r="AU33" s="438">
        <v>0</v>
      </c>
      <c r="AV33" s="140">
        <f t="shared" si="4"/>
        <v>1</v>
      </c>
      <c r="AW33" s="415" t="s">
        <v>75</v>
      </c>
      <c r="AX33" s="72" t="s">
        <v>131</v>
      </c>
      <c r="AY33" s="244" t="s">
        <v>2724</v>
      </c>
      <c r="AZ33" s="67" t="s">
        <v>67</v>
      </c>
      <c r="BA33" s="67" t="s">
        <v>67</v>
      </c>
    </row>
    <row r="34" spans="2:53" s="196" customFormat="1" ht="12.75" x14ac:dyDescent="0.2">
      <c r="B34" s="67">
        <v>2024</v>
      </c>
      <c r="C34" s="67">
        <v>891780111</v>
      </c>
      <c r="D34" s="69" t="s">
        <v>64</v>
      </c>
      <c r="E34" s="70" t="s">
        <v>2723</v>
      </c>
      <c r="F34" s="244" t="s">
        <v>2722</v>
      </c>
      <c r="G34" s="72">
        <v>0</v>
      </c>
      <c r="H34" s="72" t="s">
        <v>73</v>
      </c>
      <c r="I34" s="67" t="s">
        <v>138</v>
      </c>
      <c r="J34" s="70" t="s">
        <v>2721</v>
      </c>
      <c r="K34" s="435">
        <v>29790000</v>
      </c>
      <c r="L34" s="67" t="s">
        <v>68</v>
      </c>
      <c r="M34" s="70" t="s">
        <v>2720</v>
      </c>
      <c r="N34" s="244">
        <v>85155278</v>
      </c>
      <c r="O34" s="412">
        <v>38</v>
      </c>
      <c r="P34" s="413">
        <v>45306</v>
      </c>
      <c r="Q34" s="436">
        <v>585250000</v>
      </c>
      <c r="R34" s="413">
        <v>45310</v>
      </c>
      <c r="S34" s="443">
        <f>+K34</f>
        <v>29790000</v>
      </c>
      <c r="T34" s="72" t="s">
        <v>66</v>
      </c>
      <c r="U34" s="412">
        <v>1082884010</v>
      </c>
      <c r="V34" s="70" t="s">
        <v>1487</v>
      </c>
      <c r="W34" s="413">
        <v>45310</v>
      </c>
      <c r="X34" s="413">
        <v>45313</v>
      </c>
      <c r="Y34" s="414" t="s">
        <v>75</v>
      </c>
      <c r="Z34" s="413">
        <v>45473</v>
      </c>
      <c r="AA34" s="136">
        <f t="shared" si="0"/>
        <v>160</v>
      </c>
      <c r="AB34" s="70">
        <v>0</v>
      </c>
      <c r="AC34" s="70">
        <v>0</v>
      </c>
      <c r="AD34" s="70">
        <v>0</v>
      </c>
      <c r="AE34" s="415" t="s">
        <v>75</v>
      </c>
      <c r="AF34" s="136">
        <f t="shared" si="1"/>
        <v>0</v>
      </c>
      <c r="AG34" s="70">
        <v>0</v>
      </c>
      <c r="AH34" s="70">
        <v>0</v>
      </c>
      <c r="AI34" s="415" t="s">
        <v>75</v>
      </c>
      <c r="AJ34" s="70">
        <v>0</v>
      </c>
      <c r="AK34" s="415" t="s">
        <v>75</v>
      </c>
      <c r="AL34" s="415" t="s">
        <v>75</v>
      </c>
      <c r="AM34" s="136">
        <f t="shared" si="2"/>
        <v>0</v>
      </c>
      <c r="AN34" s="447">
        <f>+K34+AC34-AH34</f>
        <v>29790000</v>
      </c>
      <c r="AO34" s="72" t="s">
        <v>67</v>
      </c>
      <c r="AP34" s="443">
        <v>29790000</v>
      </c>
      <c r="AQ34" s="72" t="s">
        <v>85</v>
      </c>
      <c r="AR34" s="70">
        <v>0</v>
      </c>
      <c r="AS34" s="415" t="s">
        <v>75</v>
      </c>
      <c r="AT34" s="453">
        <f t="shared" si="3"/>
        <v>29790000</v>
      </c>
      <c r="AU34" s="438">
        <v>0</v>
      </c>
      <c r="AV34" s="140">
        <f t="shared" si="4"/>
        <v>1</v>
      </c>
      <c r="AW34" s="415" t="s">
        <v>75</v>
      </c>
      <c r="AX34" s="72" t="s">
        <v>131</v>
      </c>
      <c r="AY34" s="244" t="s">
        <v>2719</v>
      </c>
      <c r="AZ34" s="67" t="s">
        <v>67</v>
      </c>
      <c r="BA34" s="67" t="s">
        <v>67</v>
      </c>
    </row>
    <row r="35" spans="2:53" s="196" customFormat="1" ht="12.75" x14ac:dyDescent="0.2">
      <c r="B35" s="67">
        <v>2024</v>
      </c>
      <c r="C35" s="67">
        <v>891780111</v>
      </c>
      <c r="D35" s="69" t="s">
        <v>64</v>
      </c>
      <c r="E35" s="70" t="s">
        <v>2718</v>
      </c>
      <c r="F35" s="244" t="s">
        <v>2717</v>
      </c>
      <c r="G35" s="72">
        <v>0</v>
      </c>
      <c r="H35" s="72" t="s">
        <v>73</v>
      </c>
      <c r="I35" s="67" t="s">
        <v>138</v>
      </c>
      <c r="J35" s="70" t="s">
        <v>2716</v>
      </c>
      <c r="K35" s="435">
        <v>18550000</v>
      </c>
      <c r="L35" s="67" t="s">
        <v>68</v>
      </c>
      <c r="M35" s="70" t="s">
        <v>2715</v>
      </c>
      <c r="N35" s="244">
        <v>1083023702</v>
      </c>
      <c r="O35" s="412">
        <v>35</v>
      </c>
      <c r="P35" s="413">
        <v>45306</v>
      </c>
      <c r="Q35" s="436">
        <v>807300000</v>
      </c>
      <c r="R35" s="413">
        <v>45310</v>
      </c>
      <c r="S35" s="443">
        <f>+K35</f>
        <v>18550000</v>
      </c>
      <c r="T35" s="72" t="s">
        <v>66</v>
      </c>
      <c r="U35" s="412">
        <v>1082903415</v>
      </c>
      <c r="V35" s="70" t="s">
        <v>1935</v>
      </c>
      <c r="W35" s="413">
        <v>45310</v>
      </c>
      <c r="X35" s="413">
        <v>45313</v>
      </c>
      <c r="Y35" s="414" t="s">
        <v>75</v>
      </c>
      <c r="Z35" s="413">
        <v>45473</v>
      </c>
      <c r="AA35" s="136">
        <f t="shared" si="0"/>
        <v>160</v>
      </c>
      <c r="AB35" s="70">
        <v>0</v>
      </c>
      <c r="AC35" s="70">
        <v>0</v>
      </c>
      <c r="AD35" s="70">
        <v>0</v>
      </c>
      <c r="AE35" s="415" t="s">
        <v>75</v>
      </c>
      <c r="AF35" s="136">
        <f t="shared" si="1"/>
        <v>0</v>
      </c>
      <c r="AG35" s="70">
        <v>0</v>
      </c>
      <c r="AH35" s="70">
        <v>0</v>
      </c>
      <c r="AI35" s="415" t="s">
        <v>75</v>
      </c>
      <c r="AJ35" s="70">
        <v>0</v>
      </c>
      <c r="AK35" s="415" t="s">
        <v>75</v>
      </c>
      <c r="AL35" s="415" t="s">
        <v>75</v>
      </c>
      <c r="AM35" s="136">
        <f t="shared" si="2"/>
        <v>0</v>
      </c>
      <c r="AN35" s="447">
        <f>+K35+AC35-AH35</f>
        <v>18550000</v>
      </c>
      <c r="AO35" s="72" t="s">
        <v>67</v>
      </c>
      <c r="AP35" s="443">
        <v>18550000</v>
      </c>
      <c r="AQ35" s="72" t="s">
        <v>85</v>
      </c>
      <c r="AR35" s="70">
        <v>0</v>
      </c>
      <c r="AS35" s="415" t="s">
        <v>75</v>
      </c>
      <c r="AT35" s="453">
        <f t="shared" si="3"/>
        <v>18550000</v>
      </c>
      <c r="AU35" s="438">
        <v>0</v>
      </c>
      <c r="AV35" s="140">
        <f t="shared" si="4"/>
        <v>1</v>
      </c>
      <c r="AW35" s="415" t="s">
        <v>75</v>
      </c>
      <c r="AX35" s="72" t="s">
        <v>131</v>
      </c>
      <c r="AY35" s="244" t="s">
        <v>2714</v>
      </c>
      <c r="AZ35" s="67" t="s">
        <v>67</v>
      </c>
      <c r="BA35" s="67" t="s">
        <v>67</v>
      </c>
    </row>
    <row r="36" spans="2:53" s="196" customFormat="1" ht="12.75" x14ac:dyDescent="0.2">
      <c r="B36" s="67">
        <v>2024</v>
      </c>
      <c r="C36" s="67">
        <v>891780111</v>
      </c>
      <c r="D36" s="69" t="s">
        <v>64</v>
      </c>
      <c r="E36" s="70" t="s">
        <v>2713</v>
      </c>
      <c r="F36" s="244" t="s">
        <v>2712</v>
      </c>
      <c r="G36" s="72">
        <v>0</v>
      </c>
      <c r="H36" s="72" t="s">
        <v>73</v>
      </c>
      <c r="I36" s="67" t="s">
        <v>138</v>
      </c>
      <c r="J36" s="70" t="s">
        <v>2711</v>
      </c>
      <c r="K36" s="435">
        <v>19080000</v>
      </c>
      <c r="L36" s="67" t="s">
        <v>68</v>
      </c>
      <c r="M36" s="70" t="s">
        <v>2710</v>
      </c>
      <c r="N36" s="244">
        <v>1082990677</v>
      </c>
      <c r="O36" s="412">
        <v>38</v>
      </c>
      <c r="P36" s="413">
        <v>45306</v>
      </c>
      <c r="Q36" s="436">
        <v>585250000</v>
      </c>
      <c r="R36" s="413">
        <v>45310</v>
      </c>
      <c r="S36" s="443">
        <f>+K36</f>
        <v>19080000</v>
      </c>
      <c r="T36" s="72" t="s">
        <v>66</v>
      </c>
      <c r="U36" s="412">
        <v>1082884010</v>
      </c>
      <c r="V36" s="70" t="s">
        <v>1487</v>
      </c>
      <c r="W36" s="413">
        <v>45310</v>
      </c>
      <c r="X36" s="413">
        <v>45313</v>
      </c>
      <c r="Y36" s="414" t="s">
        <v>75</v>
      </c>
      <c r="Z36" s="413">
        <v>45473</v>
      </c>
      <c r="AA36" s="136">
        <f t="shared" si="0"/>
        <v>160</v>
      </c>
      <c r="AB36" s="70">
        <v>0</v>
      </c>
      <c r="AC36" s="70">
        <v>0</v>
      </c>
      <c r="AD36" s="70">
        <v>0</v>
      </c>
      <c r="AE36" s="415" t="s">
        <v>75</v>
      </c>
      <c r="AF36" s="136">
        <f t="shared" si="1"/>
        <v>0</v>
      </c>
      <c r="AG36" s="70">
        <v>0</v>
      </c>
      <c r="AH36" s="70">
        <v>0</v>
      </c>
      <c r="AI36" s="415" t="s">
        <v>75</v>
      </c>
      <c r="AJ36" s="70">
        <v>0</v>
      </c>
      <c r="AK36" s="415" t="s">
        <v>75</v>
      </c>
      <c r="AL36" s="415" t="s">
        <v>75</v>
      </c>
      <c r="AM36" s="136">
        <f t="shared" si="2"/>
        <v>0</v>
      </c>
      <c r="AN36" s="447">
        <f>+K36+AC36-AH36</f>
        <v>19080000</v>
      </c>
      <c r="AO36" s="72" t="s">
        <v>67</v>
      </c>
      <c r="AP36" s="443">
        <v>19080000</v>
      </c>
      <c r="AQ36" s="72" t="s">
        <v>85</v>
      </c>
      <c r="AR36" s="70">
        <v>0</v>
      </c>
      <c r="AS36" s="415" t="s">
        <v>75</v>
      </c>
      <c r="AT36" s="453">
        <f t="shared" si="3"/>
        <v>19080000</v>
      </c>
      <c r="AU36" s="438">
        <v>0</v>
      </c>
      <c r="AV36" s="140">
        <f t="shared" si="4"/>
        <v>1</v>
      </c>
      <c r="AW36" s="415" t="s">
        <v>75</v>
      </c>
      <c r="AX36" s="72" t="s">
        <v>131</v>
      </c>
      <c r="AY36" s="244" t="s">
        <v>2709</v>
      </c>
      <c r="AZ36" s="67" t="s">
        <v>67</v>
      </c>
      <c r="BA36" s="67" t="s">
        <v>67</v>
      </c>
    </row>
    <row r="37" spans="2:53" s="196" customFormat="1" ht="12.75" x14ac:dyDescent="0.2">
      <c r="B37" s="67">
        <v>2024</v>
      </c>
      <c r="C37" s="67">
        <v>891780111</v>
      </c>
      <c r="D37" s="69" t="s">
        <v>64</v>
      </c>
      <c r="E37" s="70" t="s">
        <v>2708</v>
      </c>
      <c r="F37" s="244" t="s">
        <v>2707</v>
      </c>
      <c r="G37" s="72">
        <v>0</v>
      </c>
      <c r="H37" s="72" t="s">
        <v>73</v>
      </c>
      <c r="I37" s="67" t="s">
        <v>138</v>
      </c>
      <c r="J37" s="70" t="s">
        <v>2706</v>
      </c>
      <c r="K37" s="435">
        <v>21200000</v>
      </c>
      <c r="L37" s="67" t="s">
        <v>68</v>
      </c>
      <c r="M37" s="70" t="s">
        <v>2705</v>
      </c>
      <c r="N37" s="244">
        <v>1082950124</v>
      </c>
      <c r="O37" s="412">
        <v>38</v>
      </c>
      <c r="P37" s="413">
        <v>45306</v>
      </c>
      <c r="Q37" s="436">
        <v>585250000</v>
      </c>
      <c r="R37" s="413">
        <v>45310</v>
      </c>
      <c r="S37" s="443">
        <f>+K37</f>
        <v>21200000</v>
      </c>
      <c r="T37" s="72" t="s">
        <v>66</v>
      </c>
      <c r="U37" s="412">
        <v>1082884010</v>
      </c>
      <c r="V37" s="70" t="s">
        <v>1487</v>
      </c>
      <c r="W37" s="413">
        <v>45310</v>
      </c>
      <c r="X37" s="413">
        <v>45313</v>
      </c>
      <c r="Y37" s="414" t="s">
        <v>75</v>
      </c>
      <c r="Z37" s="413">
        <v>45473</v>
      </c>
      <c r="AA37" s="136">
        <f t="shared" si="0"/>
        <v>160</v>
      </c>
      <c r="AB37" s="70">
        <v>0</v>
      </c>
      <c r="AC37" s="70">
        <v>0</v>
      </c>
      <c r="AD37" s="70">
        <v>0</v>
      </c>
      <c r="AE37" s="415" t="s">
        <v>75</v>
      </c>
      <c r="AF37" s="136">
        <f t="shared" si="1"/>
        <v>0</v>
      </c>
      <c r="AG37" s="70">
        <v>0</v>
      </c>
      <c r="AH37" s="70">
        <v>0</v>
      </c>
      <c r="AI37" s="415" t="s">
        <v>75</v>
      </c>
      <c r="AJ37" s="70">
        <v>0</v>
      </c>
      <c r="AK37" s="415" t="s">
        <v>75</v>
      </c>
      <c r="AL37" s="415" t="s">
        <v>75</v>
      </c>
      <c r="AM37" s="136">
        <f t="shared" si="2"/>
        <v>0</v>
      </c>
      <c r="AN37" s="447">
        <f>+K37+AC37-AH37</f>
        <v>21200000</v>
      </c>
      <c r="AO37" s="72" t="s">
        <v>67</v>
      </c>
      <c r="AP37" s="443">
        <v>21200000</v>
      </c>
      <c r="AQ37" s="72" t="s">
        <v>85</v>
      </c>
      <c r="AR37" s="70">
        <v>0</v>
      </c>
      <c r="AS37" s="415" t="s">
        <v>75</v>
      </c>
      <c r="AT37" s="453">
        <f t="shared" si="3"/>
        <v>21200000</v>
      </c>
      <c r="AU37" s="438">
        <v>0</v>
      </c>
      <c r="AV37" s="140">
        <f t="shared" si="4"/>
        <v>1</v>
      </c>
      <c r="AW37" s="415" t="s">
        <v>75</v>
      </c>
      <c r="AX37" s="72" t="s">
        <v>131</v>
      </c>
      <c r="AY37" s="403" t="s">
        <v>2704</v>
      </c>
      <c r="AZ37" s="67" t="s">
        <v>67</v>
      </c>
      <c r="BA37" s="67" t="s">
        <v>67</v>
      </c>
    </row>
    <row r="38" spans="2:53" s="196" customFormat="1" ht="12.75" x14ac:dyDescent="0.2">
      <c r="B38" s="67">
        <v>2024</v>
      </c>
      <c r="C38" s="67">
        <v>891780111</v>
      </c>
      <c r="D38" s="69" t="s">
        <v>64</v>
      </c>
      <c r="E38" s="70" t="s">
        <v>2703</v>
      </c>
      <c r="F38" s="244" t="s">
        <v>2702</v>
      </c>
      <c r="G38" s="72">
        <v>0</v>
      </c>
      <c r="H38" s="72" t="s">
        <v>73</v>
      </c>
      <c r="I38" s="67" t="s">
        <v>138</v>
      </c>
      <c r="J38" s="70" t="s">
        <v>2701</v>
      </c>
      <c r="K38" s="435">
        <v>20140000</v>
      </c>
      <c r="L38" s="67" t="s">
        <v>68</v>
      </c>
      <c r="M38" s="70" t="s">
        <v>2700</v>
      </c>
      <c r="N38" s="244">
        <v>1047476135</v>
      </c>
      <c r="O38" s="412">
        <v>38</v>
      </c>
      <c r="P38" s="413">
        <v>45306</v>
      </c>
      <c r="Q38" s="436">
        <v>585250000</v>
      </c>
      <c r="R38" s="413">
        <v>45310</v>
      </c>
      <c r="S38" s="443">
        <f>+K38</f>
        <v>20140000</v>
      </c>
      <c r="T38" s="72" t="s">
        <v>66</v>
      </c>
      <c r="U38" s="412">
        <v>1082884010</v>
      </c>
      <c r="V38" s="70" t="s">
        <v>1487</v>
      </c>
      <c r="W38" s="413">
        <v>45310</v>
      </c>
      <c r="X38" s="413">
        <v>45313</v>
      </c>
      <c r="Y38" s="414" t="s">
        <v>75</v>
      </c>
      <c r="Z38" s="413">
        <v>45473</v>
      </c>
      <c r="AA38" s="136">
        <f t="shared" si="0"/>
        <v>160</v>
      </c>
      <c r="AB38" s="70">
        <v>0</v>
      </c>
      <c r="AC38" s="70">
        <v>0</v>
      </c>
      <c r="AD38" s="70">
        <v>0</v>
      </c>
      <c r="AE38" s="415" t="s">
        <v>75</v>
      </c>
      <c r="AF38" s="136">
        <f t="shared" si="1"/>
        <v>0</v>
      </c>
      <c r="AG38" s="70">
        <v>0</v>
      </c>
      <c r="AH38" s="70">
        <v>0</v>
      </c>
      <c r="AI38" s="415" t="s">
        <v>75</v>
      </c>
      <c r="AJ38" s="70">
        <v>0</v>
      </c>
      <c r="AK38" s="415" t="s">
        <v>75</v>
      </c>
      <c r="AL38" s="415" t="s">
        <v>75</v>
      </c>
      <c r="AM38" s="136">
        <f t="shared" si="2"/>
        <v>0</v>
      </c>
      <c r="AN38" s="447">
        <f>+K38+AC38-AH38</f>
        <v>20140000</v>
      </c>
      <c r="AO38" s="72" t="s">
        <v>67</v>
      </c>
      <c r="AP38" s="443">
        <v>20140000</v>
      </c>
      <c r="AQ38" s="72" t="s">
        <v>85</v>
      </c>
      <c r="AR38" s="70">
        <v>0</v>
      </c>
      <c r="AS38" s="415" t="s">
        <v>75</v>
      </c>
      <c r="AT38" s="453">
        <f t="shared" si="3"/>
        <v>20140000</v>
      </c>
      <c r="AU38" s="438">
        <v>0</v>
      </c>
      <c r="AV38" s="140">
        <f t="shared" si="4"/>
        <v>1</v>
      </c>
      <c r="AW38" s="415" t="s">
        <v>75</v>
      </c>
      <c r="AX38" s="72" t="s">
        <v>131</v>
      </c>
      <c r="AY38" s="244" t="s">
        <v>2699</v>
      </c>
      <c r="AZ38" s="67" t="s">
        <v>67</v>
      </c>
      <c r="BA38" s="67" t="s">
        <v>67</v>
      </c>
    </row>
    <row r="39" spans="2:53" s="196" customFormat="1" ht="12.75" x14ac:dyDescent="0.2">
      <c r="B39" s="67">
        <v>2024</v>
      </c>
      <c r="C39" s="67">
        <v>891780111</v>
      </c>
      <c r="D39" s="69" t="s">
        <v>64</v>
      </c>
      <c r="E39" s="70" t="s">
        <v>2698</v>
      </c>
      <c r="F39" s="244" t="s">
        <v>2697</v>
      </c>
      <c r="G39" s="72">
        <v>0</v>
      </c>
      <c r="H39" s="72" t="s">
        <v>73</v>
      </c>
      <c r="I39" s="67" t="s">
        <v>138</v>
      </c>
      <c r="J39" s="70" t="s">
        <v>2696</v>
      </c>
      <c r="K39" s="435">
        <v>17490000</v>
      </c>
      <c r="L39" s="67" t="s">
        <v>68</v>
      </c>
      <c r="M39" s="70" t="s">
        <v>2695</v>
      </c>
      <c r="N39" s="244">
        <v>1082868615</v>
      </c>
      <c r="O39" s="412">
        <v>36</v>
      </c>
      <c r="P39" s="413">
        <v>45306</v>
      </c>
      <c r="Q39" s="436">
        <v>734700000</v>
      </c>
      <c r="R39" s="413">
        <v>45310</v>
      </c>
      <c r="S39" s="443">
        <f>+K39</f>
        <v>17490000</v>
      </c>
      <c r="T39" s="72" t="s">
        <v>66</v>
      </c>
      <c r="U39" s="412">
        <v>85155551</v>
      </c>
      <c r="V39" s="70" t="s">
        <v>1593</v>
      </c>
      <c r="W39" s="413">
        <v>45310</v>
      </c>
      <c r="X39" s="413">
        <v>45313</v>
      </c>
      <c r="Y39" s="414" t="s">
        <v>75</v>
      </c>
      <c r="Z39" s="413">
        <v>45473</v>
      </c>
      <c r="AA39" s="136">
        <f t="shared" si="0"/>
        <v>160</v>
      </c>
      <c r="AB39" s="70">
        <v>0</v>
      </c>
      <c r="AC39" s="70">
        <v>0</v>
      </c>
      <c r="AD39" s="70">
        <v>0</v>
      </c>
      <c r="AE39" s="415" t="s">
        <v>75</v>
      </c>
      <c r="AF39" s="136">
        <f t="shared" si="1"/>
        <v>0</v>
      </c>
      <c r="AG39" s="70">
        <v>0</v>
      </c>
      <c r="AH39" s="70">
        <v>0</v>
      </c>
      <c r="AI39" s="415" t="s">
        <v>75</v>
      </c>
      <c r="AJ39" s="70">
        <v>0</v>
      </c>
      <c r="AK39" s="415" t="s">
        <v>75</v>
      </c>
      <c r="AL39" s="415" t="s">
        <v>75</v>
      </c>
      <c r="AM39" s="136">
        <f t="shared" si="2"/>
        <v>0</v>
      </c>
      <c r="AN39" s="447">
        <f>+K39+AC39-AH39</f>
        <v>17490000</v>
      </c>
      <c r="AO39" s="72" t="s">
        <v>67</v>
      </c>
      <c r="AP39" s="443">
        <v>17490000</v>
      </c>
      <c r="AQ39" s="72" t="s">
        <v>85</v>
      </c>
      <c r="AR39" s="70">
        <v>0</v>
      </c>
      <c r="AS39" s="415" t="s">
        <v>75</v>
      </c>
      <c r="AT39" s="453">
        <f t="shared" si="3"/>
        <v>17490000</v>
      </c>
      <c r="AU39" s="438">
        <v>0</v>
      </c>
      <c r="AV39" s="140">
        <f t="shared" si="4"/>
        <v>1</v>
      </c>
      <c r="AW39" s="415" t="s">
        <v>75</v>
      </c>
      <c r="AX39" s="72" t="s">
        <v>131</v>
      </c>
      <c r="AY39" s="244" t="s">
        <v>2694</v>
      </c>
      <c r="AZ39" s="67" t="s">
        <v>67</v>
      </c>
      <c r="BA39" s="67" t="s">
        <v>67</v>
      </c>
    </row>
    <row r="40" spans="2:53" s="196" customFormat="1" ht="12.75" x14ac:dyDescent="0.2">
      <c r="B40" s="67">
        <v>2024</v>
      </c>
      <c r="C40" s="67">
        <v>891780111</v>
      </c>
      <c r="D40" s="69" t="s">
        <v>64</v>
      </c>
      <c r="E40" s="70" t="s">
        <v>2693</v>
      </c>
      <c r="F40" s="244" t="s">
        <v>2692</v>
      </c>
      <c r="G40" s="72">
        <v>0</v>
      </c>
      <c r="H40" s="72" t="s">
        <v>73</v>
      </c>
      <c r="I40" s="67" t="s">
        <v>138</v>
      </c>
      <c r="J40" s="70" t="s">
        <v>2655</v>
      </c>
      <c r="K40" s="435">
        <v>20140000</v>
      </c>
      <c r="L40" s="67" t="s">
        <v>68</v>
      </c>
      <c r="M40" s="70" t="s">
        <v>2691</v>
      </c>
      <c r="N40" s="416">
        <v>1083034324</v>
      </c>
      <c r="O40" s="412">
        <v>39</v>
      </c>
      <c r="P40" s="413">
        <v>45306</v>
      </c>
      <c r="Q40" s="436">
        <v>524300000</v>
      </c>
      <c r="R40" s="413">
        <v>45310</v>
      </c>
      <c r="S40" s="443">
        <f>+K40</f>
        <v>20140000</v>
      </c>
      <c r="T40" s="72" t="s">
        <v>66</v>
      </c>
      <c r="U40" s="412">
        <v>39049658</v>
      </c>
      <c r="V40" s="70" t="s">
        <v>2167</v>
      </c>
      <c r="W40" s="413">
        <v>45310</v>
      </c>
      <c r="X40" s="413">
        <v>45313</v>
      </c>
      <c r="Y40" s="414" t="s">
        <v>75</v>
      </c>
      <c r="Z40" s="413">
        <v>45473</v>
      </c>
      <c r="AA40" s="136">
        <f t="shared" si="0"/>
        <v>160</v>
      </c>
      <c r="AB40" s="70">
        <v>0</v>
      </c>
      <c r="AC40" s="70">
        <v>0</v>
      </c>
      <c r="AD40" s="70">
        <v>0</v>
      </c>
      <c r="AE40" s="415" t="s">
        <v>75</v>
      </c>
      <c r="AF40" s="136">
        <f t="shared" si="1"/>
        <v>0</v>
      </c>
      <c r="AG40" s="70">
        <v>0</v>
      </c>
      <c r="AH40" s="70">
        <v>0</v>
      </c>
      <c r="AI40" s="415" t="s">
        <v>75</v>
      </c>
      <c r="AJ40" s="70">
        <v>0</v>
      </c>
      <c r="AK40" s="415" t="s">
        <v>75</v>
      </c>
      <c r="AL40" s="415" t="s">
        <v>75</v>
      </c>
      <c r="AM40" s="136">
        <f t="shared" si="2"/>
        <v>0</v>
      </c>
      <c r="AN40" s="447">
        <f>+K40+AC40-AH40</f>
        <v>20140000</v>
      </c>
      <c r="AO40" s="72" t="s">
        <v>67</v>
      </c>
      <c r="AP40" s="443">
        <v>20140000</v>
      </c>
      <c r="AQ40" s="72" t="s">
        <v>85</v>
      </c>
      <c r="AR40" s="70">
        <v>0</v>
      </c>
      <c r="AS40" s="415" t="s">
        <v>75</v>
      </c>
      <c r="AT40" s="453">
        <f t="shared" si="3"/>
        <v>20140000</v>
      </c>
      <c r="AU40" s="438">
        <v>0</v>
      </c>
      <c r="AV40" s="140">
        <f t="shared" si="4"/>
        <v>1</v>
      </c>
      <c r="AW40" s="415" t="s">
        <v>75</v>
      </c>
      <c r="AX40" s="72" t="s">
        <v>131</v>
      </c>
      <c r="AY40" s="244" t="s">
        <v>2690</v>
      </c>
      <c r="AZ40" s="67" t="s">
        <v>67</v>
      </c>
      <c r="BA40" s="67" t="s">
        <v>67</v>
      </c>
    </row>
    <row r="41" spans="2:53" s="196" customFormat="1" ht="12.75" x14ac:dyDescent="0.2">
      <c r="B41" s="67">
        <v>2024</v>
      </c>
      <c r="C41" s="67">
        <v>891780111</v>
      </c>
      <c r="D41" s="69" t="s">
        <v>64</v>
      </c>
      <c r="E41" s="70" t="s">
        <v>2689</v>
      </c>
      <c r="F41" s="244" t="s">
        <v>2688</v>
      </c>
      <c r="G41" s="72">
        <v>0</v>
      </c>
      <c r="H41" s="72" t="s">
        <v>73</v>
      </c>
      <c r="I41" s="67" t="s">
        <v>138</v>
      </c>
      <c r="J41" s="70" t="s">
        <v>2687</v>
      </c>
      <c r="K41" s="435">
        <v>17490000</v>
      </c>
      <c r="L41" s="67" t="s">
        <v>68</v>
      </c>
      <c r="M41" s="70" t="s">
        <v>2686</v>
      </c>
      <c r="N41" s="416">
        <v>1124006778</v>
      </c>
      <c r="O41" s="412">
        <v>36</v>
      </c>
      <c r="P41" s="413">
        <v>45306</v>
      </c>
      <c r="Q41" s="436">
        <v>734700000</v>
      </c>
      <c r="R41" s="413">
        <v>45310</v>
      </c>
      <c r="S41" s="443">
        <f>+K41</f>
        <v>17490000</v>
      </c>
      <c r="T41" s="72" t="s">
        <v>66</v>
      </c>
      <c r="U41" s="412">
        <v>85155551</v>
      </c>
      <c r="V41" s="70" t="s">
        <v>1593</v>
      </c>
      <c r="W41" s="413">
        <v>45310</v>
      </c>
      <c r="X41" s="413">
        <v>45313</v>
      </c>
      <c r="Y41" s="414" t="s">
        <v>75</v>
      </c>
      <c r="Z41" s="413">
        <v>45473</v>
      </c>
      <c r="AA41" s="136">
        <f t="shared" si="0"/>
        <v>160</v>
      </c>
      <c r="AB41" s="70">
        <v>0</v>
      </c>
      <c r="AC41" s="70">
        <v>0</v>
      </c>
      <c r="AD41" s="70">
        <v>0</v>
      </c>
      <c r="AE41" s="415" t="s">
        <v>75</v>
      </c>
      <c r="AF41" s="136">
        <f t="shared" si="1"/>
        <v>0</v>
      </c>
      <c r="AG41" s="70">
        <v>0</v>
      </c>
      <c r="AH41" s="70">
        <v>0</v>
      </c>
      <c r="AI41" s="415" t="s">
        <v>75</v>
      </c>
      <c r="AJ41" s="70">
        <v>0</v>
      </c>
      <c r="AK41" s="415" t="s">
        <v>75</v>
      </c>
      <c r="AL41" s="415" t="s">
        <v>75</v>
      </c>
      <c r="AM41" s="136">
        <f t="shared" si="2"/>
        <v>0</v>
      </c>
      <c r="AN41" s="447">
        <f>+K41+AC41-AH41</f>
        <v>17490000</v>
      </c>
      <c r="AO41" s="72" t="s">
        <v>67</v>
      </c>
      <c r="AP41" s="443">
        <v>17490000</v>
      </c>
      <c r="AQ41" s="72" t="s">
        <v>85</v>
      </c>
      <c r="AR41" s="70">
        <v>0</v>
      </c>
      <c r="AS41" s="415" t="s">
        <v>75</v>
      </c>
      <c r="AT41" s="453">
        <f t="shared" si="3"/>
        <v>17490000</v>
      </c>
      <c r="AU41" s="438">
        <v>0</v>
      </c>
      <c r="AV41" s="140">
        <f t="shared" si="4"/>
        <v>1</v>
      </c>
      <c r="AW41" s="415" t="s">
        <v>75</v>
      </c>
      <c r="AX41" s="72" t="s">
        <v>131</v>
      </c>
      <c r="AY41" s="244" t="s">
        <v>2685</v>
      </c>
      <c r="AZ41" s="67" t="s">
        <v>67</v>
      </c>
      <c r="BA41" s="67" t="s">
        <v>67</v>
      </c>
    </row>
    <row r="42" spans="2:53" s="196" customFormat="1" ht="12.75" x14ac:dyDescent="0.2">
      <c r="B42" s="67">
        <v>2024</v>
      </c>
      <c r="C42" s="67">
        <v>891780111</v>
      </c>
      <c r="D42" s="69" t="s">
        <v>64</v>
      </c>
      <c r="E42" s="70" t="s">
        <v>2684</v>
      </c>
      <c r="F42" s="244" t="s">
        <v>2683</v>
      </c>
      <c r="G42" s="72">
        <v>0</v>
      </c>
      <c r="H42" s="72" t="s">
        <v>73</v>
      </c>
      <c r="I42" s="67" t="s">
        <v>138</v>
      </c>
      <c r="J42" s="70" t="s">
        <v>2682</v>
      </c>
      <c r="K42" s="435">
        <v>20140000</v>
      </c>
      <c r="L42" s="67" t="s">
        <v>68</v>
      </c>
      <c r="M42" s="70" t="s">
        <v>2681</v>
      </c>
      <c r="N42" s="416">
        <v>57462496</v>
      </c>
      <c r="O42" s="412">
        <v>39</v>
      </c>
      <c r="P42" s="413">
        <v>45306</v>
      </c>
      <c r="Q42" s="436">
        <v>524300000</v>
      </c>
      <c r="R42" s="413">
        <v>45310</v>
      </c>
      <c r="S42" s="443">
        <f>+K42+AC42</f>
        <v>25840000</v>
      </c>
      <c r="T42" s="72" t="s">
        <v>66</v>
      </c>
      <c r="U42" s="412">
        <v>39049658</v>
      </c>
      <c r="V42" s="70" t="s">
        <v>2167</v>
      </c>
      <c r="W42" s="413">
        <v>45310</v>
      </c>
      <c r="X42" s="413">
        <v>45313</v>
      </c>
      <c r="Y42" s="414" t="s">
        <v>75</v>
      </c>
      <c r="Z42" s="413">
        <v>45473</v>
      </c>
      <c r="AA42" s="136">
        <f t="shared" si="0"/>
        <v>160</v>
      </c>
      <c r="AB42" s="70">
        <v>1</v>
      </c>
      <c r="AC42" s="70">
        <v>5700000</v>
      </c>
      <c r="AD42" s="70">
        <v>0</v>
      </c>
      <c r="AE42" s="415" t="s">
        <v>75</v>
      </c>
      <c r="AF42" s="136">
        <f t="shared" si="1"/>
        <v>0</v>
      </c>
      <c r="AG42" s="70">
        <v>0</v>
      </c>
      <c r="AH42" s="70">
        <v>0</v>
      </c>
      <c r="AI42" s="415" t="s">
        <v>75</v>
      </c>
      <c r="AJ42" s="70">
        <v>0</v>
      </c>
      <c r="AK42" s="415" t="s">
        <v>75</v>
      </c>
      <c r="AL42" s="415" t="s">
        <v>75</v>
      </c>
      <c r="AM42" s="136">
        <f t="shared" si="2"/>
        <v>0</v>
      </c>
      <c r="AN42" s="447">
        <f>+K42+AC42-AH42</f>
        <v>25840000</v>
      </c>
      <c r="AO42" s="72" t="s">
        <v>67</v>
      </c>
      <c r="AP42" s="443">
        <v>20140000</v>
      </c>
      <c r="AQ42" s="72" t="s">
        <v>85</v>
      </c>
      <c r="AR42" s="70">
        <v>0</v>
      </c>
      <c r="AS42" s="415" t="s">
        <v>75</v>
      </c>
      <c r="AT42" s="453">
        <f t="shared" si="3"/>
        <v>25840000</v>
      </c>
      <c r="AU42" s="438">
        <v>0</v>
      </c>
      <c r="AV42" s="140">
        <f t="shared" si="4"/>
        <v>1</v>
      </c>
      <c r="AW42" s="415" t="s">
        <v>75</v>
      </c>
      <c r="AX42" s="72" t="s">
        <v>131</v>
      </c>
      <c r="AY42" s="244" t="s">
        <v>2680</v>
      </c>
      <c r="AZ42" s="67" t="s">
        <v>67</v>
      </c>
      <c r="BA42" s="67" t="s">
        <v>67</v>
      </c>
    </row>
    <row r="43" spans="2:53" s="196" customFormat="1" ht="12.75" x14ac:dyDescent="0.2">
      <c r="B43" s="67">
        <v>2024</v>
      </c>
      <c r="C43" s="67">
        <v>891780111</v>
      </c>
      <c r="D43" s="69" t="s">
        <v>64</v>
      </c>
      <c r="E43" s="70" t="s">
        <v>2679</v>
      </c>
      <c r="F43" s="244" t="s">
        <v>2678</v>
      </c>
      <c r="G43" s="72">
        <v>0</v>
      </c>
      <c r="H43" s="72" t="s">
        <v>73</v>
      </c>
      <c r="I43" s="67" t="s">
        <v>138</v>
      </c>
      <c r="J43" s="70" t="s">
        <v>2677</v>
      </c>
      <c r="K43" s="435">
        <v>21730000</v>
      </c>
      <c r="L43" s="67" t="s">
        <v>68</v>
      </c>
      <c r="M43" s="70" t="s">
        <v>2676</v>
      </c>
      <c r="N43" s="416">
        <v>1082983109</v>
      </c>
      <c r="O43" s="412">
        <v>36</v>
      </c>
      <c r="P43" s="413">
        <v>45306</v>
      </c>
      <c r="Q43" s="436">
        <v>734700000</v>
      </c>
      <c r="R43" s="413">
        <v>45310</v>
      </c>
      <c r="S43" s="443">
        <f>+K43</f>
        <v>21730000</v>
      </c>
      <c r="T43" s="72" t="s">
        <v>66</v>
      </c>
      <c r="U43" s="412">
        <v>85155551</v>
      </c>
      <c r="V43" s="70" t="s">
        <v>1593</v>
      </c>
      <c r="W43" s="413">
        <v>45310</v>
      </c>
      <c r="X43" s="413">
        <v>45313</v>
      </c>
      <c r="Y43" s="414" t="s">
        <v>75</v>
      </c>
      <c r="Z43" s="413">
        <v>45473</v>
      </c>
      <c r="AA43" s="136">
        <f t="shared" si="0"/>
        <v>160</v>
      </c>
      <c r="AB43" s="70">
        <v>0</v>
      </c>
      <c r="AC43" s="70">
        <v>0</v>
      </c>
      <c r="AD43" s="70">
        <v>0</v>
      </c>
      <c r="AE43" s="415" t="s">
        <v>75</v>
      </c>
      <c r="AF43" s="136">
        <f t="shared" si="1"/>
        <v>0</v>
      </c>
      <c r="AG43" s="70">
        <v>0</v>
      </c>
      <c r="AH43" s="70">
        <v>0</v>
      </c>
      <c r="AI43" s="415" t="s">
        <v>75</v>
      </c>
      <c r="AJ43" s="70">
        <v>0</v>
      </c>
      <c r="AK43" s="415" t="s">
        <v>75</v>
      </c>
      <c r="AL43" s="415" t="s">
        <v>75</v>
      </c>
      <c r="AM43" s="136">
        <f t="shared" si="2"/>
        <v>0</v>
      </c>
      <c r="AN43" s="447">
        <f>+K43+AC43-AH43</f>
        <v>21730000</v>
      </c>
      <c r="AO43" s="72" t="s">
        <v>67</v>
      </c>
      <c r="AP43" s="443">
        <v>21730000</v>
      </c>
      <c r="AQ43" s="72" t="s">
        <v>85</v>
      </c>
      <c r="AR43" s="70">
        <v>0</v>
      </c>
      <c r="AS43" s="415" t="s">
        <v>75</v>
      </c>
      <c r="AT43" s="453">
        <f t="shared" si="3"/>
        <v>21730000</v>
      </c>
      <c r="AU43" s="438">
        <v>0</v>
      </c>
      <c r="AV43" s="140">
        <f t="shared" si="4"/>
        <v>1</v>
      </c>
      <c r="AW43" s="415" t="s">
        <v>75</v>
      </c>
      <c r="AX43" s="72" t="s">
        <v>131</v>
      </c>
      <c r="AY43" s="244" t="s">
        <v>2675</v>
      </c>
      <c r="AZ43" s="67" t="s">
        <v>67</v>
      </c>
      <c r="BA43" s="67" t="s">
        <v>67</v>
      </c>
    </row>
    <row r="44" spans="2:53" s="196" customFormat="1" ht="12.75" x14ac:dyDescent="0.2">
      <c r="B44" s="67">
        <v>2024</v>
      </c>
      <c r="C44" s="67">
        <v>891780111</v>
      </c>
      <c r="D44" s="69" t="s">
        <v>64</v>
      </c>
      <c r="E44" s="70" t="s">
        <v>2674</v>
      </c>
      <c r="F44" s="244" t="s">
        <v>2673</v>
      </c>
      <c r="G44" s="72">
        <v>0</v>
      </c>
      <c r="H44" s="72" t="s">
        <v>73</v>
      </c>
      <c r="I44" s="67" t="s">
        <v>138</v>
      </c>
      <c r="J44" s="70" t="s">
        <v>2655</v>
      </c>
      <c r="K44" s="435">
        <v>20140000</v>
      </c>
      <c r="L44" s="67" t="s">
        <v>68</v>
      </c>
      <c r="M44" s="70" t="s">
        <v>2672</v>
      </c>
      <c r="N44" s="416">
        <v>33224219</v>
      </c>
      <c r="O44" s="412">
        <v>39</v>
      </c>
      <c r="P44" s="413">
        <v>45306</v>
      </c>
      <c r="Q44" s="436">
        <v>524300000</v>
      </c>
      <c r="R44" s="413">
        <v>45310</v>
      </c>
      <c r="S44" s="443">
        <f>+K44</f>
        <v>20140000</v>
      </c>
      <c r="T44" s="72" t="s">
        <v>66</v>
      </c>
      <c r="U44" s="412">
        <v>39049658</v>
      </c>
      <c r="V44" s="70" t="s">
        <v>2167</v>
      </c>
      <c r="W44" s="413">
        <v>45310</v>
      </c>
      <c r="X44" s="413">
        <v>45313</v>
      </c>
      <c r="Y44" s="414" t="s">
        <v>75</v>
      </c>
      <c r="Z44" s="413">
        <v>45473</v>
      </c>
      <c r="AA44" s="136">
        <f t="shared" si="0"/>
        <v>160</v>
      </c>
      <c r="AB44" s="70">
        <v>0</v>
      </c>
      <c r="AC44" s="70">
        <v>0</v>
      </c>
      <c r="AD44" s="70">
        <v>0</v>
      </c>
      <c r="AE44" s="415" t="s">
        <v>75</v>
      </c>
      <c r="AF44" s="136">
        <f t="shared" si="1"/>
        <v>0</v>
      </c>
      <c r="AG44" s="70">
        <v>0</v>
      </c>
      <c r="AH44" s="70">
        <v>0</v>
      </c>
      <c r="AI44" s="415" t="s">
        <v>75</v>
      </c>
      <c r="AJ44" s="70">
        <v>0</v>
      </c>
      <c r="AK44" s="415" t="s">
        <v>75</v>
      </c>
      <c r="AL44" s="415" t="s">
        <v>75</v>
      </c>
      <c r="AM44" s="136">
        <f t="shared" si="2"/>
        <v>0</v>
      </c>
      <c r="AN44" s="447">
        <f>+K44+AC44-AH44</f>
        <v>20140000</v>
      </c>
      <c r="AO44" s="72" t="s">
        <v>67</v>
      </c>
      <c r="AP44" s="443">
        <v>20140000</v>
      </c>
      <c r="AQ44" s="72" t="s">
        <v>85</v>
      </c>
      <c r="AR44" s="70">
        <v>0</v>
      </c>
      <c r="AS44" s="415" t="s">
        <v>75</v>
      </c>
      <c r="AT44" s="453">
        <f t="shared" si="3"/>
        <v>20140000</v>
      </c>
      <c r="AU44" s="438">
        <v>0</v>
      </c>
      <c r="AV44" s="140">
        <f t="shared" si="4"/>
        <v>1</v>
      </c>
      <c r="AW44" s="415" t="s">
        <v>75</v>
      </c>
      <c r="AX44" s="72" t="s">
        <v>131</v>
      </c>
      <c r="AY44" s="244" t="s">
        <v>2671</v>
      </c>
      <c r="AZ44" s="67" t="s">
        <v>67</v>
      </c>
      <c r="BA44" s="67" t="s">
        <v>67</v>
      </c>
    </row>
    <row r="45" spans="2:53" s="196" customFormat="1" ht="12.75" x14ac:dyDescent="0.2">
      <c r="B45" s="67">
        <v>2024</v>
      </c>
      <c r="C45" s="67">
        <v>891780111</v>
      </c>
      <c r="D45" s="69" t="s">
        <v>64</v>
      </c>
      <c r="E45" s="70" t="s">
        <v>2670</v>
      </c>
      <c r="F45" s="244" t="s">
        <v>2669</v>
      </c>
      <c r="G45" s="72">
        <v>0</v>
      </c>
      <c r="H45" s="72" t="s">
        <v>73</v>
      </c>
      <c r="I45" s="67" t="s">
        <v>138</v>
      </c>
      <c r="J45" s="70" t="s">
        <v>2668</v>
      </c>
      <c r="K45" s="435">
        <v>20140000</v>
      </c>
      <c r="L45" s="67" t="s">
        <v>68</v>
      </c>
      <c r="M45" s="70" t="s">
        <v>2667</v>
      </c>
      <c r="N45" s="416">
        <v>1082964235</v>
      </c>
      <c r="O45" s="412">
        <v>37</v>
      </c>
      <c r="P45" s="413">
        <v>45306</v>
      </c>
      <c r="Q45" s="436">
        <v>132500000</v>
      </c>
      <c r="R45" s="413">
        <v>45310</v>
      </c>
      <c r="S45" s="443">
        <f>+K45+AC45</f>
        <v>27640000</v>
      </c>
      <c r="T45" s="72" t="s">
        <v>66</v>
      </c>
      <c r="U45" s="412">
        <v>52389076</v>
      </c>
      <c r="V45" s="70" t="s">
        <v>1988</v>
      </c>
      <c r="W45" s="413">
        <v>45310</v>
      </c>
      <c r="X45" s="413">
        <v>45313</v>
      </c>
      <c r="Y45" s="414" t="s">
        <v>75</v>
      </c>
      <c r="Z45" s="413">
        <v>45473</v>
      </c>
      <c r="AA45" s="136">
        <f t="shared" si="0"/>
        <v>160</v>
      </c>
      <c r="AB45" s="70">
        <v>1</v>
      </c>
      <c r="AC45" s="70">
        <v>7500000</v>
      </c>
      <c r="AD45" s="70">
        <v>0</v>
      </c>
      <c r="AE45" s="415" t="s">
        <v>75</v>
      </c>
      <c r="AF45" s="136">
        <f t="shared" si="1"/>
        <v>0</v>
      </c>
      <c r="AG45" s="70">
        <v>0</v>
      </c>
      <c r="AH45" s="70">
        <v>0</v>
      </c>
      <c r="AI45" s="415" t="s">
        <v>75</v>
      </c>
      <c r="AJ45" s="70">
        <v>0</v>
      </c>
      <c r="AK45" s="415" t="s">
        <v>75</v>
      </c>
      <c r="AL45" s="415" t="s">
        <v>75</v>
      </c>
      <c r="AM45" s="136">
        <f t="shared" si="2"/>
        <v>0</v>
      </c>
      <c r="AN45" s="447">
        <f>+K45+AC45-AH45</f>
        <v>27640000</v>
      </c>
      <c r="AO45" s="72" t="s">
        <v>67</v>
      </c>
      <c r="AP45" s="443">
        <v>27640000</v>
      </c>
      <c r="AQ45" s="72" t="s">
        <v>85</v>
      </c>
      <c r="AR45" s="70">
        <v>0</v>
      </c>
      <c r="AS45" s="415" t="s">
        <v>75</v>
      </c>
      <c r="AT45" s="453">
        <f t="shared" si="3"/>
        <v>27640000</v>
      </c>
      <c r="AU45" s="438">
        <v>0</v>
      </c>
      <c r="AV45" s="140">
        <f t="shared" si="4"/>
        <v>1</v>
      </c>
      <c r="AW45" s="415" t="s">
        <v>75</v>
      </c>
      <c r="AX45" s="72" t="s">
        <v>131</v>
      </c>
      <c r="AY45" s="244" t="s">
        <v>2666</v>
      </c>
      <c r="AZ45" s="67" t="s">
        <v>67</v>
      </c>
      <c r="BA45" s="67" t="s">
        <v>67</v>
      </c>
    </row>
    <row r="46" spans="2:53" s="196" customFormat="1" ht="12.75" x14ac:dyDescent="0.2">
      <c r="B46" s="67">
        <v>2024</v>
      </c>
      <c r="C46" s="67">
        <v>891780111</v>
      </c>
      <c r="D46" s="69" t="s">
        <v>64</v>
      </c>
      <c r="E46" s="70" t="s">
        <v>2665</v>
      </c>
      <c r="F46" s="244" t="s">
        <v>2664</v>
      </c>
      <c r="G46" s="72">
        <v>0</v>
      </c>
      <c r="H46" s="72" t="s">
        <v>73</v>
      </c>
      <c r="I46" s="67" t="s">
        <v>138</v>
      </c>
      <c r="J46" s="70" t="s">
        <v>2655</v>
      </c>
      <c r="K46" s="435">
        <v>20140000</v>
      </c>
      <c r="L46" s="67" t="s">
        <v>68</v>
      </c>
      <c r="M46" s="70" t="s">
        <v>2389</v>
      </c>
      <c r="N46" s="416">
        <v>1140866481</v>
      </c>
      <c r="O46" s="412">
        <v>39</v>
      </c>
      <c r="P46" s="413">
        <v>45306</v>
      </c>
      <c r="Q46" s="436">
        <v>524300000</v>
      </c>
      <c r="R46" s="413">
        <v>45313</v>
      </c>
      <c r="S46" s="443">
        <f>+K46</f>
        <v>20140000</v>
      </c>
      <c r="T46" s="72" t="s">
        <v>66</v>
      </c>
      <c r="U46" s="412">
        <v>39049658</v>
      </c>
      <c r="V46" s="70" t="s">
        <v>2167</v>
      </c>
      <c r="W46" s="413">
        <v>45313</v>
      </c>
      <c r="X46" s="413">
        <v>45313</v>
      </c>
      <c r="Y46" s="414" t="s">
        <v>75</v>
      </c>
      <c r="Z46" s="413">
        <v>45473</v>
      </c>
      <c r="AA46" s="136">
        <f t="shared" si="0"/>
        <v>160</v>
      </c>
      <c r="AB46" s="70">
        <v>0</v>
      </c>
      <c r="AC46" s="70">
        <v>0</v>
      </c>
      <c r="AD46" s="70">
        <v>0</v>
      </c>
      <c r="AE46" s="415" t="s">
        <v>75</v>
      </c>
      <c r="AF46" s="136">
        <f t="shared" si="1"/>
        <v>0</v>
      </c>
      <c r="AG46" s="70">
        <v>0</v>
      </c>
      <c r="AH46" s="70">
        <v>0</v>
      </c>
      <c r="AI46" s="415" t="s">
        <v>75</v>
      </c>
      <c r="AJ46" s="70">
        <v>0</v>
      </c>
      <c r="AK46" s="415" t="s">
        <v>75</v>
      </c>
      <c r="AL46" s="415" t="s">
        <v>75</v>
      </c>
      <c r="AM46" s="136">
        <f t="shared" si="2"/>
        <v>0</v>
      </c>
      <c r="AN46" s="447">
        <f>+K46+AC46-AH46</f>
        <v>20140000</v>
      </c>
      <c r="AO46" s="72" t="s">
        <v>67</v>
      </c>
      <c r="AP46" s="443">
        <v>20140000</v>
      </c>
      <c r="AQ46" s="72" t="s">
        <v>85</v>
      </c>
      <c r="AR46" s="70">
        <v>0</v>
      </c>
      <c r="AS46" s="415" t="s">
        <v>75</v>
      </c>
      <c r="AT46" s="453">
        <f t="shared" si="3"/>
        <v>20140000</v>
      </c>
      <c r="AU46" s="438">
        <v>0</v>
      </c>
      <c r="AV46" s="140">
        <f t="shared" si="4"/>
        <v>1</v>
      </c>
      <c r="AW46" s="415" t="s">
        <v>75</v>
      </c>
      <c r="AX46" s="72" t="s">
        <v>131</v>
      </c>
      <c r="AY46" s="244" t="s">
        <v>2663</v>
      </c>
      <c r="AZ46" s="67" t="s">
        <v>67</v>
      </c>
      <c r="BA46" s="67" t="s">
        <v>67</v>
      </c>
    </row>
    <row r="47" spans="2:53" s="196" customFormat="1" ht="12.75" x14ac:dyDescent="0.2">
      <c r="B47" s="67">
        <v>2024</v>
      </c>
      <c r="C47" s="67">
        <v>891780111</v>
      </c>
      <c r="D47" s="69" t="s">
        <v>64</v>
      </c>
      <c r="E47" s="70" t="s">
        <v>2662</v>
      </c>
      <c r="F47" s="244" t="s">
        <v>2661</v>
      </c>
      <c r="G47" s="72">
        <v>0</v>
      </c>
      <c r="H47" s="72" t="s">
        <v>73</v>
      </c>
      <c r="I47" s="67" t="s">
        <v>138</v>
      </c>
      <c r="J47" s="70" t="s">
        <v>2660</v>
      </c>
      <c r="K47" s="435">
        <v>19080000</v>
      </c>
      <c r="L47" s="67" t="s">
        <v>68</v>
      </c>
      <c r="M47" s="70" t="s">
        <v>2659</v>
      </c>
      <c r="N47" s="416">
        <v>1082992358</v>
      </c>
      <c r="O47" s="412">
        <v>38</v>
      </c>
      <c r="P47" s="413">
        <v>45306</v>
      </c>
      <c r="Q47" s="436">
        <v>585250000</v>
      </c>
      <c r="R47" s="413">
        <v>45313</v>
      </c>
      <c r="S47" s="443">
        <f>+K47</f>
        <v>19080000</v>
      </c>
      <c r="T47" s="72" t="s">
        <v>66</v>
      </c>
      <c r="U47" s="412">
        <v>1082884010</v>
      </c>
      <c r="V47" s="70" t="s">
        <v>1487</v>
      </c>
      <c r="W47" s="413">
        <v>45313</v>
      </c>
      <c r="X47" s="413">
        <v>45313</v>
      </c>
      <c r="Y47" s="414" t="s">
        <v>75</v>
      </c>
      <c r="Z47" s="413">
        <v>45473</v>
      </c>
      <c r="AA47" s="136">
        <f t="shared" si="0"/>
        <v>160</v>
      </c>
      <c r="AB47" s="70">
        <v>0</v>
      </c>
      <c r="AC47" s="70">
        <v>0</v>
      </c>
      <c r="AD47" s="70">
        <v>0</v>
      </c>
      <c r="AE47" s="415" t="s">
        <v>75</v>
      </c>
      <c r="AF47" s="136">
        <f t="shared" si="1"/>
        <v>0</v>
      </c>
      <c r="AG47" s="70">
        <v>0</v>
      </c>
      <c r="AH47" s="70">
        <v>0</v>
      </c>
      <c r="AI47" s="415" t="s">
        <v>75</v>
      </c>
      <c r="AJ47" s="70">
        <v>0</v>
      </c>
      <c r="AK47" s="415" t="s">
        <v>75</v>
      </c>
      <c r="AL47" s="415" t="s">
        <v>75</v>
      </c>
      <c r="AM47" s="136">
        <f t="shared" si="2"/>
        <v>0</v>
      </c>
      <c r="AN47" s="447">
        <f>+K47+AC47-AH47</f>
        <v>19080000</v>
      </c>
      <c r="AO47" s="72" t="s">
        <v>67</v>
      </c>
      <c r="AP47" s="443">
        <v>19080000</v>
      </c>
      <c r="AQ47" s="72" t="s">
        <v>85</v>
      </c>
      <c r="AR47" s="70">
        <v>0</v>
      </c>
      <c r="AS47" s="415" t="s">
        <v>75</v>
      </c>
      <c r="AT47" s="453">
        <f t="shared" si="3"/>
        <v>19080000</v>
      </c>
      <c r="AU47" s="438">
        <v>0</v>
      </c>
      <c r="AV47" s="140">
        <f t="shared" si="4"/>
        <v>1</v>
      </c>
      <c r="AW47" s="415" t="s">
        <v>75</v>
      </c>
      <c r="AX47" s="72" t="s">
        <v>131</v>
      </c>
      <c r="AY47" s="244" t="s">
        <v>2658</v>
      </c>
      <c r="AZ47" s="67" t="s">
        <v>67</v>
      </c>
      <c r="BA47" s="67" t="s">
        <v>67</v>
      </c>
    </row>
    <row r="48" spans="2:53" s="196" customFormat="1" ht="12.75" x14ac:dyDescent="0.2">
      <c r="B48" s="67">
        <v>2024</v>
      </c>
      <c r="C48" s="67">
        <v>891780111</v>
      </c>
      <c r="D48" s="69" t="s">
        <v>64</v>
      </c>
      <c r="E48" s="70" t="s">
        <v>2657</v>
      </c>
      <c r="F48" s="244" t="s">
        <v>2656</v>
      </c>
      <c r="G48" s="72">
        <v>0</v>
      </c>
      <c r="H48" s="72" t="s">
        <v>73</v>
      </c>
      <c r="I48" s="67" t="s">
        <v>138</v>
      </c>
      <c r="J48" s="70" t="s">
        <v>2655</v>
      </c>
      <c r="K48" s="435">
        <v>20140000</v>
      </c>
      <c r="L48" s="67" t="s">
        <v>68</v>
      </c>
      <c r="M48" s="70" t="s">
        <v>2654</v>
      </c>
      <c r="N48" s="416">
        <v>1082935131</v>
      </c>
      <c r="O48" s="412">
        <v>39</v>
      </c>
      <c r="P48" s="413">
        <v>45306</v>
      </c>
      <c r="Q48" s="436">
        <v>524300000</v>
      </c>
      <c r="R48" s="413">
        <v>45313</v>
      </c>
      <c r="S48" s="443">
        <f>+K48</f>
        <v>20140000</v>
      </c>
      <c r="T48" s="72" t="s">
        <v>66</v>
      </c>
      <c r="U48" s="412">
        <v>39049658</v>
      </c>
      <c r="V48" s="70" t="s">
        <v>2167</v>
      </c>
      <c r="W48" s="413">
        <v>45313</v>
      </c>
      <c r="X48" s="413">
        <v>45313</v>
      </c>
      <c r="Y48" s="414" t="s">
        <v>75</v>
      </c>
      <c r="Z48" s="413">
        <v>45473</v>
      </c>
      <c r="AA48" s="136">
        <f t="shared" si="0"/>
        <v>160</v>
      </c>
      <c r="AB48" s="70">
        <v>0</v>
      </c>
      <c r="AC48" s="70">
        <v>0</v>
      </c>
      <c r="AD48" s="70">
        <v>0</v>
      </c>
      <c r="AE48" s="415" t="s">
        <v>75</v>
      </c>
      <c r="AF48" s="136">
        <f t="shared" si="1"/>
        <v>0</v>
      </c>
      <c r="AG48" s="70">
        <v>0</v>
      </c>
      <c r="AH48" s="70">
        <v>0</v>
      </c>
      <c r="AI48" s="415" t="s">
        <v>75</v>
      </c>
      <c r="AJ48" s="70">
        <v>0</v>
      </c>
      <c r="AK48" s="415" t="s">
        <v>75</v>
      </c>
      <c r="AL48" s="415" t="s">
        <v>75</v>
      </c>
      <c r="AM48" s="136">
        <f t="shared" si="2"/>
        <v>0</v>
      </c>
      <c r="AN48" s="447">
        <f>+K48+AC48-AH48</f>
        <v>20140000</v>
      </c>
      <c r="AO48" s="72" t="s">
        <v>67</v>
      </c>
      <c r="AP48" s="443">
        <v>20140000</v>
      </c>
      <c r="AQ48" s="72" t="s">
        <v>85</v>
      </c>
      <c r="AR48" s="70">
        <v>0</v>
      </c>
      <c r="AS48" s="415" t="s">
        <v>75</v>
      </c>
      <c r="AT48" s="453">
        <f t="shared" si="3"/>
        <v>20140000</v>
      </c>
      <c r="AU48" s="438">
        <v>0</v>
      </c>
      <c r="AV48" s="140">
        <f t="shared" si="4"/>
        <v>1</v>
      </c>
      <c r="AW48" s="415" t="s">
        <v>75</v>
      </c>
      <c r="AX48" s="72" t="s">
        <v>131</v>
      </c>
      <c r="AY48" s="244" t="s">
        <v>2653</v>
      </c>
      <c r="AZ48" s="67" t="s">
        <v>67</v>
      </c>
      <c r="BA48" s="67" t="s">
        <v>67</v>
      </c>
    </row>
    <row r="49" spans="2:53" s="196" customFormat="1" ht="12.75" x14ac:dyDescent="0.2">
      <c r="B49" s="67">
        <v>2024</v>
      </c>
      <c r="C49" s="67">
        <v>891780111</v>
      </c>
      <c r="D49" s="69" t="s">
        <v>64</v>
      </c>
      <c r="E49" s="70" t="s">
        <v>2652</v>
      </c>
      <c r="F49" s="244" t="s">
        <v>2651</v>
      </c>
      <c r="G49" s="72">
        <v>0</v>
      </c>
      <c r="H49" s="72" t="s">
        <v>73</v>
      </c>
      <c r="I49" s="67" t="s">
        <v>138</v>
      </c>
      <c r="J49" s="70" t="s">
        <v>2650</v>
      </c>
      <c r="K49" s="435">
        <v>20140000</v>
      </c>
      <c r="L49" s="67" t="s">
        <v>68</v>
      </c>
      <c r="M49" s="70" t="s">
        <v>2649</v>
      </c>
      <c r="N49" s="416">
        <v>1082875128</v>
      </c>
      <c r="O49" s="412">
        <v>34</v>
      </c>
      <c r="P49" s="413">
        <v>45306</v>
      </c>
      <c r="Q49" s="436">
        <v>305400000</v>
      </c>
      <c r="R49" s="413">
        <v>45313</v>
      </c>
      <c r="S49" s="443">
        <f>+K49</f>
        <v>20140000</v>
      </c>
      <c r="T49" s="72" t="s">
        <v>66</v>
      </c>
      <c r="U49" s="412">
        <v>1082903415</v>
      </c>
      <c r="V49" s="70" t="s">
        <v>1935</v>
      </c>
      <c r="W49" s="413">
        <v>45313</v>
      </c>
      <c r="X49" s="413">
        <v>45313</v>
      </c>
      <c r="Y49" s="414" t="s">
        <v>75</v>
      </c>
      <c r="Z49" s="413">
        <v>45473</v>
      </c>
      <c r="AA49" s="136">
        <f t="shared" si="0"/>
        <v>160</v>
      </c>
      <c r="AB49" s="70">
        <v>0</v>
      </c>
      <c r="AC49" s="70">
        <v>0</v>
      </c>
      <c r="AD49" s="70">
        <v>0</v>
      </c>
      <c r="AE49" s="415" t="s">
        <v>75</v>
      </c>
      <c r="AF49" s="136">
        <f t="shared" si="1"/>
        <v>0</v>
      </c>
      <c r="AG49" s="70">
        <v>0</v>
      </c>
      <c r="AH49" s="70">
        <v>0</v>
      </c>
      <c r="AI49" s="415" t="s">
        <v>75</v>
      </c>
      <c r="AJ49" s="70">
        <v>0</v>
      </c>
      <c r="AK49" s="415" t="s">
        <v>75</v>
      </c>
      <c r="AL49" s="415" t="s">
        <v>75</v>
      </c>
      <c r="AM49" s="136">
        <f t="shared" si="2"/>
        <v>0</v>
      </c>
      <c r="AN49" s="447">
        <f>+K49+AC49-AH49</f>
        <v>20140000</v>
      </c>
      <c r="AO49" s="72" t="s">
        <v>67</v>
      </c>
      <c r="AP49" s="443">
        <v>20140000</v>
      </c>
      <c r="AQ49" s="72" t="s">
        <v>85</v>
      </c>
      <c r="AR49" s="70">
        <v>0</v>
      </c>
      <c r="AS49" s="415" t="s">
        <v>75</v>
      </c>
      <c r="AT49" s="453">
        <f t="shared" si="3"/>
        <v>20140000</v>
      </c>
      <c r="AU49" s="438">
        <v>0</v>
      </c>
      <c r="AV49" s="140">
        <f t="shared" si="4"/>
        <v>1</v>
      </c>
      <c r="AW49" s="415" t="s">
        <v>75</v>
      </c>
      <c r="AX49" s="72" t="s">
        <v>131</v>
      </c>
      <c r="AY49" s="244" t="s">
        <v>2648</v>
      </c>
      <c r="AZ49" s="67" t="s">
        <v>67</v>
      </c>
      <c r="BA49" s="67" t="s">
        <v>67</v>
      </c>
    </row>
    <row r="50" spans="2:53" s="196" customFormat="1" ht="12.75" x14ac:dyDescent="0.2">
      <c r="B50" s="67">
        <v>2024</v>
      </c>
      <c r="C50" s="67">
        <v>891780111</v>
      </c>
      <c r="D50" s="69" t="s">
        <v>64</v>
      </c>
      <c r="E50" s="70" t="s">
        <v>2647</v>
      </c>
      <c r="F50" s="244" t="s">
        <v>2646</v>
      </c>
      <c r="G50" s="72">
        <v>0</v>
      </c>
      <c r="H50" s="72" t="s">
        <v>73</v>
      </c>
      <c r="I50" s="67" t="s">
        <v>138</v>
      </c>
      <c r="J50" s="70" t="s">
        <v>2645</v>
      </c>
      <c r="K50" s="435">
        <v>21200000</v>
      </c>
      <c r="L50" s="67" t="s">
        <v>68</v>
      </c>
      <c r="M50" s="70" t="s">
        <v>2644</v>
      </c>
      <c r="N50" s="416">
        <v>1084732648</v>
      </c>
      <c r="O50" s="412">
        <v>36</v>
      </c>
      <c r="P50" s="413">
        <v>45306</v>
      </c>
      <c r="Q50" s="436">
        <v>734700000</v>
      </c>
      <c r="R50" s="413">
        <v>45313</v>
      </c>
      <c r="S50" s="443">
        <f>+K50</f>
        <v>21200000</v>
      </c>
      <c r="T50" s="72" t="s">
        <v>66</v>
      </c>
      <c r="U50" s="412">
        <v>85155551</v>
      </c>
      <c r="V50" s="70" t="s">
        <v>1593</v>
      </c>
      <c r="W50" s="413">
        <v>45313</v>
      </c>
      <c r="X50" s="413">
        <v>45313</v>
      </c>
      <c r="Y50" s="414" t="s">
        <v>75</v>
      </c>
      <c r="Z50" s="413">
        <v>45473</v>
      </c>
      <c r="AA50" s="136">
        <f t="shared" si="0"/>
        <v>160</v>
      </c>
      <c r="AB50" s="70">
        <v>0</v>
      </c>
      <c r="AC50" s="70">
        <v>0</v>
      </c>
      <c r="AD50" s="70">
        <v>0</v>
      </c>
      <c r="AE50" s="415" t="s">
        <v>75</v>
      </c>
      <c r="AF50" s="136">
        <f t="shared" si="1"/>
        <v>0</v>
      </c>
      <c r="AG50" s="70">
        <v>0</v>
      </c>
      <c r="AH50" s="70">
        <v>0</v>
      </c>
      <c r="AI50" s="415" t="s">
        <v>75</v>
      </c>
      <c r="AJ50" s="70">
        <v>0</v>
      </c>
      <c r="AK50" s="415" t="s">
        <v>75</v>
      </c>
      <c r="AL50" s="415" t="s">
        <v>75</v>
      </c>
      <c r="AM50" s="136">
        <f t="shared" si="2"/>
        <v>0</v>
      </c>
      <c r="AN50" s="447">
        <f>+K50+AC50-AH50</f>
        <v>21200000</v>
      </c>
      <c r="AO50" s="72" t="s">
        <v>67</v>
      </c>
      <c r="AP50" s="443">
        <v>21200000</v>
      </c>
      <c r="AQ50" s="72" t="s">
        <v>85</v>
      </c>
      <c r="AR50" s="70">
        <v>0</v>
      </c>
      <c r="AS50" s="415" t="s">
        <v>75</v>
      </c>
      <c r="AT50" s="453">
        <f t="shared" si="3"/>
        <v>21200000</v>
      </c>
      <c r="AU50" s="438">
        <v>0</v>
      </c>
      <c r="AV50" s="140">
        <f t="shared" si="4"/>
        <v>1</v>
      </c>
      <c r="AW50" s="415" t="s">
        <v>75</v>
      </c>
      <c r="AX50" s="72" t="s">
        <v>131</v>
      </c>
      <c r="AY50" s="244" t="s">
        <v>2643</v>
      </c>
      <c r="AZ50" s="67" t="s">
        <v>67</v>
      </c>
      <c r="BA50" s="67" t="s">
        <v>67</v>
      </c>
    </row>
    <row r="51" spans="2:53" s="196" customFormat="1" ht="12.75" x14ac:dyDescent="0.2">
      <c r="B51" s="67">
        <v>2024</v>
      </c>
      <c r="C51" s="67">
        <v>891780111</v>
      </c>
      <c r="D51" s="69" t="s">
        <v>64</v>
      </c>
      <c r="E51" s="70" t="s">
        <v>2642</v>
      </c>
      <c r="F51" s="244" t="s">
        <v>2641</v>
      </c>
      <c r="G51" s="72">
        <v>0</v>
      </c>
      <c r="H51" s="72" t="s">
        <v>73</v>
      </c>
      <c r="I51" s="67" t="s">
        <v>138</v>
      </c>
      <c r="J51" s="70" t="s">
        <v>2640</v>
      </c>
      <c r="K51" s="435">
        <v>21730000</v>
      </c>
      <c r="L51" s="67" t="s">
        <v>68</v>
      </c>
      <c r="M51" s="70" t="s">
        <v>2639</v>
      </c>
      <c r="N51" s="416">
        <v>85152793</v>
      </c>
      <c r="O51" s="412">
        <v>34</v>
      </c>
      <c r="P51" s="413">
        <v>45306</v>
      </c>
      <c r="Q51" s="436">
        <v>305400000</v>
      </c>
      <c r="R51" s="413">
        <v>45313</v>
      </c>
      <c r="S51" s="443">
        <f>+K51</f>
        <v>21730000</v>
      </c>
      <c r="T51" s="72" t="s">
        <v>66</v>
      </c>
      <c r="U51" s="412">
        <v>1082903415</v>
      </c>
      <c r="V51" s="70" t="s">
        <v>1935</v>
      </c>
      <c r="W51" s="413">
        <v>45313</v>
      </c>
      <c r="X51" s="413">
        <v>45313</v>
      </c>
      <c r="Y51" s="414" t="s">
        <v>75</v>
      </c>
      <c r="Z51" s="413">
        <v>45473</v>
      </c>
      <c r="AA51" s="136">
        <f t="shared" si="0"/>
        <v>160</v>
      </c>
      <c r="AB51" s="70">
        <v>0</v>
      </c>
      <c r="AC51" s="70">
        <v>0</v>
      </c>
      <c r="AD51" s="70">
        <v>0</v>
      </c>
      <c r="AE51" s="415" t="s">
        <v>75</v>
      </c>
      <c r="AF51" s="136">
        <f t="shared" si="1"/>
        <v>0</v>
      </c>
      <c r="AG51" s="70">
        <v>0</v>
      </c>
      <c r="AH51" s="70">
        <v>0</v>
      </c>
      <c r="AI51" s="415" t="s">
        <v>75</v>
      </c>
      <c r="AJ51" s="70">
        <v>0</v>
      </c>
      <c r="AK51" s="415" t="s">
        <v>75</v>
      </c>
      <c r="AL51" s="415" t="s">
        <v>75</v>
      </c>
      <c r="AM51" s="136">
        <f t="shared" si="2"/>
        <v>0</v>
      </c>
      <c r="AN51" s="447">
        <f>+K51+AC51-AH51</f>
        <v>21730000</v>
      </c>
      <c r="AO51" s="72" t="s">
        <v>67</v>
      </c>
      <c r="AP51" s="443">
        <v>21730000</v>
      </c>
      <c r="AQ51" s="72" t="s">
        <v>85</v>
      </c>
      <c r="AR51" s="70">
        <v>0</v>
      </c>
      <c r="AS51" s="415" t="s">
        <v>75</v>
      </c>
      <c r="AT51" s="453">
        <f t="shared" si="3"/>
        <v>21730000</v>
      </c>
      <c r="AU51" s="438">
        <v>0</v>
      </c>
      <c r="AV51" s="140">
        <f t="shared" si="4"/>
        <v>1</v>
      </c>
      <c r="AW51" s="415" t="s">
        <v>75</v>
      </c>
      <c r="AX51" s="72" t="s">
        <v>131</v>
      </c>
      <c r="AY51" s="244" t="s">
        <v>2638</v>
      </c>
      <c r="AZ51" s="67" t="s">
        <v>67</v>
      </c>
      <c r="BA51" s="67" t="s">
        <v>67</v>
      </c>
    </row>
    <row r="52" spans="2:53" s="196" customFormat="1" ht="12.75" x14ac:dyDescent="0.2">
      <c r="B52" s="67">
        <v>2024</v>
      </c>
      <c r="C52" s="67">
        <v>891780111</v>
      </c>
      <c r="D52" s="69" t="s">
        <v>64</v>
      </c>
      <c r="E52" s="70" t="s">
        <v>2637</v>
      </c>
      <c r="F52" s="244" t="s">
        <v>2636</v>
      </c>
      <c r="G52" s="72">
        <v>0</v>
      </c>
      <c r="H52" s="72" t="s">
        <v>73</v>
      </c>
      <c r="I52" s="67" t="s">
        <v>138</v>
      </c>
      <c r="J52" s="70" t="s">
        <v>2635</v>
      </c>
      <c r="K52" s="435">
        <v>18550000</v>
      </c>
      <c r="L52" s="67" t="s">
        <v>68</v>
      </c>
      <c r="M52" s="70" t="s">
        <v>2634</v>
      </c>
      <c r="N52" s="416">
        <v>1082958642</v>
      </c>
      <c r="O52" s="412">
        <v>36</v>
      </c>
      <c r="P52" s="413">
        <v>45306</v>
      </c>
      <c r="Q52" s="436">
        <v>734700000</v>
      </c>
      <c r="R52" s="413">
        <v>45313</v>
      </c>
      <c r="S52" s="443">
        <f>+K52</f>
        <v>18550000</v>
      </c>
      <c r="T52" s="72" t="s">
        <v>66</v>
      </c>
      <c r="U52" s="412">
        <v>85155551</v>
      </c>
      <c r="V52" s="70" t="s">
        <v>1593</v>
      </c>
      <c r="W52" s="413">
        <v>45313</v>
      </c>
      <c r="X52" s="413">
        <v>45313</v>
      </c>
      <c r="Y52" s="414" t="s">
        <v>75</v>
      </c>
      <c r="Z52" s="413">
        <v>45473</v>
      </c>
      <c r="AA52" s="136">
        <f t="shared" si="0"/>
        <v>160</v>
      </c>
      <c r="AB52" s="70">
        <v>0</v>
      </c>
      <c r="AC52" s="70">
        <v>0</v>
      </c>
      <c r="AD52" s="70">
        <v>0</v>
      </c>
      <c r="AE52" s="415" t="s">
        <v>75</v>
      </c>
      <c r="AF52" s="136">
        <f t="shared" si="1"/>
        <v>0</v>
      </c>
      <c r="AG52" s="70">
        <v>0</v>
      </c>
      <c r="AH52" s="70">
        <v>0</v>
      </c>
      <c r="AI52" s="415" t="s">
        <v>75</v>
      </c>
      <c r="AJ52" s="70">
        <v>0</v>
      </c>
      <c r="AK52" s="415" t="s">
        <v>75</v>
      </c>
      <c r="AL52" s="415" t="s">
        <v>75</v>
      </c>
      <c r="AM52" s="136">
        <f t="shared" si="2"/>
        <v>0</v>
      </c>
      <c r="AN52" s="447">
        <f>+K52+AC52-AH52</f>
        <v>18550000</v>
      </c>
      <c r="AO52" s="72" t="s">
        <v>67</v>
      </c>
      <c r="AP52" s="443">
        <v>18550000</v>
      </c>
      <c r="AQ52" s="72" t="s">
        <v>85</v>
      </c>
      <c r="AR52" s="70">
        <v>0</v>
      </c>
      <c r="AS52" s="415" t="s">
        <v>75</v>
      </c>
      <c r="AT52" s="453">
        <f t="shared" si="3"/>
        <v>18550000</v>
      </c>
      <c r="AU52" s="438">
        <v>0</v>
      </c>
      <c r="AV52" s="140">
        <f t="shared" si="4"/>
        <v>1</v>
      </c>
      <c r="AW52" s="415" t="s">
        <v>75</v>
      </c>
      <c r="AX52" s="72" t="s">
        <v>131</v>
      </c>
      <c r="AY52" s="244" t="s">
        <v>2633</v>
      </c>
      <c r="AZ52" s="67" t="s">
        <v>67</v>
      </c>
      <c r="BA52" s="67" t="s">
        <v>67</v>
      </c>
    </row>
    <row r="53" spans="2:53" s="196" customFormat="1" ht="12.75" x14ac:dyDescent="0.2">
      <c r="B53" s="67">
        <v>2024</v>
      </c>
      <c r="C53" s="67">
        <v>891780111</v>
      </c>
      <c r="D53" s="69" t="s">
        <v>64</v>
      </c>
      <c r="E53" s="70" t="s">
        <v>2632</v>
      </c>
      <c r="F53" s="267" t="s">
        <v>2631</v>
      </c>
      <c r="G53" s="72">
        <v>0</v>
      </c>
      <c r="H53" s="72" t="s">
        <v>73</v>
      </c>
      <c r="I53" s="67" t="s">
        <v>138</v>
      </c>
      <c r="J53" s="70" t="s">
        <v>2630</v>
      </c>
      <c r="K53" s="435">
        <v>18550000</v>
      </c>
      <c r="L53" s="67" t="s">
        <v>68</v>
      </c>
      <c r="M53" s="70" t="s">
        <v>2629</v>
      </c>
      <c r="N53" s="416">
        <v>1082887058</v>
      </c>
      <c r="O53" s="412">
        <v>36</v>
      </c>
      <c r="P53" s="413">
        <v>45306</v>
      </c>
      <c r="Q53" s="436">
        <v>734700000</v>
      </c>
      <c r="R53" s="413">
        <v>45314</v>
      </c>
      <c r="S53" s="443">
        <f>+K53</f>
        <v>18550000</v>
      </c>
      <c r="T53" s="72" t="s">
        <v>66</v>
      </c>
      <c r="U53" s="412">
        <v>85155551</v>
      </c>
      <c r="V53" s="70" t="s">
        <v>1593</v>
      </c>
      <c r="W53" s="413">
        <v>45314</v>
      </c>
      <c r="X53" s="413">
        <v>45314</v>
      </c>
      <c r="Y53" s="414" t="s">
        <v>75</v>
      </c>
      <c r="Z53" s="413">
        <v>45473</v>
      </c>
      <c r="AA53" s="136">
        <f t="shared" si="0"/>
        <v>159</v>
      </c>
      <c r="AB53" s="70">
        <v>0</v>
      </c>
      <c r="AC53" s="70">
        <v>0</v>
      </c>
      <c r="AD53" s="70">
        <v>0</v>
      </c>
      <c r="AE53" s="415" t="s">
        <v>75</v>
      </c>
      <c r="AF53" s="136">
        <f t="shared" si="1"/>
        <v>0</v>
      </c>
      <c r="AG53" s="70">
        <v>0</v>
      </c>
      <c r="AH53" s="70">
        <v>0</v>
      </c>
      <c r="AI53" s="415" t="s">
        <v>75</v>
      </c>
      <c r="AJ53" s="70">
        <v>0</v>
      </c>
      <c r="AK53" s="415" t="s">
        <v>75</v>
      </c>
      <c r="AL53" s="415" t="s">
        <v>75</v>
      </c>
      <c r="AM53" s="136">
        <f t="shared" si="2"/>
        <v>0</v>
      </c>
      <c r="AN53" s="447">
        <f>+K53+AC53-AH53</f>
        <v>18550000</v>
      </c>
      <c r="AO53" s="72" t="s">
        <v>67</v>
      </c>
      <c r="AP53" s="443">
        <v>18550000</v>
      </c>
      <c r="AQ53" s="72" t="s">
        <v>85</v>
      </c>
      <c r="AR53" s="70">
        <v>0</v>
      </c>
      <c r="AS53" s="415" t="s">
        <v>75</v>
      </c>
      <c r="AT53" s="453">
        <f t="shared" si="3"/>
        <v>18550000</v>
      </c>
      <c r="AU53" s="438">
        <v>0</v>
      </c>
      <c r="AV53" s="140">
        <f t="shared" si="4"/>
        <v>1</v>
      </c>
      <c r="AW53" s="415" t="s">
        <v>75</v>
      </c>
      <c r="AX53" s="72" t="s">
        <v>131</v>
      </c>
      <c r="AY53" s="267" t="s">
        <v>2624</v>
      </c>
      <c r="AZ53" s="67" t="s">
        <v>67</v>
      </c>
      <c r="BA53" s="67" t="s">
        <v>67</v>
      </c>
    </row>
    <row r="54" spans="2:53" s="196" customFormat="1" ht="12.75" x14ac:dyDescent="0.2">
      <c r="B54" s="67">
        <v>2024</v>
      </c>
      <c r="C54" s="67">
        <v>891780111</v>
      </c>
      <c r="D54" s="69" t="s">
        <v>64</v>
      </c>
      <c r="E54" s="70" t="s">
        <v>2628</v>
      </c>
      <c r="F54" s="267" t="s">
        <v>2627</v>
      </c>
      <c r="G54" s="72">
        <v>0</v>
      </c>
      <c r="H54" s="72" t="s">
        <v>73</v>
      </c>
      <c r="I54" s="67" t="s">
        <v>138</v>
      </c>
      <c r="J54" s="70" t="s">
        <v>2626</v>
      </c>
      <c r="K54" s="435">
        <v>19080000</v>
      </c>
      <c r="L54" s="67" t="s">
        <v>68</v>
      </c>
      <c r="M54" s="70" t="s">
        <v>2625</v>
      </c>
      <c r="N54" s="416">
        <v>1082944396</v>
      </c>
      <c r="O54" s="412">
        <v>38</v>
      </c>
      <c r="P54" s="413">
        <v>45306</v>
      </c>
      <c r="Q54" s="436">
        <v>585250000</v>
      </c>
      <c r="R54" s="413">
        <v>45314</v>
      </c>
      <c r="S54" s="443">
        <f>+K54</f>
        <v>19080000</v>
      </c>
      <c r="T54" s="72" t="s">
        <v>66</v>
      </c>
      <c r="U54" s="412">
        <v>1082884010</v>
      </c>
      <c r="V54" s="70" t="s">
        <v>1487</v>
      </c>
      <c r="W54" s="413">
        <v>45314</v>
      </c>
      <c r="X54" s="413">
        <v>45314</v>
      </c>
      <c r="Y54" s="414" t="s">
        <v>75</v>
      </c>
      <c r="Z54" s="413">
        <v>45473</v>
      </c>
      <c r="AA54" s="136">
        <f t="shared" si="0"/>
        <v>159</v>
      </c>
      <c r="AB54" s="70">
        <v>0</v>
      </c>
      <c r="AC54" s="70">
        <v>0</v>
      </c>
      <c r="AD54" s="70">
        <v>0</v>
      </c>
      <c r="AE54" s="415" t="s">
        <v>75</v>
      </c>
      <c r="AF54" s="136">
        <f t="shared" si="1"/>
        <v>0</v>
      </c>
      <c r="AG54" s="70">
        <v>0</v>
      </c>
      <c r="AH54" s="70">
        <v>0</v>
      </c>
      <c r="AI54" s="415" t="s">
        <v>75</v>
      </c>
      <c r="AJ54" s="70">
        <v>0</v>
      </c>
      <c r="AK54" s="415" t="s">
        <v>75</v>
      </c>
      <c r="AL54" s="415" t="s">
        <v>75</v>
      </c>
      <c r="AM54" s="136">
        <f t="shared" si="2"/>
        <v>0</v>
      </c>
      <c r="AN54" s="447">
        <f>+K54+AC54-AH54</f>
        <v>19080000</v>
      </c>
      <c r="AO54" s="72" t="s">
        <v>67</v>
      </c>
      <c r="AP54" s="443">
        <v>19080000</v>
      </c>
      <c r="AQ54" s="72" t="s">
        <v>85</v>
      </c>
      <c r="AR54" s="70">
        <v>0</v>
      </c>
      <c r="AS54" s="415" t="s">
        <v>75</v>
      </c>
      <c r="AT54" s="453">
        <f t="shared" si="3"/>
        <v>19080000</v>
      </c>
      <c r="AU54" s="438">
        <v>0</v>
      </c>
      <c r="AV54" s="140">
        <f t="shared" si="4"/>
        <v>1</v>
      </c>
      <c r="AW54" s="415" t="s">
        <v>75</v>
      </c>
      <c r="AX54" s="72" t="s">
        <v>131</v>
      </c>
      <c r="AY54" s="267" t="s">
        <v>2624</v>
      </c>
      <c r="AZ54" s="67" t="s">
        <v>67</v>
      </c>
      <c r="BA54" s="67" t="s">
        <v>67</v>
      </c>
    </row>
    <row r="55" spans="2:53" s="196" customFormat="1" ht="12.75" x14ac:dyDescent="0.2">
      <c r="B55" s="67">
        <v>2024</v>
      </c>
      <c r="C55" s="67">
        <v>891780111</v>
      </c>
      <c r="D55" s="69" t="s">
        <v>64</v>
      </c>
      <c r="E55" s="70" t="s">
        <v>2623</v>
      </c>
      <c r="F55" s="267" t="s">
        <v>2622</v>
      </c>
      <c r="G55" s="72">
        <v>0</v>
      </c>
      <c r="H55" s="72" t="s">
        <v>73</v>
      </c>
      <c r="I55" s="67" t="s">
        <v>138</v>
      </c>
      <c r="J55" s="70" t="s">
        <v>2621</v>
      </c>
      <c r="K55" s="435">
        <v>18433333</v>
      </c>
      <c r="L55" s="67" t="s">
        <v>68</v>
      </c>
      <c r="M55" s="70" t="s">
        <v>2620</v>
      </c>
      <c r="N55" s="416">
        <v>1082936555</v>
      </c>
      <c r="O55" s="412">
        <v>36</v>
      </c>
      <c r="P55" s="413">
        <v>45306</v>
      </c>
      <c r="Q55" s="436">
        <v>734700000</v>
      </c>
      <c r="R55" s="413">
        <v>45314</v>
      </c>
      <c r="S55" s="443">
        <f>+K55</f>
        <v>18433333</v>
      </c>
      <c r="T55" s="72" t="s">
        <v>66</v>
      </c>
      <c r="U55" s="412">
        <v>85155551</v>
      </c>
      <c r="V55" s="70" t="s">
        <v>1593</v>
      </c>
      <c r="W55" s="413">
        <v>45314</v>
      </c>
      <c r="X55" s="413">
        <v>45314</v>
      </c>
      <c r="Y55" s="414" t="s">
        <v>75</v>
      </c>
      <c r="Z55" s="413">
        <v>45473</v>
      </c>
      <c r="AA55" s="136">
        <f t="shared" si="0"/>
        <v>159</v>
      </c>
      <c r="AB55" s="70">
        <v>0</v>
      </c>
      <c r="AC55" s="70">
        <v>0</v>
      </c>
      <c r="AD55" s="70">
        <v>0</v>
      </c>
      <c r="AE55" s="415" t="s">
        <v>75</v>
      </c>
      <c r="AF55" s="136">
        <f t="shared" si="1"/>
        <v>0</v>
      </c>
      <c r="AG55" s="70">
        <v>0</v>
      </c>
      <c r="AH55" s="70">
        <v>0</v>
      </c>
      <c r="AI55" s="415" t="s">
        <v>75</v>
      </c>
      <c r="AJ55" s="70">
        <v>0</v>
      </c>
      <c r="AK55" s="415" t="s">
        <v>75</v>
      </c>
      <c r="AL55" s="415" t="s">
        <v>75</v>
      </c>
      <c r="AM55" s="136">
        <f t="shared" si="2"/>
        <v>0</v>
      </c>
      <c r="AN55" s="447">
        <f>+K55+AC55-AH55</f>
        <v>18433333</v>
      </c>
      <c r="AO55" s="72" t="s">
        <v>67</v>
      </c>
      <c r="AP55" s="443">
        <v>18433333</v>
      </c>
      <c r="AQ55" s="72" t="s">
        <v>85</v>
      </c>
      <c r="AR55" s="70">
        <v>0</v>
      </c>
      <c r="AS55" s="415" t="s">
        <v>75</v>
      </c>
      <c r="AT55" s="453">
        <f t="shared" si="3"/>
        <v>18433333</v>
      </c>
      <c r="AU55" s="438">
        <v>0</v>
      </c>
      <c r="AV55" s="140">
        <f t="shared" si="4"/>
        <v>1</v>
      </c>
      <c r="AW55" s="415" t="s">
        <v>75</v>
      </c>
      <c r="AX55" s="72" t="s">
        <v>131</v>
      </c>
      <c r="AY55" s="404" t="s">
        <v>2619</v>
      </c>
      <c r="AZ55" s="67" t="s">
        <v>67</v>
      </c>
      <c r="BA55" s="67" t="s">
        <v>67</v>
      </c>
    </row>
    <row r="56" spans="2:53" s="196" customFormat="1" ht="12.75" x14ac:dyDescent="0.2">
      <c r="B56" s="67">
        <v>2024</v>
      </c>
      <c r="C56" s="67">
        <v>891780111</v>
      </c>
      <c r="D56" s="69" t="s">
        <v>64</v>
      </c>
      <c r="E56" s="70" t="s">
        <v>2618</v>
      </c>
      <c r="F56" s="267" t="s">
        <v>2617</v>
      </c>
      <c r="G56" s="72">
        <v>0</v>
      </c>
      <c r="H56" s="72" t="s">
        <v>73</v>
      </c>
      <c r="I56" s="67" t="s">
        <v>138</v>
      </c>
      <c r="J56" s="70" t="s">
        <v>2616</v>
      </c>
      <c r="K56" s="435">
        <v>18550000</v>
      </c>
      <c r="L56" s="67" t="s">
        <v>68</v>
      </c>
      <c r="M56" s="70" t="s">
        <v>2615</v>
      </c>
      <c r="N56" s="416">
        <v>57445651</v>
      </c>
      <c r="O56" s="412">
        <v>36</v>
      </c>
      <c r="P56" s="413">
        <v>45306</v>
      </c>
      <c r="Q56" s="436">
        <v>734700000</v>
      </c>
      <c r="R56" s="413">
        <v>45315</v>
      </c>
      <c r="S56" s="443">
        <f>+K56</f>
        <v>18550000</v>
      </c>
      <c r="T56" s="72" t="s">
        <v>66</v>
      </c>
      <c r="U56" s="412">
        <v>85155551</v>
      </c>
      <c r="V56" s="70" t="s">
        <v>1593</v>
      </c>
      <c r="W56" s="413">
        <v>45315</v>
      </c>
      <c r="X56" s="413">
        <v>45315</v>
      </c>
      <c r="Y56" s="414" t="s">
        <v>75</v>
      </c>
      <c r="Z56" s="413">
        <v>45473</v>
      </c>
      <c r="AA56" s="136">
        <f t="shared" si="0"/>
        <v>158</v>
      </c>
      <c r="AB56" s="70">
        <v>0</v>
      </c>
      <c r="AC56" s="70">
        <v>0</v>
      </c>
      <c r="AD56" s="70">
        <v>0</v>
      </c>
      <c r="AE56" s="415" t="s">
        <v>75</v>
      </c>
      <c r="AF56" s="136">
        <f t="shared" si="1"/>
        <v>0</v>
      </c>
      <c r="AG56" s="70">
        <v>0</v>
      </c>
      <c r="AH56" s="70">
        <v>0</v>
      </c>
      <c r="AI56" s="415" t="s">
        <v>75</v>
      </c>
      <c r="AJ56" s="70">
        <v>0</v>
      </c>
      <c r="AK56" s="415" t="s">
        <v>75</v>
      </c>
      <c r="AL56" s="415" t="s">
        <v>75</v>
      </c>
      <c r="AM56" s="136">
        <f t="shared" si="2"/>
        <v>0</v>
      </c>
      <c r="AN56" s="447">
        <f>+K56+AC56-AH56</f>
        <v>18550000</v>
      </c>
      <c r="AO56" s="72" t="s">
        <v>67</v>
      </c>
      <c r="AP56" s="443">
        <v>18550000</v>
      </c>
      <c r="AQ56" s="72" t="s">
        <v>85</v>
      </c>
      <c r="AR56" s="70">
        <v>0</v>
      </c>
      <c r="AS56" s="415" t="s">
        <v>75</v>
      </c>
      <c r="AT56" s="453">
        <f t="shared" si="3"/>
        <v>18550000</v>
      </c>
      <c r="AU56" s="438">
        <v>0</v>
      </c>
      <c r="AV56" s="140">
        <f t="shared" si="4"/>
        <v>1</v>
      </c>
      <c r="AW56" s="415" t="s">
        <v>75</v>
      </c>
      <c r="AX56" s="72" t="s">
        <v>131</v>
      </c>
      <c r="AY56" s="404" t="s">
        <v>2614</v>
      </c>
      <c r="AZ56" s="67" t="s">
        <v>67</v>
      </c>
      <c r="BA56" s="67" t="s">
        <v>67</v>
      </c>
    </row>
    <row r="57" spans="2:53" s="196" customFormat="1" ht="12.75" x14ac:dyDescent="0.2">
      <c r="B57" s="67">
        <v>2024</v>
      </c>
      <c r="C57" s="67">
        <v>891780111</v>
      </c>
      <c r="D57" s="69" t="s">
        <v>64</v>
      </c>
      <c r="E57" s="70" t="s">
        <v>2613</v>
      </c>
      <c r="F57" s="267" t="s">
        <v>2612</v>
      </c>
      <c r="G57" s="72">
        <v>0</v>
      </c>
      <c r="H57" s="72" t="s">
        <v>73</v>
      </c>
      <c r="I57" s="67" t="s">
        <v>138</v>
      </c>
      <c r="J57" s="70" t="s">
        <v>2611</v>
      </c>
      <c r="K57" s="435">
        <v>18316667</v>
      </c>
      <c r="L57" s="67" t="s">
        <v>68</v>
      </c>
      <c r="M57" s="70" t="s">
        <v>2610</v>
      </c>
      <c r="N57" s="416">
        <v>12617352</v>
      </c>
      <c r="O57" s="412">
        <v>36</v>
      </c>
      <c r="P57" s="413">
        <v>45306</v>
      </c>
      <c r="Q57" s="436">
        <v>734700000</v>
      </c>
      <c r="R57" s="413">
        <v>45320</v>
      </c>
      <c r="S57" s="443">
        <f>+K57</f>
        <v>18316667</v>
      </c>
      <c r="T57" s="72" t="s">
        <v>66</v>
      </c>
      <c r="U57" s="412">
        <v>85155551</v>
      </c>
      <c r="V57" s="70" t="s">
        <v>1593</v>
      </c>
      <c r="W57" s="413">
        <v>45320</v>
      </c>
      <c r="X57" s="413">
        <v>45320</v>
      </c>
      <c r="Y57" s="414" t="s">
        <v>75</v>
      </c>
      <c r="Z57" s="413">
        <v>45473</v>
      </c>
      <c r="AA57" s="136">
        <f t="shared" si="0"/>
        <v>153</v>
      </c>
      <c r="AB57" s="70">
        <v>0</v>
      </c>
      <c r="AC57" s="70">
        <v>0</v>
      </c>
      <c r="AD57" s="70">
        <v>0</v>
      </c>
      <c r="AE57" s="415" t="s">
        <v>75</v>
      </c>
      <c r="AF57" s="136">
        <f t="shared" si="1"/>
        <v>0</v>
      </c>
      <c r="AG57" s="70">
        <v>0</v>
      </c>
      <c r="AH57" s="70">
        <v>0</v>
      </c>
      <c r="AI57" s="415" t="s">
        <v>75</v>
      </c>
      <c r="AJ57" s="70">
        <v>0</v>
      </c>
      <c r="AK57" s="415" t="s">
        <v>75</v>
      </c>
      <c r="AL57" s="415" t="s">
        <v>75</v>
      </c>
      <c r="AM57" s="136">
        <f t="shared" si="2"/>
        <v>0</v>
      </c>
      <c r="AN57" s="447">
        <f>+K57+AC57-AH57</f>
        <v>18316667</v>
      </c>
      <c r="AO57" s="72" t="s">
        <v>67</v>
      </c>
      <c r="AP57" s="443">
        <v>18316667</v>
      </c>
      <c r="AQ57" s="72" t="s">
        <v>85</v>
      </c>
      <c r="AR57" s="70">
        <v>0</v>
      </c>
      <c r="AS57" s="415" t="s">
        <v>75</v>
      </c>
      <c r="AT57" s="453">
        <f t="shared" si="3"/>
        <v>18316667</v>
      </c>
      <c r="AU57" s="438">
        <v>0</v>
      </c>
      <c r="AV57" s="140">
        <f t="shared" si="4"/>
        <v>1</v>
      </c>
      <c r="AW57" s="415" t="s">
        <v>75</v>
      </c>
      <c r="AX57" s="72" t="s">
        <v>131</v>
      </c>
      <c r="AY57" s="404" t="s">
        <v>2609</v>
      </c>
      <c r="AZ57" s="67" t="s">
        <v>67</v>
      </c>
      <c r="BA57" s="67" t="s">
        <v>67</v>
      </c>
    </row>
    <row r="58" spans="2:53" s="196" customFormat="1" ht="12.75" x14ac:dyDescent="0.2">
      <c r="B58" s="67">
        <v>2024</v>
      </c>
      <c r="C58" s="67">
        <v>891780111</v>
      </c>
      <c r="D58" s="69" t="s">
        <v>64</v>
      </c>
      <c r="E58" s="70" t="s">
        <v>2608</v>
      </c>
      <c r="F58" s="267" t="s">
        <v>2607</v>
      </c>
      <c r="G58" s="72">
        <v>0</v>
      </c>
      <c r="H58" s="72" t="s">
        <v>73</v>
      </c>
      <c r="I58" s="67" t="s">
        <v>138</v>
      </c>
      <c r="J58" s="70" t="s">
        <v>2606</v>
      </c>
      <c r="K58" s="436">
        <v>17500000</v>
      </c>
      <c r="L58" s="67" t="s">
        <v>68</v>
      </c>
      <c r="M58" s="417" t="s">
        <v>2605</v>
      </c>
      <c r="N58" s="244">
        <v>1143161098</v>
      </c>
      <c r="O58" s="412">
        <v>36</v>
      </c>
      <c r="P58" s="413">
        <v>45306</v>
      </c>
      <c r="Q58" s="436">
        <v>734700000</v>
      </c>
      <c r="R58" s="413">
        <v>45323</v>
      </c>
      <c r="S58" s="436">
        <v>17500000</v>
      </c>
      <c r="T58" s="72" t="s">
        <v>66</v>
      </c>
      <c r="U58" s="412">
        <v>85155551</v>
      </c>
      <c r="V58" s="244" t="s">
        <v>1593</v>
      </c>
      <c r="W58" s="413">
        <v>45323</v>
      </c>
      <c r="X58" s="413">
        <v>45323</v>
      </c>
      <c r="Y58" s="414" t="s">
        <v>75</v>
      </c>
      <c r="Z58" s="413">
        <v>45473</v>
      </c>
      <c r="AA58" s="136">
        <f t="shared" si="0"/>
        <v>150</v>
      </c>
      <c r="AB58" s="70">
        <v>0</v>
      </c>
      <c r="AC58" s="70">
        <v>0</v>
      </c>
      <c r="AD58" s="70">
        <v>0</v>
      </c>
      <c r="AE58" s="415" t="s">
        <v>75</v>
      </c>
      <c r="AF58" s="136">
        <f t="shared" si="1"/>
        <v>0</v>
      </c>
      <c r="AG58" s="70">
        <v>0</v>
      </c>
      <c r="AH58" s="70">
        <v>0</v>
      </c>
      <c r="AI58" s="415" t="s">
        <v>75</v>
      </c>
      <c r="AJ58" s="70">
        <v>0</v>
      </c>
      <c r="AK58" s="415" t="s">
        <v>75</v>
      </c>
      <c r="AL58" s="415" t="s">
        <v>75</v>
      </c>
      <c r="AM58" s="136">
        <f t="shared" si="2"/>
        <v>0</v>
      </c>
      <c r="AN58" s="447">
        <f>+K58+AC58-AH58</f>
        <v>17500000</v>
      </c>
      <c r="AO58" s="72" t="s">
        <v>67</v>
      </c>
      <c r="AP58" s="438">
        <v>17500000</v>
      </c>
      <c r="AQ58" s="72" t="s">
        <v>85</v>
      </c>
      <c r="AR58" s="70">
        <v>0</v>
      </c>
      <c r="AS58" s="415" t="s">
        <v>75</v>
      </c>
      <c r="AT58" s="453">
        <f t="shared" si="3"/>
        <v>17500000</v>
      </c>
      <c r="AU58" s="438">
        <v>0</v>
      </c>
      <c r="AV58" s="140">
        <f t="shared" si="4"/>
        <v>1</v>
      </c>
      <c r="AW58" s="415" t="s">
        <v>75</v>
      </c>
      <c r="AX58" s="72" t="s">
        <v>131</v>
      </c>
      <c r="AY58" s="267" t="s">
        <v>2604</v>
      </c>
      <c r="AZ58" s="67" t="s">
        <v>67</v>
      </c>
      <c r="BA58" s="67" t="s">
        <v>67</v>
      </c>
    </row>
    <row r="59" spans="2:53" s="196" customFormat="1" ht="12.75" x14ac:dyDescent="0.2">
      <c r="B59" s="67">
        <v>2024</v>
      </c>
      <c r="C59" s="67">
        <v>891780111</v>
      </c>
      <c r="D59" s="69" t="s">
        <v>64</v>
      </c>
      <c r="E59" s="70" t="s">
        <v>2603</v>
      </c>
      <c r="F59" s="267" t="s">
        <v>2602</v>
      </c>
      <c r="G59" s="72">
        <v>0</v>
      </c>
      <c r="H59" s="72" t="s">
        <v>73</v>
      </c>
      <c r="I59" s="67" t="s">
        <v>138</v>
      </c>
      <c r="J59" s="70" t="s">
        <v>2601</v>
      </c>
      <c r="K59" s="436">
        <v>17500000</v>
      </c>
      <c r="L59" s="67" t="s">
        <v>68</v>
      </c>
      <c r="M59" s="417" t="s">
        <v>2600</v>
      </c>
      <c r="N59" s="244">
        <v>1010074079</v>
      </c>
      <c r="O59" s="412">
        <v>39</v>
      </c>
      <c r="P59" s="413">
        <v>45306</v>
      </c>
      <c r="Q59" s="436">
        <v>524300000</v>
      </c>
      <c r="R59" s="413">
        <v>45323</v>
      </c>
      <c r="S59" s="436">
        <v>17500000</v>
      </c>
      <c r="T59" s="72" t="s">
        <v>66</v>
      </c>
      <c r="U59" s="412">
        <v>39049658</v>
      </c>
      <c r="V59" s="244" t="s">
        <v>1956</v>
      </c>
      <c r="W59" s="413">
        <v>45323</v>
      </c>
      <c r="X59" s="413">
        <v>45323</v>
      </c>
      <c r="Y59" s="414" t="s">
        <v>75</v>
      </c>
      <c r="Z59" s="413">
        <v>45473</v>
      </c>
      <c r="AA59" s="136">
        <f t="shared" si="0"/>
        <v>150</v>
      </c>
      <c r="AB59" s="70">
        <v>0</v>
      </c>
      <c r="AC59" s="70">
        <v>0</v>
      </c>
      <c r="AD59" s="70">
        <v>0</v>
      </c>
      <c r="AE59" s="415" t="s">
        <v>75</v>
      </c>
      <c r="AF59" s="136">
        <f t="shared" si="1"/>
        <v>0</v>
      </c>
      <c r="AG59" s="70">
        <v>0</v>
      </c>
      <c r="AH59" s="70">
        <v>0</v>
      </c>
      <c r="AI59" s="415" t="s">
        <v>75</v>
      </c>
      <c r="AJ59" s="70">
        <v>0</v>
      </c>
      <c r="AK59" s="415" t="s">
        <v>75</v>
      </c>
      <c r="AL59" s="415" t="s">
        <v>75</v>
      </c>
      <c r="AM59" s="136">
        <f t="shared" si="2"/>
        <v>0</v>
      </c>
      <c r="AN59" s="447">
        <f>+K59+AC59-AH59</f>
        <v>17500000</v>
      </c>
      <c r="AO59" s="72" t="s">
        <v>67</v>
      </c>
      <c r="AP59" s="438">
        <v>17500000</v>
      </c>
      <c r="AQ59" s="72" t="s">
        <v>85</v>
      </c>
      <c r="AR59" s="70">
        <v>0</v>
      </c>
      <c r="AS59" s="415" t="s">
        <v>75</v>
      </c>
      <c r="AT59" s="453">
        <f t="shared" si="3"/>
        <v>17500000</v>
      </c>
      <c r="AU59" s="438">
        <v>0</v>
      </c>
      <c r="AV59" s="140">
        <f t="shared" si="4"/>
        <v>1</v>
      </c>
      <c r="AW59" s="415" t="s">
        <v>75</v>
      </c>
      <c r="AX59" s="72" t="s">
        <v>131</v>
      </c>
      <c r="AY59" s="267" t="s">
        <v>2599</v>
      </c>
      <c r="AZ59" s="67" t="s">
        <v>67</v>
      </c>
      <c r="BA59" s="67" t="s">
        <v>67</v>
      </c>
    </row>
    <row r="60" spans="2:53" s="196" customFormat="1" ht="12.75" x14ac:dyDescent="0.2">
      <c r="B60" s="67">
        <v>2024</v>
      </c>
      <c r="C60" s="67">
        <v>891780111</v>
      </c>
      <c r="D60" s="69" t="s">
        <v>64</v>
      </c>
      <c r="E60" s="70" t="s">
        <v>2598</v>
      </c>
      <c r="F60" s="267" t="s">
        <v>2597</v>
      </c>
      <c r="G60" s="72">
        <v>0</v>
      </c>
      <c r="H60" s="72" t="s">
        <v>73</v>
      </c>
      <c r="I60" s="67" t="s">
        <v>138</v>
      </c>
      <c r="J60" s="70" t="s">
        <v>2596</v>
      </c>
      <c r="K60" s="436">
        <v>16000000</v>
      </c>
      <c r="L60" s="67" t="s">
        <v>68</v>
      </c>
      <c r="M60" s="417" t="s">
        <v>2595</v>
      </c>
      <c r="N60" s="244">
        <v>1118868814</v>
      </c>
      <c r="O60" s="412">
        <v>111</v>
      </c>
      <c r="P60" s="413">
        <v>45310</v>
      </c>
      <c r="Q60" s="436">
        <v>376500000</v>
      </c>
      <c r="R60" s="413">
        <v>45323</v>
      </c>
      <c r="S60" s="436">
        <v>16000000</v>
      </c>
      <c r="T60" s="72" t="s">
        <v>66</v>
      </c>
      <c r="U60" s="412">
        <v>63563343</v>
      </c>
      <c r="V60" s="244" t="s">
        <v>1903</v>
      </c>
      <c r="W60" s="413">
        <v>45323</v>
      </c>
      <c r="X60" s="413">
        <v>45323</v>
      </c>
      <c r="Y60" s="414" t="s">
        <v>75</v>
      </c>
      <c r="Z60" s="413">
        <v>45473</v>
      </c>
      <c r="AA60" s="136">
        <f t="shared" si="0"/>
        <v>150</v>
      </c>
      <c r="AB60" s="70">
        <v>0</v>
      </c>
      <c r="AC60" s="70">
        <v>0</v>
      </c>
      <c r="AD60" s="70">
        <v>0</v>
      </c>
      <c r="AE60" s="415" t="s">
        <v>75</v>
      </c>
      <c r="AF60" s="136">
        <f t="shared" si="1"/>
        <v>0</v>
      </c>
      <c r="AG60" s="70">
        <v>0</v>
      </c>
      <c r="AH60" s="70">
        <v>0</v>
      </c>
      <c r="AI60" s="415" t="s">
        <v>75</v>
      </c>
      <c r="AJ60" s="70">
        <v>0</v>
      </c>
      <c r="AK60" s="415" t="s">
        <v>75</v>
      </c>
      <c r="AL60" s="415" t="s">
        <v>75</v>
      </c>
      <c r="AM60" s="136">
        <f t="shared" si="2"/>
        <v>0</v>
      </c>
      <c r="AN60" s="447">
        <f>+K60+AC60-AH60</f>
        <v>16000000</v>
      </c>
      <c r="AO60" s="72" t="s">
        <v>67</v>
      </c>
      <c r="AP60" s="438">
        <v>16000000</v>
      </c>
      <c r="AQ60" s="72" t="s">
        <v>85</v>
      </c>
      <c r="AR60" s="70">
        <v>0</v>
      </c>
      <c r="AS60" s="415" t="s">
        <v>75</v>
      </c>
      <c r="AT60" s="453">
        <f t="shared" si="3"/>
        <v>16000000</v>
      </c>
      <c r="AU60" s="438">
        <v>0</v>
      </c>
      <c r="AV60" s="140">
        <f t="shared" si="4"/>
        <v>1</v>
      </c>
      <c r="AW60" s="415" t="s">
        <v>75</v>
      </c>
      <c r="AX60" s="72" t="s">
        <v>131</v>
      </c>
      <c r="AY60" s="267" t="s">
        <v>2594</v>
      </c>
      <c r="AZ60" s="67" t="s">
        <v>67</v>
      </c>
      <c r="BA60" s="67" t="s">
        <v>67</v>
      </c>
    </row>
    <row r="61" spans="2:53" s="196" customFormat="1" ht="12.75" x14ac:dyDescent="0.2">
      <c r="B61" s="67">
        <v>2024</v>
      </c>
      <c r="C61" s="67">
        <v>891780111</v>
      </c>
      <c r="D61" s="69" t="s">
        <v>64</v>
      </c>
      <c r="E61" s="70" t="s">
        <v>2593</v>
      </c>
      <c r="F61" s="267" t="s">
        <v>2592</v>
      </c>
      <c r="G61" s="72">
        <v>0</v>
      </c>
      <c r="H61" s="72" t="s">
        <v>73</v>
      </c>
      <c r="I61" s="67" t="s">
        <v>138</v>
      </c>
      <c r="J61" s="70" t="s">
        <v>2591</v>
      </c>
      <c r="K61" s="436">
        <v>18000000</v>
      </c>
      <c r="L61" s="67" t="s">
        <v>68</v>
      </c>
      <c r="M61" s="417" t="s">
        <v>2590</v>
      </c>
      <c r="N61" s="244">
        <v>1082890110</v>
      </c>
      <c r="O61" s="412">
        <v>38</v>
      </c>
      <c r="P61" s="413">
        <v>45306</v>
      </c>
      <c r="Q61" s="436">
        <v>585250000</v>
      </c>
      <c r="R61" s="413">
        <v>45323</v>
      </c>
      <c r="S61" s="436">
        <v>18000000</v>
      </c>
      <c r="T61" s="72" t="s">
        <v>66</v>
      </c>
      <c r="U61" s="412">
        <v>1082884010</v>
      </c>
      <c r="V61" s="244" t="s">
        <v>1687</v>
      </c>
      <c r="W61" s="413">
        <v>45323</v>
      </c>
      <c r="X61" s="413">
        <v>45323</v>
      </c>
      <c r="Y61" s="414" t="s">
        <v>75</v>
      </c>
      <c r="Z61" s="413">
        <v>45473</v>
      </c>
      <c r="AA61" s="136">
        <f t="shared" si="0"/>
        <v>150</v>
      </c>
      <c r="AB61" s="70">
        <v>0</v>
      </c>
      <c r="AC61" s="70">
        <v>0</v>
      </c>
      <c r="AD61" s="70">
        <v>0</v>
      </c>
      <c r="AE61" s="415" t="s">
        <v>75</v>
      </c>
      <c r="AF61" s="136">
        <f t="shared" si="1"/>
        <v>0</v>
      </c>
      <c r="AG61" s="70">
        <v>0</v>
      </c>
      <c r="AH61" s="70">
        <v>0</v>
      </c>
      <c r="AI61" s="415" t="s">
        <v>75</v>
      </c>
      <c r="AJ61" s="70">
        <v>0</v>
      </c>
      <c r="AK61" s="415" t="s">
        <v>75</v>
      </c>
      <c r="AL61" s="415" t="s">
        <v>75</v>
      </c>
      <c r="AM61" s="136">
        <f t="shared" si="2"/>
        <v>0</v>
      </c>
      <c r="AN61" s="447">
        <f>+K61+AC61-AH61</f>
        <v>18000000</v>
      </c>
      <c r="AO61" s="72" t="s">
        <v>67</v>
      </c>
      <c r="AP61" s="438">
        <v>18000000</v>
      </c>
      <c r="AQ61" s="72" t="s">
        <v>85</v>
      </c>
      <c r="AR61" s="70">
        <v>0</v>
      </c>
      <c r="AS61" s="415" t="s">
        <v>75</v>
      </c>
      <c r="AT61" s="453">
        <f t="shared" si="3"/>
        <v>18000000</v>
      </c>
      <c r="AU61" s="438">
        <v>0</v>
      </c>
      <c r="AV61" s="140">
        <f t="shared" si="4"/>
        <v>1</v>
      </c>
      <c r="AW61" s="415" t="s">
        <v>75</v>
      </c>
      <c r="AX61" s="72" t="s">
        <v>131</v>
      </c>
      <c r="AY61" s="267" t="s">
        <v>2589</v>
      </c>
      <c r="AZ61" s="67" t="s">
        <v>67</v>
      </c>
      <c r="BA61" s="67" t="s">
        <v>67</v>
      </c>
    </row>
    <row r="62" spans="2:53" s="196" customFormat="1" ht="12.75" x14ac:dyDescent="0.2">
      <c r="B62" s="67">
        <v>2024</v>
      </c>
      <c r="C62" s="67">
        <v>891780111</v>
      </c>
      <c r="D62" s="69" t="s">
        <v>64</v>
      </c>
      <c r="E62" s="70" t="s">
        <v>2588</v>
      </c>
      <c r="F62" s="267" t="s">
        <v>2587</v>
      </c>
      <c r="G62" s="72">
        <v>0</v>
      </c>
      <c r="H62" s="72" t="s">
        <v>73</v>
      </c>
      <c r="I62" s="67" t="s">
        <v>138</v>
      </c>
      <c r="J62" s="70" t="s">
        <v>2586</v>
      </c>
      <c r="K62" s="436">
        <v>19000000</v>
      </c>
      <c r="L62" s="67" t="s">
        <v>68</v>
      </c>
      <c r="M62" s="417" t="s">
        <v>2585</v>
      </c>
      <c r="N62" s="244">
        <v>1082957323</v>
      </c>
      <c r="O62" s="412">
        <v>38</v>
      </c>
      <c r="P62" s="413">
        <v>45306</v>
      </c>
      <c r="Q62" s="436">
        <v>585250000</v>
      </c>
      <c r="R62" s="413">
        <v>45323</v>
      </c>
      <c r="S62" s="436">
        <v>19000000</v>
      </c>
      <c r="T62" s="72" t="s">
        <v>66</v>
      </c>
      <c r="U62" s="412">
        <v>1082884010</v>
      </c>
      <c r="V62" s="244" t="s">
        <v>1687</v>
      </c>
      <c r="W62" s="413">
        <v>45323</v>
      </c>
      <c r="X62" s="413">
        <v>45323</v>
      </c>
      <c r="Y62" s="414" t="s">
        <v>75</v>
      </c>
      <c r="Z62" s="413">
        <v>45473</v>
      </c>
      <c r="AA62" s="136">
        <f t="shared" si="0"/>
        <v>150</v>
      </c>
      <c r="AB62" s="70">
        <v>0</v>
      </c>
      <c r="AC62" s="70">
        <v>0</v>
      </c>
      <c r="AD62" s="70">
        <v>0</v>
      </c>
      <c r="AE62" s="415" t="s">
        <v>75</v>
      </c>
      <c r="AF62" s="136">
        <f t="shared" si="1"/>
        <v>0</v>
      </c>
      <c r="AG62" s="70">
        <v>0</v>
      </c>
      <c r="AH62" s="70">
        <v>0</v>
      </c>
      <c r="AI62" s="415" t="s">
        <v>75</v>
      </c>
      <c r="AJ62" s="70">
        <v>0</v>
      </c>
      <c r="AK62" s="415" t="s">
        <v>75</v>
      </c>
      <c r="AL62" s="415" t="s">
        <v>75</v>
      </c>
      <c r="AM62" s="136">
        <f t="shared" si="2"/>
        <v>0</v>
      </c>
      <c r="AN62" s="447">
        <f>+K62+AC62-AH62</f>
        <v>19000000</v>
      </c>
      <c r="AO62" s="72" t="s">
        <v>67</v>
      </c>
      <c r="AP62" s="438">
        <v>19000000</v>
      </c>
      <c r="AQ62" s="72" t="s">
        <v>85</v>
      </c>
      <c r="AR62" s="70">
        <v>0</v>
      </c>
      <c r="AS62" s="415" t="s">
        <v>75</v>
      </c>
      <c r="AT62" s="453">
        <f t="shared" si="3"/>
        <v>19000000</v>
      </c>
      <c r="AU62" s="438">
        <v>0</v>
      </c>
      <c r="AV62" s="140">
        <f t="shared" si="4"/>
        <v>1</v>
      </c>
      <c r="AW62" s="415" t="s">
        <v>75</v>
      </c>
      <c r="AX62" s="72" t="s">
        <v>131</v>
      </c>
      <c r="AY62" s="267" t="s">
        <v>2584</v>
      </c>
      <c r="AZ62" s="67" t="s">
        <v>67</v>
      </c>
      <c r="BA62" s="67" t="s">
        <v>67</v>
      </c>
    </row>
    <row r="63" spans="2:53" s="196" customFormat="1" ht="12.75" x14ac:dyDescent="0.2">
      <c r="B63" s="67">
        <v>2024</v>
      </c>
      <c r="C63" s="67">
        <v>891780111</v>
      </c>
      <c r="D63" s="69" t="s">
        <v>64</v>
      </c>
      <c r="E63" s="70" t="s">
        <v>2583</v>
      </c>
      <c r="F63" s="267" t="s">
        <v>2582</v>
      </c>
      <c r="G63" s="72">
        <v>0</v>
      </c>
      <c r="H63" s="72" t="s">
        <v>73</v>
      </c>
      <c r="I63" s="67" t="s">
        <v>138</v>
      </c>
      <c r="J63" s="70" t="s">
        <v>2581</v>
      </c>
      <c r="K63" s="436">
        <v>13500000</v>
      </c>
      <c r="L63" s="67" t="s">
        <v>68</v>
      </c>
      <c r="M63" s="417" t="s">
        <v>1977</v>
      </c>
      <c r="N63" s="244">
        <v>1082906452</v>
      </c>
      <c r="O63" s="412">
        <v>39</v>
      </c>
      <c r="P63" s="413">
        <v>45306</v>
      </c>
      <c r="Q63" s="436">
        <v>524300000</v>
      </c>
      <c r="R63" s="413">
        <v>45323</v>
      </c>
      <c r="S63" s="436">
        <v>13500000</v>
      </c>
      <c r="T63" s="72" t="s">
        <v>66</v>
      </c>
      <c r="U63" s="412">
        <v>39049658</v>
      </c>
      <c r="V63" s="244" t="s">
        <v>1956</v>
      </c>
      <c r="W63" s="413">
        <v>45323</v>
      </c>
      <c r="X63" s="413">
        <v>45323</v>
      </c>
      <c r="Y63" s="414" t="s">
        <v>75</v>
      </c>
      <c r="Z63" s="413">
        <v>45412</v>
      </c>
      <c r="AA63" s="136">
        <f t="shared" si="0"/>
        <v>89</v>
      </c>
      <c r="AB63" s="70">
        <v>0</v>
      </c>
      <c r="AC63" s="70">
        <v>0</v>
      </c>
      <c r="AD63" s="70">
        <v>0</v>
      </c>
      <c r="AE63" s="415" t="s">
        <v>75</v>
      </c>
      <c r="AF63" s="136">
        <f t="shared" si="1"/>
        <v>0</v>
      </c>
      <c r="AG63" s="70">
        <v>0</v>
      </c>
      <c r="AH63" s="70">
        <v>0</v>
      </c>
      <c r="AI63" s="415" t="s">
        <v>75</v>
      </c>
      <c r="AJ63" s="70">
        <v>0</v>
      </c>
      <c r="AK63" s="415" t="s">
        <v>75</v>
      </c>
      <c r="AL63" s="415" t="s">
        <v>75</v>
      </c>
      <c r="AM63" s="136">
        <f t="shared" si="2"/>
        <v>0</v>
      </c>
      <c r="AN63" s="447">
        <f>+K63+AC63-AH63</f>
        <v>13500000</v>
      </c>
      <c r="AO63" s="72" t="s">
        <v>67</v>
      </c>
      <c r="AP63" s="438">
        <v>13500000</v>
      </c>
      <c r="AQ63" s="72" t="s">
        <v>85</v>
      </c>
      <c r="AR63" s="70">
        <v>0</v>
      </c>
      <c r="AS63" s="415" t="s">
        <v>75</v>
      </c>
      <c r="AT63" s="453">
        <f t="shared" si="3"/>
        <v>13500000</v>
      </c>
      <c r="AU63" s="438">
        <v>0</v>
      </c>
      <c r="AV63" s="140">
        <f t="shared" si="4"/>
        <v>1</v>
      </c>
      <c r="AW63" s="415" t="s">
        <v>75</v>
      </c>
      <c r="AX63" s="72" t="s">
        <v>131</v>
      </c>
      <c r="AY63" s="267" t="s">
        <v>2580</v>
      </c>
      <c r="AZ63" s="67" t="s">
        <v>67</v>
      </c>
      <c r="BA63" s="67" t="s">
        <v>67</v>
      </c>
    </row>
    <row r="64" spans="2:53" s="196" customFormat="1" ht="12.75" x14ac:dyDescent="0.2">
      <c r="B64" s="67">
        <v>2024</v>
      </c>
      <c r="C64" s="67">
        <v>891780111</v>
      </c>
      <c r="D64" s="69" t="s">
        <v>64</v>
      </c>
      <c r="E64" s="70" t="s">
        <v>2579</v>
      </c>
      <c r="F64" s="267" t="s">
        <v>2578</v>
      </c>
      <c r="G64" s="72">
        <v>0</v>
      </c>
      <c r="H64" s="72" t="s">
        <v>73</v>
      </c>
      <c r="I64" s="67" t="s">
        <v>138</v>
      </c>
      <c r="J64" s="70" t="s">
        <v>2577</v>
      </c>
      <c r="K64" s="436">
        <v>16000000</v>
      </c>
      <c r="L64" s="67" t="s">
        <v>68</v>
      </c>
      <c r="M64" s="417" t="s">
        <v>2576</v>
      </c>
      <c r="N64" s="244">
        <v>1129504010</v>
      </c>
      <c r="O64" s="412">
        <v>111</v>
      </c>
      <c r="P64" s="413">
        <v>45310</v>
      </c>
      <c r="Q64" s="436">
        <v>376500000</v>
      </c>
      <c r="R64" s="413">
        <v>45323</v>
      </c>
      <c r="S64" s="436">
        <f>16000000+AC64</f>
        <v>21200000</v>
      </c>
      <c r="T64" s="72" t="s">
        <v>66</v>
      </c>
      <c r="U64" s="412">
        <v>63563343</v>
      </c>
      <c r="V64" s="244" t="s">
        <v>1903</v>
      </c>
      <c r="W64" s="413">
        <v>45323</v>
      </c>
      <c r="X64" s="413">
        <v>45323</v>
      </c>
      <c r="Y64" s="414" t="s">
        <v>75</v>
      </c>
      <c r="Z64" s="413">
        <v>45473</v>
      </c>
      <c r="AA64" s="136">
        <f t="shared" si="0"/>
        <v>150</v>
      </c>
      <c r="AB64" s="70">
        <v>1</v>
      </c>
      <c r="AC64" s="70">
        <v>5200000</v>
      </c>
      <c r="AD64" s="70">
        <v>0</v>
      </c>
      <c r="AE64" s="415" t="s">
        <v>75</v>
      </c>
      <c r="AF64" s="136">
        <f t="shared" si="1"/>
        <v>0</v>
      </c>
      <c r="AG64" s="70">
        <v>0</v>
      </c>
      <c r="AH64" s="70">
        <v>0</v>
      </c>
      <c r="AI64" s="415" t="s">
        <v>75</v>
      </c>
      <c r="AJ64" s="70">
        <v>0</v>
      </c>
      <c r="AK64" s="415" t="s">
        <v>75</v>
      </c>
      <c r="AL64" s="415" t="s">
        <v>75</v>
      </c>
      <c r="AM64" s="136">
        <f t="shared" si="2"/>
        <v>0</v>
      </c>
      <c r="AN64" s="447">
        <f>+K64+AC64-AH64</f>
        <v>21200000</v>
      </c>
      <c r="AO64" s="72" t="s">
        <v>67</v>
      </c>
      <c r="AP64" s="438">
        <v>16000000</v>
      </c>
      <c r="AQ64" s="72" t="s">
        <v>85</v>
      </c>
      <c r="AR64" s="70">
        <v>0</v>
      </c>
      <c r="AS64" s="415" t="s">
        <v>75</v>
      </c>
      <c r="AT64" s="453">
        <f t="shared" si="3"/>
        <v>21200000</v>
      </c>
      <c r="AU64" s="438">
        <v>0</v>
      </c>
      <c r="AV64" s="140">
        <f t="shared" si="4"/>
        <v>1</v>
      </c>
      <c r="AW64" s="415" t="s">
        <v>75</v>
      </c>
      <c r="AX64" s="72" t="s">
        <v>131</v>
      </c>
      <c r="AY64" s="267" t="s">
        <v>2575</v>
      </c>
      <c r="AZ64" s="67" t="s">
        <v>67</v>
      </c>
      <c r="BA64" s="67" t="s">
        <v>67</v>
      </c>
    </row>
    <row r="65" spans="2:53" s="196" customFormat="1" ht="12.75" x14ac:dyDescent="0.2">
      <c r="B65" s="67">
        <v>2024</v>
      </c>
      <c r="C65" s="67">
        <v>891780111</v>
      </c>
      <c r="D65" s="69" t="s">
        <v>64</v>
      </c>
      <c r="E65" s="70" t="s">
        <v>2574</v>
      </c>
      <c r="F65" s="267" t="s">
        <v>2573</v>
      </c>
      <c r="G65" s="72">
        <v>0</v>
      </c>
      <c r="H65" s="72" t="s">
        <v>73</v>
      </c>
      <c r="I65" s="67" t="s">
        <v>138</v>
      </c>
      <c r="J65" s="70" t="s">
        <v>2572</v>
      </c>
      <c r="K65" s="436">
        <v>17500000</v>
      </c>
      <c r="L65" s="67" t="s">
        <v>68</v>
      </c>
      <c r="M65" s="417" t="s">
        <v>2571</v>
      </c>
      <c r="N65" s="244">
        <v>1010124615</v>
      </c>
      <c r="O65" s="412">
        <v>111</v>
      </c>
      <c r="P65" s="413">
        <v>45310</v>
      </c>
      <c r="Q65" s="436">
        <v>376500000</v>
      </c>
      <c r="R65" s="413">
        <v>45323</v>
      </c>
      <c r="S65" s="436">
        <v>17500000</v>
      </c>
      <c r="T65" s="72" t="s">
        <v>66</v>
      </c>
      <c r="U65" s="412">
        <v>63563343</v>
      </c>
      <c r="V65" s="244" t="s">
        <v>1903</v>
      </c>
      <c r="W65" s="413">
        <v>45323</v>
      </c>
      <c r="X65" s="413">
        <v>45323</v>
      </c>
      <c r="Y65" s="414" t="s">
        <v>75</v>
      </c>
      <c r="Z65" s="413">
        <v>45473</v>
      </c>
      <c r="AA65" s="136">
        <f t="shared" si="0"/>
        <v>150</v>
      </c>
      <c r="AB65" s="70">
        <v>0</v>
      </c>
      <c r="AC65" s="70">
        <v>0</v>
      </c>
      <c r="AD65" s="70">
        <v>0</v>
      </c>
      <c r="AE65" s="415" t="s">
        <v>75</v>
      </c>
      <c r="AF65" s="136">
        <f t="shared" si="1"/>
        <v>0</v>
      </c>
      <c r="AG65" s="70">
        <v>0</v>
      </c>
      <c r="AH65" s="70">
        <v>0</v>
      </c>
      <c r="AI65" s="415" t="s">
        <v>75</v>
      </c>
      <c r="AJ65" s="70">
        <v>0</v>
      </c>
      <c r="AK65" s="415" t="s">
        <v>75</v>
      </c>
      <c r="AL65" s="415" t="s">
        <v>75</v>
      </c>
      <c r="AM65" s="136">
        <f t="shared" si="2"/>
        <v>0</v>
      </c>
      <c r="AN65" s="447">
        <f>+K65+AC65-AH65</f>
        <v>17500000</v>
      </c>
      <c r="AO65" s="72" t="s">
        <v>67</v>
      </c>
      <c r="AP65" s="438">
        <v>17500000</v>
      </c>
      <c r="AQ65" s="72" t="s">
        <v>85</v>
      </c>
      <c r="AR65" s="70">
        <v>0</v>
      </c>
      <c r="AS65" s="415" t="s">
        <v>75</v>
      </c>
      <c r="AT65" s="453">
        <f t="shared" si="3"/>
        <v>17500000</v>
      </c>
      <c r="AU65" s="438">
        <v>0</v>
      </c>
      <c r="AV65" s="140">
        <f t="shared" si="4"/>
        <v>1</v>
      </c>
      <c r="AW65" s="415" t="s">
        <v>75</v>
      </c>
      <c r="AX65" s="72" t="s">
        <v>131</v>
      </c>
      <c r="AY65" s="267" t="s">
        <v>1919</v>
      </c>
      <c r="AZ65" s="67" t="s">
        <v>67</v>
      </c>
      <c r="BA65" s="67" t="s">
        <v>67</v>
      </c>
    </row>
    <row r="66" spans="2:53" s="196" customFormat="1" ht="12.75" x14ac:dyDescent="0.2">
      <c r="B66" s="67">
        <v>2024</v>
      </c>
      <c r="C66" s="67">
        <v>891780111</v>
      </c>
      <c r="D66" s="69" t="s">
        <v>64</v>
      </c>
      <c r="E66" s="70" t="s">
        <v>2570</v>
      </c>
      <c r="F66" s="267" t="s">
        <v>2569</v>
      </c>
      <c r="G66" s="72">
        <v>0</v>
      </c>
      <c r="H66" s="72" t="s">
        <v>73</v>
      </c>
      <c r="I66" s="67" t="s">
        <v>138</v>
      </c>
      <c r="J66" s="70" t="s">
        <v>2568</v>
      </c>
      <c r="K66" s="436">
        <v>17500000</v>
      </c>
      <c r="L66" s="67" t="s">
        <v>68</v>
      </c>
      <c r="M66" s="417" t="s">
        <v>2567</v>
      </c>
      <c r="N66" s="244">
        <v>1082984823</v>
      </c>
      <c r="O66" s="412">
        <v>184</v>
      </c>
      <c r="P66" s="413">
        <v>45321</v>
      </c>
      <c r="Q66" s="436">
        <v>210000000</v>
      </c>
      <c r="R66" s="413">
        <v>45323</v>
      </c>
      <c r="S66" s="436">
        <v>17500000</v>
      </c>
      <c r="T66" s="72" t="s">
        <v>66</v>
      </c>
      <c r="U66" s="412">
        <v>85472020</v>
      </c>
      <c r="V66" s="244" t="s">
        <v>2525</v>
      </c>
      <c r="W66" s="413">
        <v>45323</v>
      </c>
      <c r="X66" s="413">
        <v>45323</v>
      </c>
      <c r="Y66" s="414" t="s">
        <v>75</v>
      </c>
      <c r="Z66" s="413">
        <v>45473</v>
      </c>
      <c r="AA66" s="136">
        <f t="shared" si="0"/>
        <v>150</v>
      </c>
      <c r="AB66" s="70">
        <v>0</v>
      </c>
      <c r="AC66" s="70">
        <v>0</v>
      </c>
      <c r="AD66" s="70">
        <v>0</v>
      </c>
      <c r="AE66" s="415" t="s">
        <v>75</v>
      </c>
      <c r="AF66" s="136">
        <f t="shared" si="1"/>
        <v>0</v>
      </c>
      <c r="AG66" s="70">
        <v>0</v>
      </c>
      <c r="AH66" s="70">
        <v>0</v>
      </c>
      <c r="AI66" s="415" t="s">
        <v>75</v>
      </c>
      <c r="AJ66" s="70">
        <v>0</v>
      </c>
      <c r="AK66" s="415" t="s">
        <v>75</v>
      </c>
      <c r="AL66" s="415" t="s">
        <v>75</v>
      </c>
      <c r="AM66" s="136">
        <f t="shared" si="2"/>
        <v>0</v>
      </c>
      <c r="AN66" s="447">
        <f>+K66+AC66-AH66</f>
        <v>17500000</v>
      </c>
      <c r="AO66" s="72" t="s">
        <v>67</v>
      </c>
      <c r="AP66" s="438">
        <v>17500000</v>
      </c>
      <c r="AQ66" s="72" t="s">
        <v>85</v>
      </c>
      <c r="AR66" s="70">
        <v>0</v>
      </c>
      <c r="AS66" s="415" t="s">
        <v>75</v>
      </c>
      <c r="AT66" s="453">
        <f t="shared" si="3"/>
        <v>17500000</v>
      </c>
      <c r="AU66" s="438">
        <v>0</v>
      </c>
      <c r="AV66" s="140">
        <f t="shared" si="4"/>
        <v>1</v>
      </c>
      <c r="AW66" s="415" t="s">
        <v>75</v>
      </c>
      <c r="AX66" s="72" t="s">
        <v>131</v>
      </c>
      <c r="AY66" s="267" t="s">
        <v>2566</v>
      </c>
      <c r="AZ66" s="67" t="s">
        <v>67</v>
      </c>
      <c r="BA66" s="67" t="s">
        <v>67</v>
      </c>
    </row>
    <row r="67" spans="2:53" s="196" customFormat="1" ht="14.25" customHeight="1" x14ac:dyDescent="0.2">
      <c r="B67" s="67">
        <v>2024</v>
      </c>
      <c r="C67" s="67">
        <v>891780111</v>
      </c>
      <c r="D67" s="69" t="s">
        <v>64</v>
      </c>
      <c r="E67" s="70" t="s">
        <v>2565</v>
      </c>
      <c r="F67" s="267" t="s">
        <v>2564</v>
      </c>
      <c r="G67" s="72">
        <v>0</v>
      </c>
      <c r="H67" s="72" t="s">
        <v>73</v>
      </c>
      <c r="I67" s="67" t="s">
        <v>138</v>
      </c>
      <c r="J67" s="70" t="s">
        <v>2563</v>
      </c>
      <c r="K67" s="436">
        <v>15000000</v>
      </c>
      <c r="L67" s="67" t="s">
        <v>68</v>
      </c>
      <c r="M67" s="417" t="s">
        <v>2562</v>
      </c>
      <c r="N67" s="244">
        <v>1082982365</v>
      </c>
      <c r="O67" s="412">
        <v>184</v>
      </c>
      <c r="P67" s="413">
        <v>45321</v>
      </c>
      <c r="Q67" s="436">
        <v>210000000</v>
      </c>
      <c r="R67" s="413">
        <v>45323</v>
      </c>
      <c r="S67" s="436">
        <v>15000000</v>
      </c>
      <c r="T67" s="72" t="s">
        <v>66</v>
      </c>
      <c r="U67" s="412">
        <v>94449083</v>
      </c>
      <c r="V67" s="244" t="s">
        <v>2561</v>
      </c>
      <c r="W67" s="413">
        <v>45323</v>
      </c>
      <c r="X67" s="413">
        <v>45323</v>
      </c>
      <c r="Y67" s="414" t="s">
        <v>75</v>
      </c>
      <c r="Z67" s="413">
        <v>45473</v>
      </c>
      <c r="AA67" s="136">
        <f t="shared" si="0"/>
        <v>150</v>
      </c>
      <c r="AB67" s="70">
        <v>0</v>
      </c>
      <c r="AC67" s="70">
        <v>0</v>
      </c>
      <c r="AD67" s="70">
        <v>0</v>
      </c>
      <c r="AE67" s="415" t="s">
        <v>75</v>
      </c>
      <c r="AF67" s="136">
        <f t="shared" si="1"/>
        <v>0</v>
      </c>
      <c r="AG67" s="70">
        <v>0</v>
      </c>
      <c r="AH67" s="70">
        <v>0</v>
      </c>
      <c r="AI67" s="415" t="s">
        <v>75</v>
      </c>
      <c r="AJ67" s="70">
        <v>0</v>
      </c>
      <c r="AK67" s="415" t="s">
        <v>75</v>
      </c>
      <c r="AL67" s="415" t="s">
        <v>75</v>
      </c>
      <c r="AM67" s="136">
        <f t="shared" si="2"/>
        <v>0</v>
      </c>
      <c r="AN67" s="447">
        <f>+K67+AC67-AH67</f>
        <v>15000000</v>
      </c>
      <c r="AO67" s="72" t="s">
        <v>67</v>
      </c>
      <c r="AP67" s="438">
        <v>15000000</v>
      </c>
      <c r="AQ67" s="72" t="s">
        <v>85</v>
      </c>
      <c r="AR67" s="70">
        <v>0</v>
      </c>
      <c r="AS67" s="415" t="s">
        <v>75</v>
      </c>
      <c r="AT67" s="453">
        <f t="shared" si="3"/>
        <v>15000000</v>
      </c>
      <c r="AU67" s="438">
        <v>0</v>
      </c>
      <c r="AV67" s="140">
        <f t="shared" si="4"/>
        <v>1</v>
      </c>
      <c r="AW67" s="415" t="s">
        <v>75</v>
      </c>
      <c r="AX67" s="72" t="s">
        <v>131</v>
      </c>
      <c r="AY67" s="267" t="s">
        <v>2560</v>
      </c>
      <c r="AZ67" s="67" t="s">
        <v>67</v>
      </c>
      <c r="BA67" s="67" t="s">
        <v>67</v>
      </c>
    </row>
    <row r="68" spans="2:53" s="196" customFormat="1" ht="14.25" customHeight="1" x14ac:dyDescent="0.2">
      <c r="B68" s="67">
        <v>2024</v>
      </c>
      <c r="C68" s="67">
        <v>891780111</v>
      </c>
      <c r="D68" s="69" t="s">
        <v>64</v>
      </c>
      <c r="E68" s="70" t="s">
        <v>2559</v>
      </c>
      <c r="F68" s="267" t="s">
        <v>2558</v>
      </c>
      <c r="G68" s="72">
        <v>0</v>
      </c>
      <c r="H68" s="72" t="s">
        <v>73</v>
      </c>
      <c r="I68" s="67" t="s">
        <v>138</v>
      </c>
      <c r="J68" s="70" t="s">
        <v>2557</v>
      </c>
      <c r="K68" s="437">
        <v>17500000</v>
      </c>
      <c r="L68" s="67" t="s">
        <v>68</v>
      </c>
      <c r="M68" s="417" t="s">
        <v>2556</v>
      </c>
      <c r="N68" s="416">
        <v>57466061</v>
      </c>
      <c r="O68" s="412">
        <v>34</v>
      </c>
      <c r="P68" s="413">
        <v>45306</v>
      </c>
      <c r="Q68" s="436">
        <v>305400000</v>
      </c>
      <c r="R68" s="413">
        <v>45323</v>
      </c>
      <c r="S68" s="437">
        <v>17500000</v>
      </c>
      <c r="T68" s="72" t="s">
        <v>66</v>
      </c>
      <c r="U68" s="412">
        <v>1082903415</v>
      </c>
      <c r="V68" s="244" t="s">
        <v>2555</v>
      </c>
      <c r="W68" s="413">
        <v>45323</v>
      </c>
      <c r="X68" s="413">
        <v>45323</v>
      </c>
      <c r="Y68" s="414" t="s">
        <v>75</v>
      </c>
      <c r="Z68" s="413">
        <v>45473</v>
      </c>
      <c r="AA68" s="136">
        <f t="shared" si="0"/>
        <v>150</v>
      </c>
      <c r="AB68" s="70">
        <v>0</v>
      </c>
      <c r="AC68" s="70">
        <v>0</v>
      </c>
      <c r="AD68" s="70">
        <v>0</v>
      </c>
      <c r="AE68" s="415" t="s">
        <v>75</v>
      </c>
      <c r="AF68" s="136">
        <f t="shared" si="1"/>
        <v>0</v>
      </c>
      <c r="AG68" s="70">
        <v>0</v>
      </c>
      <c r="AH68" s="70">
        <v>0</v>
      </c>
      <c r="AI68" s="415" t="s">
        <v>75</v>
      </c>
      <c r="AJ68" s="70">
        <v>0</v>
      </c>
      <c r="AK68" s="415" t="s">
        <v>75</v>
      </c>
      <c r="AL68" s="415" t="s">
        <v>75</v>
      </c>
      <c r="AM68" s="136">
        <f t="shared" si="2"/>
        <v>0</v>
      </c>
      <c r="AN68" s="447">
        <f>+K68+AC68-AH68</f>
        <v>17500000</v>
      </c>
      <c r="AO68" s="72" t="s">
        <v>67</v>
      </c>
      <c r="AP68" s="437">
        <v>17500000</v>
      </c>
      <c r="AQ68" s="72" t="s">
        <v>85</v>
      </c>
      <c r="AR68" s="70">
        <v>0</v>
      </c>
      <c r="AS68" s="415" t="s">
        <v>75</v>
      </c>
      <c r="AT68" s="453">
        <f t="shared" si="3"/>
        <v>17500000</v>
      </c>
      <c r="AU68" s="438">
        <v>0</v>
      </c>
      <c r="AV68" s="140">
        <f t="shared" si="4"/>
        <v>1</v>
      </c>
      <c r="AW68" s="415" t="s">
        <v>75</v>
      </c>
      <c r="AX68" s="72" t="s">
        <v>131</v>
      </c>
      <c r="AY68" s="267" t="s">
        <v>2554</v>
      </c>
      <c r="AZ68" s="67" t="s">
        <v>67</v>
      </c>
      <c r="BA68" s="67" t="s">
        <v>67</v>
      </c>
    </row>
    <row r="69" spans="2:53" s="196" customFormat="1" ht="14.25" customHeight="1" x14ac:dyDescent="0.2">
      <c r="B69" s="67">
        <v>2024</v>
      </c>
      <c r="C69" s="67">
        <v>891780111</v>
      </c>
      <c r="D69" s="69" t="s">
        <v>64</v>
      </c>
      <c r="E69" s="70" t="s">
        <v>2553</v>
      </c>
      <c r="F69" s="267" t="s">
        <v>2552</v>
      </c>
      <c r="G69" s="72">
        <v>0</v>
      </c>
      <c r="H69" s="72" t="s">
        <v>73</v>
      </c>
      <c r="I69" s="67" t="s">
        <v>138</v>
      </c>
      <c r="J69" s="70" t="s">
        <v>2551</v>
      </c>
      <c r="K69" s="436">
        <v>17500000</v>
      </c>
      <c r="L69" s="67" t="s">
        <v>68</v>
      </c>
      <c r="M69" s="417" t="s">
        <v>2550</v>
      </c>
      <c r="N69" s="244">
        <v>1082989734</v>
      </c>
      <c r="O69" s="412">
        <v>111</v>
      </c>
      <c r="P69" s="413">
        <v>45310</v>
      </c>
      <c r="Q69" s="436">
        <v>376500000</v>
      </c>
      <c r="R69" s="413">
        <v>45323</v>
      </c>
      <c r="S69" s="436">
        <v>17500000</v>
      </c>
      <c r="T69" s="72" t="s">
        <v>66</v>
      </c>
      <c r="U69" s="412">
        <v>63563343</v>
      </c>
      <c r="V69" s="244" t="s">
        <v>2496</v>
      </c>
      <c r="W69" s="413">
        <v>45323</v>
      </c>
      <c r="X69" s="413">
        <v>45323</v>
      </c>
      <c r="Y69" s="414" t="s">
        <v>75</v>
      </c>
      <c r="Z69" s="413">
        <v>45473</v>
      </c>
      <c r="AA69" s="136">
        <f t="shared" si="0"/>
        <v>150</v>
      </c>
      <c r="AB69" s="70">
        <v>0</v>
      </c>
      <c r="AC69" s="70">
        <v>0</v>
      </c>
      <c r="AD69" s="70">
        <v>0</v>
      </c>
      <c r="AE69" s="415" t="s">
        <v>75</v>
      </c>
      <c r="AF69" s="136">
        <f t="shared" si="1"/>
        <v>0</v>
      </c>
      <c r="AG69" s="70">
        <v>0</v>
      </c>
      <c r="AH69" s="70">
        <v>0</v>
      </c>
      <c r="AI69" s="415" t="s">
        <v>75</v>
      </c>
      <c r="AJ69" s="70">
        <v>0</v>
      </c>
      <c r="AK69" s="415" t="s">
        <v>75</v>
      </c>
      <c r="AL69" s="415" t="s">
        <v>75</v>
      </c>
      <c r="AM69" s="136">
        <f t="shared" si="2"/>
        <v>0</v>
      </c>
      <c r="AN69" s="447">
        <f>+K69+AC69-AH69</f>
        <v>17500000</v>
      </c>
      <c r="AO69" s="72" t="s">
        <v>67</v>
      </c>
      <c r="AP69" s="438">
        <v>17500000</v>
      </c>
      <c r="AQ69" s="72" t="s">
        <v>85</v>
      </c>
      <c r="AR69" s="70">
        <v>0</v>
      </c>
      <c r="AS69" s="415" t="s">
        <v>75</v>
      </c>
      <c r="AT69" s="453">
        <f t="shared" si="3"/>
        <v>17500000</v>
      </c>
      <c r="AU69" s="438">
        <v>0</v>
      </c>
      <c r="AV69" s="140">
        <f t="shared" si="4"/>
        <v>1</v>
      </c>
      <c r="AW69" s="415" t="s">
        <v>75</v>
      </c>
      <c r="AX69" s="72" t="s">
        <v>131</v>
      </c>
      <c r="AY69" s="267" t="s">
        <v>2549</v>
      </c>
      <c r="AZ69" s="67" t="s">
        <v>67</v>
      </c>
      <c r="BA69" s="67" t="s">
        <v>67</v>
      </c>
    </row>
    <row r="70" spans="2:53" s="196" customFormat="1" ht="14.25" customHeight="1" x14ac:dyDescent="0.2">
      <c r="B70" s="67">
        <v>2024</v>
      </c>
      <c r="C70" s="67">
        <v>891780111</v>
      </c>
      <c r="D70" s="69" t="s">
        <v>64</v>
      </c>
      <c r="E70" s="70" t="s">
        <v>2548</v>
      </c>
      <c r="F70" s="267" t="s">
        <v>2547</v>
      </c>
      <c r="G70" s="72">
        <v>0</v>
      </c>
      <c r="H70" s="72" t="s">
        <v>73</v>
      </c>
      <c r="I70" s="67" t="s">
        <v>138</v>
      </c>
      <c r="J70" s="70" t="s">
        <v>2422</v>
      </c>
      <c r="K70" s="436">
        <v>17500000</v>
      </c>
      <c r="L70" s="67" t="s">
        <v>68</v>
      </c>
      <c r="M70" s="417" t="s">
        <v>2546</v>
      </c>
      <c r="N70" s="244">
        <v>1053001646</v>
      </c>
      <c r="O70" s="412">
        <v>34</v>
      </c>
      <c r="P70" s="413">
        <v>45306</v>
      </c>
      <c r="Q70" s="436">
        <v>305400000</v>
      </c>
      <c r="R70" s="413">
        <v>45323</v>
      </c>
      <c r="S70" s="436">
        <v>17500000</v>
      </c>
      <c r="T70" s="72" t="s">
        <v>66</v>
      </c>
      <c r="U70" s="412">
        <v>1082903415</v>
      </c>
      <c r="V70" s="244" t="s">
        <v>1935</v>
      </c>
      <c r="W70" s="413">
        <v>45323</v>
      </c>
      <c r="X70" s="413">
        <v>45323</v>
      </c>
      <c r="Y70" s="414" t="s">
        <v>75</v>
      </c>
      <c r="Z70" s="413">
        <v>45473</v>
      </c>
      <c r="AA70" s="136">
        <f t="shared" si="0"/>
        <v>150</v>
      </c>
      <c r="AB70" s="70">
        <v>0</v>
      </c>
      <c r="AC70" s="70">
        <v>0</v>
      </c>
      <c r="AD70" s="70">
        <v>0</v>
      </c>
      <c r="AE70" s="415" t="s">
        <v>75</v>
      </c>
      <c r="AF70" s="136">
        <f t="shared" si="1"/>
        <v>0</v>
      </c>
      <c r="AG70" s="70">
        <v>0</v>
      </c>
      <c r="AH70" s="70">
        <v>0</v>
      </c>
      <c r="AI70" s="415" t="s">
        <v>75</v>
      </c>
      <c r="AJ70" s="70">
        <v>0</v>
      </c>
      <c r="AK70" s="415" t="s">
        <v>75</v>
      </c>
      <c r="AL70" s="415" t="s">
        <v>75</v>
      </c>
      <c r="AM70" s="136">
        <f t="shared" si="2"/>
        <v>0</v>
      </c>
      <c r="AN70" s="447">
        <f>+K70+AC70-AH70</f>
        <v>17500000</v>
      </c>
      <c r="AO70" s="72" t="s">
        <v>67</v>
      </c>
      <c r="AP70" s="438">
        <v>17500000</v>
      </c>
      <c r="AQ70" s="72" t="s">
        <v>85</v>
      </c>
      <c r="AR70" s="70">
        <v>0</v>
      </c>
      <c r="AS70" s="415" t="s">
        <v>75</v>
      </c>
      <c r="AT70" s="453">
        <f t="shared" si="3"/>
        <v>17500000</v>
      </c>
      <c r="AU70" s="438">
        <v>0</v>
      </c>
      <c r="AV70" s="140">
        <f t="shared" si="4"/>
        <v>1</v>
      </c>
      <c r="AW70" s="415" t="s">
        <v>75</v>
      </c>
      <c r="AX70" s="72" t="s">
        <v>131</v>
      </c>
      <c r="AY70" s="267" t="s">
        <v>2545</v>
      </c>
      <c r="AZ70" s="67" t="s">
        <v>67</v>
      </c>
      <c r="BA70" s="67" t="s">
        <v>67</v>
      </c>
    </row>
    <row r="71" spans="2:53" s="196" customFormat="1" ht="14.25" customHeight="1" x14ac:dyDescent="0.2">
      <c r="B71" s="67">
        <v>2024</v>
      </c>
      <c r="C71" s="67">
        <v>891780111</v>
      </c>
      <c r="D71" s="69" t="s">
        <v>64</v>
      </c>
      <c r="E71" s="70" t="s">
        <v>2544</v>
      </c>
      <c r="F71" s="267" t="s">
        <v>2543</v>
      </c>
      <c r="G71" s="72">
        <v>0</v>
      </c>
      <c r="H71" s="72" t="s">
        <v>73</v>
      </c>
      <c r="I71" s="67" t="s">
        <v>138</v>
      </c>
      <c r="J71" s="70" t="s">
        <v>2542</v>
      </c>
      <c r="K71" s="436">
        <v>17500000</v>
      </c>
      <c r="L71" s="67" t="s">
        <v>68</v>
      </c>
      <c r="M71" s="417" t="s">
        <v>2541</v>
      </c>
      <c r="N71" s="244">
        <v>1082979078</v>
      </c>
      <c r="O71" s="412">
        <v>38</v>
      </c>
      <c r="P71" s="413">
        <v>45306</v>
      </c>
      <c r="Q71" s="436">
        <v>585250000</v>
      </c>
      <c r="R71" s="413">
        <v>45323</v>
      </c>
      <c r="S71" s="436">
        <v>17500000</v>
      </c>
      <c r="T71" s="72" t="s">
        <v>66</v>
      </c>
      <c r="U71" s="412">
        <v>1082884010</v>
      </c>
      <c r="V71" s="244" t="s">
        <v>1687</v>
      </c>
      <c r="W71" s="413">
        <v>45323</v>
      </c>
      <c r="X71" s="413">
        <v>45323</v>
      </c>
      <c r="Y71" s="414" t="s">
        <v>75</v>
      </c>
      <c r="Z71" s="413">
        <v>45473</v>
      </c>
      <c r="AA71" s="136">
        <f t="shared" si="0"/>
        <v>150</v>
      </c>
      <c r="AB71" s="70">
        <v>0</v>
      </c>
      <c r="AC71" s="70">
        <v>0</v>
      </c>
      <c r="AD71" s="70">
        <v>0</v>
      </c>
      <c r="AE71" s="415" t="s">
        <v>75</v>
      </c>
      <c r="AF71" s="136">
        <f t="shared" si="1"/>
        <v>0</v>
      </c>
      <c r="AG71" s="70">
        <v>0</v>
      </c>
      <c r="AH71" s="70">
        <v>0</v>
      </c>
      <c r="AI71" s="415" t="s">
        <v>75</v>
      </c>
      <c r="AJ71" s="70">
        <v>0</v>
      </c>
      <c r="AK71" s="415" t="s">
        <v>75</v>
      </c>
      <c r="AL71" s="415" t="s">
        <v>75</v>
      </c>
      <c r="AM71" s="136">
        <f t="shared" si="2"/>
        <v>0</v>
      </c>
      <c r="AN71" s="447">
        <f>+K71+AC71-AH71</f>
        <v>17500000</v>
      </c>
      <c r="AO71" s="72" t="s">
        <v>67</v>
      </c>
      <c r="AP71" s="438">
        <v>17500000</v>
      </c>
      <c r="AQ71" s="72" t="s">
        <v>85</v>
      </c>
      <c r="AR71" s="70">
        <v>0</v>
      </c>
      <c r="AS71" s="415" t="s">
        <v>75</v>
      </c>
      <c r="AT71" s="453">
        <f t="shared" si="3"/>
        <v>17500000</v>
      </c>
      <c r="AU71" s="438">
        <v>0</v>
      </c>
      <c r="AV71" s="140">
        <f t="shared" si="4"/>
        <v>1</v>
      </c>
      <c r="AW71" s="415" t="s">
        <v>75</v>
      </c>
      <c r="AX71" s="72" t="s">
        <v>131</v>
      </c>
      <c r="AY71" s="267" t="s">
        <v>2540</v>
      </c>
      <c r="AZ71" s="67" t="s">
        <v>67</v>
      </c>
      <c r="BA71" s="67" t="s">
        <v>67</v>
      </c>
    </row>
    <row r="72" spans="2:53" s="196" customFormat="1" ht="14.25" customHeight="1" x14ac:dyDescent="0.2">
      <c r="B72" s="67">
        <v>2024</v>
      </c>
      <c r="C72" s="67">
        <v>891780111</v>
      </c>
      <c r="D72" s="69" t="s">
        <v>64</v>
      </c>
      <c r="E72" s="70" t="s">
        <v>2539</v>
      </c>
      <c r="F72" s="267" t="s">
        <v>2538</v>
      </c>
      <c r="G72" s="72">
        <v>0</v>
      </c>
      <c r="H72" s="72" t="s">
        <v>73</v>
      </c>
      <c r="I72" s="67" t="s">
        <v>138</v>
      </c>
      <c r="J72" s="70" t="s">
        <v>2537</v>
      </c>
      <c r="K72" s="436">
        <v>16000000</v>
      </c>
      <c r="L72" s="67" t="s">
        <v>68</v>
      </c>
      <c r="M72" s="417" t="s">
        <v>2536</v>
      </c>
      <c r="N72" s="244">
        <v>1082907569</v>
      </c>
      <c r="O72" s="412">
        <v>111</v>
      </c>
      <c r="P72" s="413">
        <v>45310</v>
      </c>
      <c r="Q72" s="436">
        <v>376500000</v>
      </c>
      <c r="R72" s="413">
        <v>45323</v>
      </c>
      <c r="S72" s="436">
        <v>16000000</v>
      </c>
      <c r="T72" s="72" t="s">
        <v>66</v>
      </c>
      <c r="U72" s="412">
        <v>63563343</v>
      </c>
      <c r="V72" s="244" t="s">
        <v>2496</v>
      </c>
      <c r="W72" s="413">
        <v>45323</v>
      </c>
      <c r="X72" s="413">
        <v>45323</v>
      </c>
      <c r="Y72" s="414" t="s">
        <v>75</v>
      </c>
      <c r="Z72" s="413">
        <v>45473</v>
      </c>
      <c r="AA72" s="136">
        <f t="shared" ref="AA72:AA135" si="5">+IF(Y72="1800-01-01",Z72-X72,Z72-Y72)</f>
        <v>150</v>
      </c>
      <c r="AB72" s="70">
        <v>0</v>
      </c>
      <c r="AC72" s="70">
        <v>0</v>
      </c>
      <c r="AD72" s="70">
        <v>0</v>
      </c>
      <c r="AE72" s="415" t="s">
        <v>75</v>
      </c>
      <c r="AF72" s="136">
        <f t="shared" ref="AF72:AF135" si="6">+IF(AE72="1800-01-01",0,AE72-Z72)</f>
        <v>0</v>
      </c>
      <c r="AG72" s="70">
        <v>0</v>
      </c>
      <c r="AH72" s="70">
        <v>0</v>
      </c>
      <c r="AI72" s="415" t="s">
        <v>75</v>
      </c>
      <c r="AJ72" s="70">
        <v>0</v>
      </c>
      <c r="AK72" s="415" t="s">
        <v>75</v>
      </c>
      <c r="AL72" s="415" t="s">
        <v>75</v>
      </c>
      <c r="AM72" s="136">
        <f t="shared" ref="AM72:AM135" si="7">+IF(AK72="1800-01-01",0,AL72-AK72)</f>
        <v>0</v>
      </c>
      <c r="AN72" s="447">
        <f>+K72+AC72-AH72</f>
        <v>16000000</v>
      </c>
      <c r="AO72" s="72" t="s">
        <v>67</v>
      </c>
      <c r="AP72" s="438">
        <v>16000000</v>
      </c>
      <c r="AQ72" s="72" t="s">
        <v>85</v>
      </c>
      <c r="AR72" s="70">
        <v>0</v>
      </c>
      <c r="AS72" s="415" t="s">
        <v>75</v>
      </c>
      <c r="AT72" s="453">
        <f t="shared" ref="AT72:AT135" si="8">+AN72-AU72</f>
        <v>16000000</v>
      </c>
      <c r="AU72" s="438">
        <v>0</v>
      </c>
      <c r="AV72" s="140">
        <f t="shared" ref="AV72:AV135" si="9">+IFERROR(AT72/AN72,"_")</f>
        <v>1</v>
      </c>
      <c r="AW72" s="415" t="s">
        <v>75</v>
      </c>
      <c r="AX72" s="72" t="s">
        <v>131</v>
      </c>
      <c r="AY72" s="267" t="s">
        <v>2535</v>
      </c>
      <c r="AZ72" s="67" t="s">
        <v>67</v>
      </c>
      <c r="BA72" s="67" t="s">
        <v>67</v>
      </c>
    </row>
    <row r="73" spans="2:53" s="196" customFormat="1" ht="14.25" customHeight="1" x14ac:dyDescent="0.2">
      <c r="B73" s="67">
        <v>2024</v>
      </c>
      <c r="C73" s="67">
        <v>891780111</v>
      </c>
      <c r="D73" s="69" t="s">
        <v>64</v>
      </c>
      <c r="E73" s="70" t="s">
        <v>2534</v>
      </c>
      <c r="F73" s="267" t="s">
        <v>2533</v>
      </c>
      <c r="G73" s="72">
        <v>0</v>
      </c>
      <c r="H73" s="72" t="s">
        <v>73</v>
      </c>
      <c r="I73" s="67" t="s">
        <v>138</v>
      </c>
      <c r="J73" s="226" t="s">
        <v>2532</v>
      </c>
      <c r="K73" s="436">
        <v>17500000</v>
      </c>
      <c r="L73" s="67" t="s">
        <v>68</v>
      </c>
      <c r="M73" s="417" t="s">
        <v>2531</v>
      </c>
      <c r="N73" s="244">
        <v>1083467782</v>
      </c>
      <c r="O73" s="412">
        <v>184</v>
      </c>
      <c r="P73" s="413">
        <v>45321</v>
      </c>
      <c r="Q73" s="436">
        <v>210000000</v>
      </c>
      <c r="R73" s="413">
        <v>45323</v>
      </c>
      <c r="S73" s="436">
        <v>17500000</v>
      </c>
      <c r="T73" s="72" t="s">
        <v>66</v>
      </c>
      <c r="U73" s="412">
        <v>85472020</v>
      </c>
      <c r="V73" s="244" t="s">
        <v>2525</v>
      </c>
      <c r="W73" s="413">
        <v>45323</v>
      </c>
      <c r="X73" s="413">
        <v>45323</v>
      </c>
      <c r="Y73" s="414" t="s">
        <v>75</v>
      </c>
      <c r="Z73" s="413">
        <v>45473</v>
      </c>
      <c r="AA73" s="136">
        <f t="shared" si="5"/>
        <v>150</v>
      </c>
      <c r="AB73" s="70">
        <v>0</v>
      </c>
      <c r="AC73" s="70">
        <v>0</v>
      </c>
      <c r="AD73" s="70">
        <v>0</v>
      </c>
      <c r="AE73" s="415" t="s">
        <v>75</v>
      </c>
      <c r="AF73" s="136">
        <f t="shared" si="6"/>
        <v>0</v>
      </c>
      <c r="AG73" s="70">
        <v>0</v>
      </c>
      <c r="AH73" s="70">
        <v>0</v>
      </c>
      <c r="AI73" s="415" t="s">
        <v>75</v>
      </c>
      <c r="AJ73" s="70">
        <v>0</v>
      </c>
      <c r="AK73" s="415" t="s">
        <v>75</v>
      </c>
      <c r="AL73" s="415" t="s">
        <v>75</v>
      </c>
      <c r="AM73" s="136">
        <f t="shared" si="7"/>
        <v>0</v>
      </c>
      <c r="AN73" s="447">
        <f>+K73+AC73-AH73</f>
        <v>17500000</v>
      </c>
      <c r="AO73" s="72" t="s">
        <v>67</v>
      </c>
      <c r="AP73" s="438">
        <v>17500000</v>
      </c>
      <c r="AQ73" s="72" t="s">
        <v>85</v>
      </c>
      <c r="AR73" s="70">
        <v>0</v>
      </c>
      <c r="AS73" s="415" t="s">
        <v>75</v>
      </c>
      <c r="AT73" s="453">
        <f t="shared" si="8"/>
        <v>17500000</v>
      </c>
      <c r="AU73" s="438">
        <v>0</v>
      </c>
      <c r="AV73" s="140">
        <f t="shared" si="9"/>
        <v>1</v>
      </c>
      <c r="AW73" s="415" t="s">
        <v>75</v>
      </c>
      <c r="AX73" s="72" t="s">
        <v>131</v>
      </c>
      <c r="AY73" s="267" t="s">
        <v>2530</v>
      </c>
      <c r="AZ73" s="67" t="s">
        <v>67</v>
      </c>
      <c r="BA73" s="67" t="s">
        <v>67</v>
      </c>
    </row>
    <row r="74" spans="2:53" s="196" customFormat="1" ht="14.25" customHeight="1" x14ac:dyDescent="0.2">
      <c r="B74" s="67">
        <v>2024</v>
      </c>
      <c r="C74" s="67">
        <v>891780111</v>
      </c>
      <c r="D74" s="69" t="s">
        <v>64</v>
      </c>
      <c r="E74" s="70" t="s">
        <v>2529</v>
      </c>
      <c r="F74" s="267" t="s">
        <v>2528</v>
      </c>
      <c r="G74" s="72">
        <v>0</v>
      </c>
      <c r="H74" s="72" t="s">
        <v>73</v>
      </c>
      <c r="I74" s="67" t="s">
        <v>138</v>
      </c>
      <c r="J74" s="226" t="s">
        <v>2527</v>
      </c>
      <c r="K74" s="436">
        <v>17500000</v>
      </c>
      <c r="L74" s="67" t="s">
        <v>68</v>
      </c>
      <c r="M74" s="417" t="s">
        <v>2526</v>
      </c>
      <c r="N74" s="244">
        <v>57463378</v>
      </c>
      <c r="O74" s="412">
        <v>184</v>
      </c>
      <c r="P74" s="413">
        <v>45321</v>
      </c>
      <c r="Q74" s="436">
        <v>210000000</v>
      </c>
      <c r="R74" s="413">
        <v>45323</v>
      </c>
      <c r="S74" s="436">
        <v>17500000</v>
      </c>
      <c r="T74" s="72" t="s">
        <v>66</v>
      </c>
      <c r="U74" s="412">
        <v>85472020</v>
      </c>
      <c r="V74" s="244" t="s">
        <v>2525</v>
      </c>
      <c r="W74" s="413">
        <v>45323</v>
      </c>
      <c r="X74" s="413">
        <v>45323</v>
      </c>
      <c r="Y74" s="414" t="s">
        <v>75</v>
      </c>
      <c r="Z74" s="413">
        <v>45473</v>
      </c>
      <c r="AA74" s="136">
        <f t="shared" si="5"/>
        <v>150</v>
      </c>
      <c r="AB74" s="70">
        <v>0</v>
      </c>
      <c r="AC74" s="70">
        <v>0</v>
      </c>
      <c r="AD74" s="70">
        <v>0</v>
      </c>
      <c r="AE74" s="415" t="s">
        <v>75</v>
      </c>
      <c r="AF74" s="136">
        <f t="shared" si="6"/>
        <v>0</v>
      </c>
      <c r="AG74" s="70">
        <v>0</v>
      </c>
      <c r="AH74" s="70">
        <v>0</v>
      </c>
      <c r="AI74" s="415" t="s">
        <v>75</v>
      </c>
      <c r="AJ74" s="70">
        <v>0</v>
      </c>
      <c r="AK74" s="415" t="s">
        <v>75</v>
      </c>
      <c r="AL74" s="415" t="s">
        <v>75</v>
      </c>
      <c r="AM74" s="136">
        <f t="shared" si="7"/>
        <v>0</v>
      </c>
      <c r="AN74" s="447">
        <f>+K74+AC74-AH74</f>
        <v>17500000</v>
      </c>
      <c r="AO74" s="72" t="s">
        <v>67</v>
      </c>
      <c r="AP74" s="438">
        <v>17500000</v>
      </c>
      <c r="AQ74" s="72" t="s">
        <v>85</v>
      </c>
      <c r="AR74" s="70">
        <v>0</v>
      </c>
      <c r="AS74" s="415" t="s">
        <v>75</v>
      </c>
      <c r="AT74" s="453">
        <f t="shared" si="8"/>
        <v>17500000</v>
      </c>
      <c r="AU74" s="438">
        <v>0</v>
      </c>
      <c r="AV74" s="140">
        <f t="shared" si="9"/>
        <v>1</v>
      </c>
      <c r="AW74" s="415" t="s">
        <v>75</v>
      </c>
      <c r="AX74" s="72" t="s">
        <v>131</v>
      </c>
      <c r="AY74" s="267" t="s">
        <v>2524</v>
      </c>
      <c r="AZ74" s="67" t="s">
        <v>67</v>
      </c>
      <c r="BA74" s="67" t="s">
        <v>67</v>
      </c>
    </row>
    <row r="75" spans="2:53" s="196" customFormat="1" ht="14.25" customHeight="1" x14ac:dyDescent="0.2">
      <c r="B75" s="67">
        <v>2024</v>
      </c>
      <c r="C75" s="67">
        <v>891780111</v>
      </c>
      <c r="D75" s="69" t="s">
        <v>64</v>
      </c>
      <c r="E75" s="70" t="s">
        <v>2523</v>
      </c>
      <c r="F75" s="267" t="s">
        <v>2522</v>
      </c>
      <c r="G75" s="72">
        <v>0</v>
      </c>
      <c r="H75" s="72" t="s">
        <v>73</v>
      </c>
      <c r="I75" s="67" t="s">
        <v>138</v>
      </c>
      <c r="J75" s="70" t="s">
        <v>2521</v>
      </c>
      <c r="K75" s="436">
        <v>17500000</v>
      </c>
      <c r="L75" s="67" t="s">
        <v>68</v>
      </c>
      <c r="M75" s="417" t="s">
        <v>2520</v>
      </c>
      <c r="N75" s="244">
        <v>1082958955</v>
      </c>
      <c r="O75" s="412">
        <v>111</v>
      </c>
      <c r="P75" s="413">
        <v>45310</v>
      </c>
      <c r="Q75" s="436">
        <v>376500000</v>
      </c>
      <c r="R75" s="413">
        <v>45323</v>
      </c>
      <c r="S75" s="436">
        <v>17500000</v>
      </c>
      <c r="T75" s="72" t="s">
        <v>66</v>
      </c>
      <c r="U75" s="412">
        <v>63563343</v>
      </c>
      <c r="V75" s="244" t="s">
        <v>2496</v>
      </c>
      <c r="W75" s="413">
        <v>45323</v>
      </c>
      <c r="X75" s="413">
        <v>45323</v>
      </c>
      <c r="Y75" s="414" t="s">
        <v>75</v>
      </c>
      <c r="Z75" s="413">
        <v>45473</v>
      </c>
      <c r="AA75" s="136">
        <f t="shared" si="5"/>
        <v>150</v>
      </c>
      <c r="AB75" s="70">
        <v>0</v>
      </c>
      <c r="AC75" s="70">
        <v>0</v>
      </c>
      <c r="AD75" s="70">
        <v>0</v>
      </c>
      <c r="AE75" s="415" t="s">
        <v>75</v>
      </c>
      <c r="AF75" s="136">
        <f t="shared" si="6"/>
        <v>0</v>
      </c>
      <c r="AG75" s="70">
        <v>0</v>
      </c>
      <c r="AH75" s="70">
        <v>0</v>
      </c>
      <c r="AI75" s="415" t="s">
        <v>75</v>
      </c>
      <c r="AJ75" s="70">
        <v>0</v>
      </c>
      <c r="AK75" s="415" t="s">
        <v>75</v>
      </c>
      <c r="AL75" s="415" t="s">
        <v>75</v>
      </c>
      <c r="AM75" s="136">
        <f t="shared" si="7"/>
        <v>0</v>
      </c>
      <c r="AN75" s="447">
        <f>+K75+AC75-AH75</f>
        <v>17500000</v>
      </c>
      <c r="AO75" s="72" t="s">
        <v>67</v>
      </c>
      <c r="AP75" s="438">
        <v>17500000</v>
      </c>
      <c r="AQ75" s="72" t="s">
        <v>85</v>
      </c>
      <c r="AR75" s="70">
        <v>0</v>
      </c>
      <c r="AS75" s="415" t="s">
        <v>75</v>
      </c>
      <c r="AT75" s="453">
        <f t="shared" si="8"/>
        <v>17500000</v>
      </c>
      <c r="AU75" s="438">
        <v>0</v>
      </c>
      <c r="AV75" s="140">
        <f t="shared" si="9"/>
        <v>1</v>
      </c>
      <c r="AW75" s="415" t="s">
        <v>75</v>
      </c>
      <c r="AX75" s="72" t="s">
        <v>131</v>
      </c>
      <c r="AY75" s="267" t="s">
        <v>2519</v>
      </c>
      <c r="AZ75" s="67" t="s">
        <v>67</v>
      </c>
      <c r="BA75" s="67" t="s">
        <v>67</v>
      </c>
    </row>
    <row r="76" spans="2:53" s="196" customFormat="1" ht="14.25" customHeight="1" x14ac:dyDescent="0.2">
      <c r="B76" s="67">
        <v>2024</v>
      </c>
      <c r="C76" s="67">
        <v>891780111</v>
      </c>
      <c r="D76" s="69" t="s">
        <v>64</v>
      </c>
      <c r="E76" s="70" t="s">
        <v>2518</v>
      </c>
      <c r="F76" s="267" t="s">
        <v>2517</v>
      </c>
      <c r="G76" s="72">
        <v>0</v>
      </c>
      <c r="H76" s="72" t="s">
        <v>73</v>
      </c>
      <c r="I76" s="67" t="s">
        <v>138</v>
      </c>
      <c r="J76" s="70" t="s">
        <v>2516</v>
      </c>
      <c r="K76" s="436">
        <v>31500000</v>
      </c>
      <c r="L76" s="67" t="s">
        <v>68</v>
      </c>
      <c r="M76" s="417" t="s">
        <v>2515</v>
      </c>
      <c r="N76" s="244">
        <v>1082944860</v>
      </c>
      <c r="O76" s="412">
        <v>235</v>
      </c>
      <c r="P76" s="413">
        <v>45323</v>
      </c>
      <c r="Q76" s="436">
        <v>674900000</v>
      </c>
      <c r="R76" s="413">
        <v>45324</v>
      </c>
      <c r="S76" s="436">
        <v>31500000</v>
      </c>
      <c r="T76" s="72" t="s">
        <v>66</v>
      </c>
      <c r="U76" s="412">
        <v>52705148</v>
      </c>
      <c r="V76" s="244" t="s">
        <v>1909</v>
      </c>
      <c r="W76" s="413">
        <v>45324</v>
      </c>
      <c r="X76" s="413">
        <v>45324</v>
      </c>
      <c r="Y76" s="414" t="s">
        <v>75</v>
      </c>
      <c r="Z76" s="413">
        <v>45595</v>
      </c>
      <c r="AA76" s="136">
        <f t="shared" si="5"/>
        <v>271</v>
      </c>
      <c r="AB76" s="70">
        <v>0</v>
      </c>
      <c r="AC76" s="70">
        <v>0</v>
      </c>
      <c r="AD76" s="70">
        <v>0</v>
      </c>
      <c r="AE76" s="415" t="s">
        <v>75</v>
      </c>
      <c r="AF76" s="136">
        <f t="shared" si="6"/>
        <v>0</v>
      </c>
      <c r="AG76" s="70">
        <v>0</v>
      </c>
      <c r="AH76" s="70">
        <v>0</v>
      </c>
      <c r="AI76" s="415" t="s">
        <v>75</v>
      </c>
      <c r="AJ76" s="70">
        <v>0</v>
      </c>
      <c r="AK76" s="415" t="s">
        <v>75</v>
      </c>
      <c r="AL76" s="415" t="s">
        <v>75</v>
      </c>
      <c r="AM76" s="136">
        <f t="shared" si="7"/>
        <v>0</v>
      </c>
      <c r="AN76" s="447">
        <f>+K76+AC76-AH76</f>
        <v>31500000</v>
      </c>
      <c r="AO76" s="72" t="s">
        <v>85</v>
      </c>
      <c r="AP76" s="436">
        <v>0</v>
      </c>
      <c r="AQ76" s="72" t="s">
        <v>85</v>
      </c>
      <c r="AR76" s="70">
        <v>0</v>
      </c>
      <c r="AS76" s="415" t="s">
        <v>75</v>
      </c>
      <c r="AT76" s="453">
        <f t="shared" si="8"/>
        <v>10500000</v>
      </c>
      <c r="AU76" s="438">
        <v>21000000</v>
      </c>
      <c r="AV76" s="140">
        <f t="shared" si="9"/>
        <v>0.33333333333333331</v>
      </c>
      <c r="AW76" s="415" t="s">
        <v>75</v>
      </c>
      <c r="AX76" s="72" t="s">
        <v>86</v>
      </c>
      <c r="AY76" s="267" t="s">
        <v>2514</v>
      </c>
      <c r="AZ76" s="67" t="s">
        <v>67</v>
      </c>
      <c r="BA76" s="67" t="s">
        <v>67</v>
      </c>
    </row>
    <row r="77" spans="2:53" s="196" customFormat="1" ht="14.25" customHeight="1" x14ac:dyDescent="0.2">
      <c r="B77" s="67">
        <v>2024</v>
      </c>
      <c r="C77" s="67">
        <v>891780111</v>
      </c>
      <c r="D77" s="69" t="s">
        <v>64</v>
      </c>
      <c r="E77" s="70" t="s">
        <v>2513</v>
      </c>
      <c r="F77" s="267" t="s">
        <v>2512</v>
      </c>
      <c r="G77" s="72">
        <v>0</v>
      </c>
      <c r="H77" s="72" t="s">
        <v>73</v>
      </c>
      <c r="I77" s="67" t="s">
        <v>138</v>
      </c>
      <c r="J77" s="70" t="s">
        <v>2511</v>
      </c>
      <c r="K77" s="436">
        <v>14800000</v>
      </c>
      <c r="L77" s="67" t="s">
        <v>68</v>
      </c>
      <c r="M77" s="417" t="s">
        <v>1951</v>
      </c>
      <c r="N77" s="244">
        <v>1104429269</v>
      </c>
      <c r="O77" s="412">
        <v>37</v>
      </c>
      <c r="P77" s="413">
        <v>45306</v>
      </c>
      <c r="Q77" s="436">
        <v>132500000</v>
      </c>
      <c r="R77" s="413">
        <v>45324</v>
      </c>
      <c r="S77" s="436">
        <v>14800000</v>
      </c>
      <c r="T77" s="72" t="s">
        <v>66</v>
      </c>
      <c r="U77" s="412">
        <v>52389076</v>
      </c>
      <c r="V77" s="244" t="s">
        <v>1950</v>
      </c>
      <c r="W77" s="413">
        <v>45324</v>
      </c>
      <c r="X77" s="413">
        <v>45324</v>
      </c>
      <c r="Y77" s="414" t="s">
        <v>75</v>
      </c>
      <c r="Z77" s="413">
        <v>45443</v>
      </c>
      <c r="AA77" s="136">
        <f t="shared" si="5"/>
        <v>119</v>
      </c>
      <c r="AB77" s="70">
        <v>0</v>
      </c>
      <c r="AC77" s="70">
        <v>0</v>
      </c>
      <c r="AD77" s="70">
        <v>0</v>
      </c>
      <c r="AE77" s="415" t="s">
        <v>75</v>
      </c>
      <c r="AF77" s="136">
        <f t="shared" si="6"/>
        <v>0</v>
      </c>
      <c r="AG77" s="70">
        <v>0</v>
      </c>
      <c r="AH77" s="70">
        <v>0</v>
      </c>
      <c r="AI77" s="415" t="s">
        <v>75</v>
      </c>
      <c r="AJ77" s="70">
        <v>0</v>
      </c>
      <c r="AK77" s="415" t="s">
        <v>75</v>
      </c>
      <c r="AL77" s="415" t="s">
        <v>75</v>
      </c>
      <c r="AM77" s="136">
        <f t="shared" si="7"/>
        <v>0</v>
      </c>
      <c r="AN77" s="447">
        <f>+K77+AC77-AH77</f>
        <v>14800000</v>
      </c>
      <c r="AO77" s="72" t="s">
        <v>67</v>
      </c>
      <c r="AP77" s="436">
        <v>14800000</v>
      </c>
      <c r="AQ77" s="72" t="s">
        <v>85</v>
      </c>
      <c r="AR77" s="70">
        <v>0</v>
      </c>
      <c r="AS77" s="415" t="s">
        <v>75</v>
      </c>
      <c r="AT77" s="453">
        <f t="shared" si="8"/>
        <v>14800000</v>
      </c>
      <c r="AU77" s="438">
        <v>0</v>
      </c>
      <c r="AV77" s="140">
        <f t="shared" si="9"/>
        <v>1</v>
      </c>
      <c r="AW77" s="415" t="s">
        <v>75</v>
      </c>
      <c r="AX77" s="72" t="s">
        <v>131</v>
      </c>
      <c r="AY77" s="267" t="s">
        <v>2510</v>
      </c>
      <c r="AZ77" s="67" t="s">
        <v>67</v>
      </c>
      <c r="BA77" s="67" t="s">
        <v>67</v>
      </c>
    </row>
    <row r="78" spans="2:53" s="196" customFormat="1" ht="14.25" customHeight="1" x14ac:dyDescent="0.2">
      <c r="B78" s="67">
        <v>2024</v>
      </c>
      <c r="C78" s="67">
        <v>891780111</v>
      </c>
      <c r="D78" s="69" t="s">
        <v>64</v>
      </c>
      <c r="E78" s="70" t="s">
        <v>2509</v>
      </c>
      <c r="F78" s="267" t="s">
        <v>2508</v>
      </c>
      <c r="G78" s="72">
        <v>0</v>
      </c>
      <c r="H78" s="72" t="s">
        <v>73</v>
      </c>
      <c r="I78" s="67" t="s">
        <v>138</v>
      </c>
      <c r="J78" s="70" t="s">
        <v>2507</v>
      </c>
      <c r="K78" s="436">
        <v>7845200</v>
      </c>
      <c r="L78" s="67" t="s">
        <v>68</v>
      </c>
      <c r="M78" s="417" t="s">
        <v>2506</v>
      </c>
      <c r="N78" s="244">
        <v>1083012321</v>
      </c>
      <c r="O78" s="412">
        <v>235</v>
      </c>
      <c r="P78" s="413">
        <v>45323</v>
      </c>
      <c r="Q78" s="436">
        <v>674900000</v>
      </c>
      <c r="R78" s="413">
        <v>45324</v>
      </c>
      <c r="S78" s="436">
        <v>7845200</v>
      </c>
      <c r="T78" s="72" t="s">
        <v>66</v>
      </c>
      <c r="U78" s="412">
        <v>52705148</v>
      </c>
      <c r="V78" s="244" t="s">
        <v>1909</v>
      </c>
      <c r="W78" s="413">
        <v>45324</v>
      </c>
      <c r="X78" s="413">
        <v>45324</v>
      </c>
      <c r="Y78" s="414" t="s">
        <v>75</v>
      </c>
      <c r="Z78" s="413">
        <v>45381</v>
      </c>
      <c r="AA78" s="136">
        <f t="shared" si="5"/>
        <v>57</v>
      </c>
      <c r="AB78" s="70">
        <v>0</v>
      </c>
      <c r="AC78" s="70">
        <v>0</v>
      </c>
      <c r="AD78" s="70">
        <v>0</v>
      </c>
      <c r="AE78" s="415" t="s">
        <v>75</v>
      </c>
      <c r="AF78" s="136">
        <f t="shared" si="6"/>
        <v>0</v>
      </c>
      <c r="AG78" s="70">
        <v>0</v>
      </c>
      <c r="AH78" s="70">
        <v>0</v>
      </c>
      <c r="AI78" s="415" t="s">
        <v>75</v>
      </c>
      <c r="AJ78" s="70">
        <v>0</v>
      </c>
      <c r="AK78" s="415" t="s">
        <v>75</v>
      </c>
      <c r="AL78" s="415" t="s">
        <v>75</v>
      </c>
      <c r="AM78" s="136">
        <f t="shared" si="7"/>
        <v>0</v>
      </c>
      <c r="AN78" s="447">
        <f>+K78+AC78-AH78</f>
        <v>7845200</v>
      </c>
      <c r="AO78" s="72" t="s">
        <v>85</v>
      </c>
      <c r="AP78" s="436">
        <v>0</v>
      </c>
      <c r="AQ78" s="72" t="s">
        <v>85</v>
      </c>
      <c r="AR78" s="70">
        <v>0</v>
      </c>
      <c r="AS78" s="415" t="s">
        <v>75</v>
      </c>
      <c r="AT78" s="453">
        <f t="shared" si="8"/>
        <v>7845200</v>
      </c>
      <c r="AU78" s="438">
        <v>0</v>
      </c>
      <c r="AV78" s="140">
        <f t="shared" si="9"/>
        <v>1</v>
      </c>
      <c r="AW78" s="415" t="s">
        <v>75</v>
      </c>
      <c r="AX78" s="72" t="s">
        <v>131</v>
      </c>
      <c r="AY78" s="267" t="s">
        <v>2505</v>
      </c>
      <c r="AZ78" s="67" t="s">
        <v>67</v>
      </c>
      <c r="BA78" s="67" t="s">
        <v>67</v>
      </c>
    </row>
    <row r="79" spans="2:53" s="196" customFormat="1" ht="14.25" customHeight="1" x14ac:dyDescent="0.2">
      <c r="B79" s="67">
        <v>2024</v>
      </c>
      <c r="C79" s="67">
        <v>891780111</v>
      </c>
      <c r="D79" s="69" t="s">
        <v>64</v>
      </c>
      <c r="E79" s="70" t="s">
        <v>2504</v>
      </c>
      <c r="F79" s="267" t="s">
        <v>2503</v>
      </c>
      <c r="G79" s="72">
        <v>0</v>
      </c>
      <c r="H79" s="72" t="s">
        <v>73</v>
      </c>
      <c r="I79" s="67" t="s">
        <v>138</v>
      </c>
      <c r="J79" s="70" t="s">
        <v>2502</v>
      </c>
      <c r="K79" s="436">
        <v>14400000</v>
      </c>
      <c r="L79" s="67" t="s">
        <v>68</v>
      </c>
      <c r="M79" s="417" t="s">
        <v>1972</v>
      </c>
      <c r="N79" s="244">
        <v>1082839048</v>
      </c>
      <c r="O79" s="412">
        <v>39</v>
      </c>
      <c r="P79" s="413">
        <v>45306</v>
      </c>
      <c r="Q79" s="436">
        <v>524300000</v>
      </c>
      <c r="R79" s="413">
        <v>45324</v>
      </c>
      <c r="S79" s="436">
        <v>14400000</v>
      </c>
      <c r="T79" s="72" t="s">
        <v>66</v>
      </c>
      <c r="U79" s="412">
        <v>39049658</v>
      </c>
      <c r="V79" s="244" t="s">
        <v>1956</v>
      </c>
      <c r="W79" s="413">
        <v>45324</v>
      </c>
      <c r="X79" s="413">
        <v>45324</v>
      </c>
      <c r="Y79" s="414" t="s">
        <v>75</v>
      </c>
      <c r="Z79" s="413">
        <v>45412</v>
      </c>
      <c r="AA79" s="136">
        <f t="shared" si="5"/>
        <v>88</v>
      </c>
      <c r="AB79" s="70">
        <v>0</v>
      </c>
      <c r="AC79" s="70">
        <v>0</v>
      </c>
      <c r="AD79" s="70">
        <v>0</v>
      </c>
      <c r="AE79" s="415" t="s">
        <v>75</v>
      </c>
      <c r="AF79" s="136">
        <f t="shared" si="6"/>
        <v>0</v>
      </c>
      <c r="AG79" s="70">
        <v>0</v>
      </c>
      <c r="AH79" s="70">
        <v>0</v>
      </c>
      <c r="AI79" s="415" t="s">
        <v>75</v>
      </c>
      <c r="AJ79" s="70">
        <v>0</v>
      </c>
      <c r="AK79" s="415" t="s">
        <v>75</v>
      </c>
      <c r="AL79" s="415" t="s">
        <v>75</v>
      </c>
      <c r="AM79" s="136">
        <f t="shared" si="7"/>
        <v>0</v>
      </c>
      <c r="AN79" s="447">
        <f>+K79+AC79-AH79</f>
        <v>14400000</v>
      </c>
      <c r="AO79" s="72" t="s">
        <v>67</v>
      </c>
      <c r="AP79" s="436">
        <v>14400000</v>
      </c>
      <c r="AQ79" s="72" t="s">
        <v>85</v>
      </c>
      <c r="AR79" s="70">
        <v>0</v>
      </c>
      <c r="AS79" s="415" t="s">
        <v>75</v>
      </c>
      <c r="AT79" s="453">
        <f t="shared" si="8"/>
        <v>14400000</v>
      </c>
      <c r="AU79" s="438">
        <v>0</v>
      </c>
      <c r="AV79" s="140">
        <f t="shared" si="9"/>
        <v>1</v>
      </c>
      <c r="AW79" s="415" t="s">
        <v>75</v>
      </c>
      <c r="AX79" s="72" t="s">
        <v>131</v>
      </c>
      <c r="AY79" s="267" t="s">
        <v>2501</v>
      </c>
      <c r="AZ79" s="67" t="s">
        <v>67</v>
      </c>
      <c r="BA79" s="67" t="s">
        <v>67</v>
      </c>
    </row>
    <row r="80" spans="2:53" s="196" customFormat="1" ht="14.25" customHeight="1" x14ac:dyDescent="0.2">
      <c r="B80" s="67">
        <v>2024</v>
      </c>
      <c r="C80" s="67">
        <v>891780111</v>
      </c>
      <c r="D80" s="69" t="s">
        <v>64</v>
      </c>
      <c r="E80" s="70" t="s">
        <v>2500</v>
      </c>
      <c r="F80" s="267" t="s">
        <v>2499</v>
      </c>
      <c r="G80" s="72">
        <v>0</v>
      </c>
      <c r="H80" s="72" t="s">
        <v>73</v>
      </c>
      <c r="I80" s="67" t="s">
        <v>138</v>
      </c>
      <c r="J80" s="70" t="s">
        <v>2498</v>
      </c>
      <c r="K80" s="436">
        <v>6000000</v>
      </c>
      <c r="L80" s="67" t="s">
        <v>68</v>
      </c>
      <c r="M80" s="417" t="s">
        <v>2497</v>
      </c>
      <c r="N80" s="244">
        <v>1082935318</v>
      </c>
      <c r="O80" s="412">
        <v>120</v>
      </c>
      <c r="P80" s="413">
        <v>45313</v>
      </c>
      <c r="Q80" s="436">
        <v>28250000</v>
      </c>
      <c r="R80" s="413">
        <v>45324</v>
      </c>
      <c r="S80" s="436">
        <v>6000000</v>
      </c>
      <c r="T80" s="72" t="s">
        <v>66</v>
      </c>
      <c r="U80" s="412">
        <v>63563343</v>
      </c>
      <c r="V80" s="244" t="s">
        <v>2496</v>
      </c>
      <c r="W80" s="413">
        <v>45324</v>
      </c>
      <c r="X80" s="413">
        <v>45324</v>
      </c>
      <c r="Y80" s="414" t="s">
        <v>75</v>
      </c>
      <c r="Z80" s="413">
        <v>45351</v>
      </c>
      <c r="AA80" s="136">
        <f t="shared" si="5"/>
        <v>27</v>
      </c>
      <c r="AB80" s="70">
        <v>0</v>
      </c>
      <c r="AC80" s="70">
        <v>0</v>
      </c>
      <c r="AD80" s="70">
        <v>0</v>
      </c>
      <c r="AE80" s="415" t="s">
        <v>75</v>
      </c>
      <c r="AF80" s="136">
        <f t="shared" si="6"/>
        <v>0</v>
      </c>
      <c r="AG80" s="70">
        <v>0</v>
      </c>
      <c r="AH80" s="70">
        <v>0</v>
      </c>
      <c r="AI80" s="415" t="s">
        <v>75</v>
      </c>
      <c r="AJ80" s="70">
        <v>0</v>
      </c>
      <c r="AK80" s="415" t="s">
        <v>75</v>
      </c>
      <c r="AL80" s="415" t="s">
        <v>75</v>
      </c>
      <c r="AM80" s="136">
        <f t="shared" si="7"/>
        <v>0</v>
      </c>
      <c r="AN80" s="447">
        <f>+K80+AC80-AH80</f>
        <v>6000000</v>
      </c>
      <c r="AO80" s="72" t="s">
        <v>85</v>
      </c>
      <c r="AP80" s="436">
        <v>0</v>
      </c>
      <c r="AQ80" s="72" t="s">
        <v>85</v>
      </c>
      <c r="AR80" s="70">
        <v>0</v>
      </c>
      <c r="AS80" s="415" t="s">
        <v>75</v>
      </c>
      <c r="AT80" s="453">
        <f t="shared" si="8"/>
        <v>6000000</v>
      </c>
      <c r="AU80" s="438">
        <v>0</v>
      </c>
      <c r="AV80" s="140">
        <f t="shared" si="9"/>
        <v>1</v>
      </c>
      <c r="AW80" s="415" t="s">
        <v>75</v>
      </c>
      <c r="AX80" s="72" t="s">
        <v>131</v>
      </c>
      <c r="AY80" s="267" t="s">
        <v>2495</v>
      </c>
      <c r="AZ80" s="67" t="s">
        <v>67</v>
      </c>
      <c r="BA80" s="67" t="s">
        <v>67</v>
      </c>
    </row>
    <row r="81" spans="2:53" s="196" customFormat="1" ht="14.25" customHeight="1" x14ac:dyDescent="0.2">
      <c r="B81" s="67">
        <v>2024</v>
      </c>
      <c r="C81" s="67">
        <v>891780111</v>
      </c>
      <c r="D81" s="69" t="s">
        <v>64</v>
      </c>
      <c r="E81" s="70" t="s">
        <v>2494</v>
      </c>
      <c r="F81" s="267" t="s">
        <v>2493</v>
      </c>
      <c r="G81" s="72">
        <v>0</v>
      </c>
      <c r="H81" s="72" t="s">
        <v>73</v>
      </c>
      <c r="I81" s="67" t="s">
        <v>138</v>
      </c>
      <c r="J81" s="70" t="s">
        <v>2492</v>
      </c>
      <c r="K81" s="436">
        <v>17500000</v>
      </c>
      <c r="L81" s="67" t="s">
        <v>68</v>
      </c>
      <c r="M81" s="417" t="s">
        <v>2491</v>
      </c>
      <c r="N81" s="244">
        <v>1140863901</v>
      </c>
      <c r="O81" s="412">
        <v>36</v>
      </c>
      <c r="P81" s="413">
        <v>45306</v>
      </c>
      <c r="Q81" s="436">
        <v>734700000</v>
      </c>
      <c r="R81" s="413">
        <v>45324</v>
      </c>
      <c r="S81" s="436">
        <v>17500000</v>
      </c>
      <c r="T81" s="72" t="s">
        <v>66</v>
      </c>
      <c r="U81" s="412">
        <v>85155551</v>
      </c>
      <c r="V81" s="244" t="s">
        <v>1593</v>
      </c>
      <c r="W81" s="413">
        <v>45324</v>
      </c>
      <c r="X81" s="413">
        <v>45324</v>
      </c>
      <c r="Y81" s="414" t="s">
        <v>75</v>
      </c>
      <c r="Z81" s="413">
        <v>45473</v>
      </c>
      <c r="AA81" s="136">
        <f t="shared" si="5"/>
        <v>149</v>
      </c>
      <c r="AB81" s="70">
        <v>0</v>
      </c>
      <c r="AC81" s="70">
        <v>0</v>
      </c>
      <c r="AD81" s="70">
        <v>0</v>
      </c>
      <c r="AE81" s="415" t="s">
        <v>75</v>
      </c>
      <c r="AF81" s="136">
        <f t="shared" si="6"/>
        <v>0</v>
      </c>
      <c r="AG81" s="70">
        <v>0</v>
      </c>
      <c r="AH81" s="70">
        <v>0</v>
      </c>
      <c r="AI81" s="415" t="s">
        <v>75</v>
      </c>
      <c r="AJ81" s="70">
        <v>0</v>
      </c>
      <c r="AK81" s="415" t="s">
        <v>75</v>
      </c>
      <c r="AL81" s="415" t="s">
        <v>75</v>
      </c>
      <c r="AM81" s="136">
        <f t="shared" si="7"/>
        <v>0</v>
      </c>
      <c r="AN81" s="447">
        <f>+K81+AC81-AH81</f>
        <v>17500000</v>
      </c>
      <c r="AO81" s="72" t="s">
        <v>67</v>
      </c>
      <c r="AP81" s="436">
        <v>17500000</v>
      </c>
      <c r="AQ81" s="72" t="s">
        <v>85</v>
      </c>
      <c r="AR81" s="70">
        <v>0</v>
      </c>
      <c r="AS81" s="415" t="s">
        <v>75</v>
      </c>
      <c r="AT81" s="453">
        <f t="shared" si="8"/>
        <v>17500000</v>
      </c>
      <c r="AU81" s="438">
        <v>0</v>
      </c>
      <c r="AV81" s="140">
        <f t="shared" si="9"/>
        <v>1</v>
      </c>
      <c r="AW81" s="415" t="s">
        <v>75</v>
      </c>
      <c r="AX81" s="72" t="s">
        <v>131</v>
      </c>
      <c r="AY81" s="267" t="s">
        <v>2490</v>
      </c>
      <c r="AZ81" s="67" t="s">
        <v>67</v>
      </c>
      <c r="BA81" s="67" t="s">
        <v>67</v>
      </c>
    </row>
    <row r="82" spans="2:53" s="196" customFormat="1" ht="14.25" customHeight="1" x14ac:dyDescent="0.2">
      <c r="B82" s="67">
        <v>2024</v>
      </c>
      <c r="C82" s="67">
        <v>891780111</v>
      </c>
      <c r="D82" s="69" t="s">
        <v>64</v>
      </c>
      <c r="E82" s="70" t="s">
        <v>2489</v>
      </c>
      <c r="F82" s="267" t="s">
        <v>2488</v>
      </c>
      <c r="G82" s="72">
        <v>0</v>
      </c>
      <c r="H82" s="72" t="s">
        <v>73</v>
      </c>
      <c r="I82" s="67" t="s">
        <v>138</v>
      </c>
      <c r="J82" s="70" t="s">
        <v>2487</v>
      </c>
      <c r="K82" s="436">
        <v>33943500</v>
      </c>
      <c r="L82" s="67" t="s">
        <v>68</v>
      </c>
      <c r="M82" s="417" t="s">
        <v>2486</v>
      </c>
      <c r="N82" s="244">
        <v>1082999568</v>
      </c>
      <c r="O82" s="412">
        <v>235</v>
      </c>
      <c r="P82" s="413">
        <v>45323</v>
      </c>
      <c r="Q82" s="436">
        <v>674900000</v>
      </c>
      <c r="R82" s="413">
        <v>45324</v>
      </c>
      <c r="S82" s="436">
        <v>33943500</v>
      </c>
      <c r="T82" s="72" t="s">
        <v>66</v>
      </c>
      <c r="U82" s="412">
        <v>52705148</v>
      </c>
      <c r="V82" s="244" t="s">
        <v>2480</v>
      </c>
      <c r="W82" s="413">
        <v>45324</v>
      </c>
      <c r="X82" s="413">
        <v>45324</v>
      </c>
      <c r="Y82" s="414" t="s">
        <v>75</v>
      </c>
      <c r="Z82" s="413">
        <v>45595</v>
      </c>
      <c r="AA82" s="136">
        <f t="shared" si="5"/>
        <v>271</v>
      </c>
      <c r="AB82" s="70">
        <v>0</v>
      </c>
      <c r="AC82" s="70">
        <v>0</v>
      </c>
      <c r="AD82" s="70">
        <v>0</v>
      </c>
      <c r="AE82" s="415" t="s">
        <v>75</v>
      </c>
      <c r="AF82" s="136">
        <f t="shared" si="6"/>
        <v>0</v>
      </c>
      <c r="AG82" s="70">
        <v>0</v>
      </c>
      <c r="AH82" s="70">
        <v>0</v>
      </c>
      <c r="AI82" s="415" t="s">
        <v>75</v>
      </c>
      <c r="AJ82" s="70">
        <v>0</v>
      </c>
      <c r="AK82" s="415" t="s">
        <v>75</v>
      </c>
      <c r="AL82" s="415" t="s">
        <v>75</v>
      </c>
      <c r="AM82" s="136">
        <f t="shared" si="7"/>
        <v>0</v>
      </c>
      <c r="AN82" s="447">
        <f>+K82+AC82-AH82</f>
        <v>33943500</v>
      </c>
      <c r="AO82" s="72" t="s">
        <v>85</v>
      </c>
      <c r="AP82" s="436">
        <v>0</v>
      </c>
      <c r="AQ82" s="72" t="s">
        <v>85</v>
      </c>
      <c r="AR82" s="70">
        <v>0</v>
      </c>
      <c r="AS82" s="415" t="s">
        <v>75</v>
      </c>
      <c r="AT82" s="453">
        <f t="shared" si="8"/>
        <v>15086000</v>
      </c>
      <c r="AU82" s="438">
        <v>18857500</v>
      </c>
      <c r="AV82" s="140">
        <f t="shared" si="9"/>
        <v>0.44444444444444442</v>
      </c>
      <c r="AW82" s="415" t="s">
        <v>75</v>
      </c>
      <c r="AX82" s="72" t="s">
        <v>86</v>
      </c>
      <c r="AY82" s="267" t="s">
        <v>2485</v>
      </c>
      <c r="AZ82" s="67" t="s">
        <v>67</v>
      </c>
      <c r="BA82" s="67" t="s">
        <v>67</v>
      </c>
    </row>
    <row r="83" spans="2:53" s="196" customFormat="1" ht="14.25" customHeight="1" x14ac:dyDescent="0.2">
      <c r="B83" s="67">
        <v>2024</v>
      </c>
      <c r="C83" s="67">
        <v>891780111</v>
      </c>
      <c r="D83" s="69" t="s">
        <v>64</v>
      </c>
      <c r="E83" s="70" t="s">
        <v>2484</v>
      </c>
      <c r="F83" s="267" t="s">
        <v>2483</v>
      </c>
      <c r="G83" s="72">
        <v>0</v>
      </c>
      <c r="H83" s="72" t="s">
        <v>73</v>
      </c>
      <c r="I83" s="67" t="s">
        <v>138</v>
      </c>
      <c r="J83" s="70" t="s">
        <v>2482</v>
      </c>
      <c r="K83" s="436">
        <v>47481200</v>
      </c>
      <c r="L83" s="67" t="s">
        <v>68</v>
      </c>
      <c r="M83" s="417" t="s">
        <v>2481</v>
      </c>
      <c r="N83" s="244">
        <v>49721242</v>
      </c>
      <c r="O83" s="412">
        <v>235</v>
      </c>
      <c r="P83" s="413">
        <v>45323</v>
      </c>
      <c r="Q83" s="436">
        <v>674900000</v>
      </c>
      <c r="R83" s="413">
        <v>45324</v>
      </c>
      <c r="S83" s="436">
        <v>47481200</v>
      </c>
      <c r="T83" s="72" t="s">
        <v>66</v>
      </c>
      <c r="U83" s="412">
        <v>52705148</v>
      </c>
      <c r="V83" s="244" t="s">
        <v>2480</v>
      </c>
      <c r="W83" s="413">
        <v>45324</v>
      </c>
      <c r="X83" s="413">
        <v>45324</v>
      </c>
      <c r="Y83" s="414" t="s">
        <v>75</v>
      </c>
      <c r="Z83" s="413">
        <v>45595</v>
      </c>
      <c r="AA83" s="136">
        <f t="shared" si="5"/>
        <v>271</v>
      </c>
      <c r="AB83" s="70">
        <v>0</v>
      </c>
      <c r="AC83" s="70">
        <v>0</v>
      </c>
      <c r="AD83" s="70">
        <v>0</v>
      </c>
      <c r="AE83" s="415" t="s">
        <v>75</v>
      </c>
      <c r="AF83" s="136">
        <f t="shared" si="6"/>
        <v>0</v>
      </c>
      <c r="AG83" s="70">
        <v>0</v>
      </c>
      <c r="AH83" s="70">
        <v>0</v>
      </c>
      <c r="AI83" s="415" t="s">
        <v>75</v>
      </c>
      <c r="AJ83" s="70">
        <v>0</v>
      </c>
      <c r="AK83" s="415" t="s">
        <v>75</v>
      </c>
      <c r="AL83" s="415" t="s">
        <v>75</v>
      </c>
      <c r="AM83" s="136">
        <f t="shared" si="7"/>
        <v>0</v>
      </c>
      <c r="AN83" s="447">
        <f>+K83+AC83-AH83</f>
        <v>47481200</v>
      </c>
      <c r="AO83" s="72" t="s">
        <v>85</v>
      </c>
      <c r="AP83" s="436">
        <v>0</v>
      </c>
      <c r="AQ83" s="72" t="s">
        <v>85</v>
      </c>
      <c r="AR83" s="70">
        <v>0</v>
      </c>
      <c r="AS83" s="415" t="s">
        <v>75</v>
      </c>
      <c r="AT83" s="453">
        <f t="shared" si="8"/>
        <v>5275688</v>
      </c>
      <c r="AU83" s="438">
        <v>42205512</v>
      </c>
      <c r="AV83" s="140">
        <f t="shared" si="9"/>
        <v>0.1111110923902513</v>
      </c>
      <c r="AW83" s="415" t="s">
        <v>75</v>
      </c>
      <c r="AX83" s="72" t="s">
        <v>86</v>
      </c>
      <c r="AY83" s="267" t="s">
        <v>2479</v>
      </c>
      <c r="AZ83" s="67" t="s">
        <v>67</v>
      </c>
      <c r="BA83" s="67" t="s">
        <v>67</v>
      </c>
    </row>
    <row r="84" spans="2:53" s="196" customFormat="1" ht="14.25" customHeight="1" x14ac:dyDescent="0.2">
      <c r="B84" s="67">
        <v>2024</v>
      </c>
      <c r="C84" s="67">
        <v>891780111</v>
      </c>
      <c r="D84" s="69" t="s">
        <v>64</v>
      </c>
      <c r="E84" s="70" t="s">
        <v>2478</v>
      </c>
      <c r="F84" s="267" t="s">
        <v>2477</v>
      </c>
      <c r="G84" s="72">
        <v>0</v>
      </c>
      <c r="H84" s="72" t="s">
        <v>73</v>
      </c>
      <c r="I84" s="67" t="s">
        <v>138</v>
      </c>
      <c r="J84" s="70" t="s">
        <v>2476</v>
      </c>
      <c r="K84" s="436">
        <v>10500000</v>
      </c>
      <c r="L84" s="67" t="s">
        <v>68</v>
      </c>
      <c r="M84" s="417" t="s">
        <v>2040</v>
      </c>
      <c r="N84" s="244">
        <v>36694608</v>
      </c>
      <c r="O84" s="412">
        <v>35</v>
      </c>
      <c r="P84" s="413">
        <v>45306</v>
      </c>
      <c r="Q84" s="436">
        <v>807300000</v>
      </c>
      <c r="R84" s="413">
        <v>45327</v>
      </c>
      <c r="S84" s="436">
        <v>10500000</v>
      </c>
      <c r="T84" s="72" t="s">
        <v>66</v>
      </c>
      <c r="U84" s="412">
        <v>57461852</v>
      </c>
      <c r="V84" s="244" t="s">
        <v>1778</v>
      </c>
      <c r="W84" s="413">
        <v>45327</v>
      </c>
      <c r="X84" s="413">
        <v>45327</v>
      </c>
      <c r="Y84" s="414" t="s">
        <v>75</v>
      </c>
      <c r="Z84" s="413">
        <v>45412</v>
      </c>
      <c r="AA84" s="136">
        <f t="shared" si="5"/>
        <v>85</v>
      </c>
      <c r="AB84" s="70">
        <v>0</v>
      </c>
      <c r="AC84" s="70">
        <v>0</v>
      </c>
      <c r="AD84" s="70">
        <v>0</v>
      </c>
      <c r="AE84" s="415" t="s">
        <v>75</v>
      </c>
      <c r="AF84" s="136">
        <f t="shared" si="6"/>
        <v>0</v>
      </c>
      <c r="AG84" s="70">
        <v>0</v>
      </c>
      <c r="AH84" s="70">
        <v>0</v>
      </c>
      <c r="AI84" s="415" t="s">
        <v>75</v>
      </c>
      <c r="AJ84" s="70">
        <v>0</v>
      </c>
      <c r="AK84" s="415" t="s">
        <v>75</v>
      </c>
      <c r="AL84" s="415" t="s">
        <v>75</v>
      </c>
      <c r="AM84" s="136">
        <f t="shared" si="7"/>
        <v>0</v>
      </c>
      <c r="AN84" s="447">
        <f>+K84+AC84-AH84</f>
        <v>10500000</v>
      </c>
      <c r="AO84" s="72" t="s">
        <v>67</v>
      </c>
      <c r="AP84" s="436">
        <v>10500000</v>
      </c>
      <c r="AQ84" s="72" t="s">
        <v>85</v>
      </c>
      <c r="AR84" s="70">
        <v>0</v>
      </c>
      <c r="AS84" s="415" t="s">
        <v>75</v>
      </c>
      <c r="AT84" s="453">
        <f t="shared" si="8"/>
        <v>10500000</v>
      </c>
      <c r="AU84" s="438">
        <v>0</v>
      </c>
      <c r="AV84" s="140">
        <f t="shared" si="9"/>
        <v>1</v>
      </c>
      <c r="AW84" s="415" t="s">
        <v>75</v>
      </c>
      <c r="AX84" s="72" t="s">
        <v>131</v>
      </c>
      <c r="AY84" s="267" t="s">
        <v>2475</v>
      </c>
      <c r="AZ84" s="67" t="s">
        <v>67</v>
      </c>
      <c r="BA84" s="67" t="s">
        <v>67</v>
      </c>
    </row>
    <row r="85" spans="2:53" s="196" customFormat="1" ht="14.25" customHeight="1" x14ac:dyDescent="0.2">
      <c r="B85" s="67">
        <v>2024</v>
      </c>
      <c r="C85" s="67">
        <v>891780111</v>
      </c>
      <c r="D85" s="69" t="s">
        <v>64</v>
      </c>
      <c r="E85" s="70" t="s">
        <v>2474</v>
      </c>
      <c r="F85" s="267" t="s">
        <v>2473</v>
      </c>
      <c r="G85" s="72">
        <v>0</v>
      </c>
      <c r="H85" s="72" t="s">
        <v>73</v>
      </c>
      <c r="I85" s="67" t="s">
        <v>138</v>
      </c>
      <c r="J85" s="70" t="s">
        <v>2422</v>
      </c>
      <c r="K85" s="436">
        <v>17500000</v>
      </c>
      <c r="L85" s="67" t="s">
        <v>68</v>
      </c>
      <c r="M85" s="417" t="s">
        <v>2472</v>
      </c>
      <c r="N85" s="244">
        <v>1083034387</v>
      </c>
      <c r="O85" s="412">
        <v>34</v>
      </c>
      <c r="P85" s="413">
        <v>45306</v>
      </c>
      <c r="Q85" s="436">
        <v>305400000</v>
      </c>
      <c r="R85" s="413">
        <v>45327</v>
      </c>
      <c r="S85" s="436">
        <v>17500000</v>
      </c>
      <c r="T85" s="72" t="s">
        <v>66</v>
      </c>
      <c r="U85" s="412">
        <v>1082903415</v>
      </c>
      <c r="V85" s="244" t="s">
        <v>1935</v>
      </c>
      <c r="W85" s="413">
        <v>45327</v>
      </c>
      <c r="X85" s="413">
        <v>45327</v>
      </c>
      <c r="Y85" s="414" t="s">
        <v>75</v>
      </c>
      <c r="Z85" s="413">
        <v>45473</v>
      </c>
      <c r="AA85" s="136">
        <f t="shared" si="5"/>
        <v>146</v>
      </c>
      <c r="AB85" s="70">
        <v>0</v>
      </c>
      <c r="AC85" s="70">
        <v>0</v>
      </c>
      <c r="AD85" s="70">
        <v>0</v>
      </c>
      <c r="AE85" s="415" t="s">
        <v>75</v>
      </c>
      <c r="AF85" s="136">
        <f t="shared" si="6"/>
        <v>0</v>
      </c>
      <c r="AG85" s="70">
        <v>0</v>
      </c>
      <c r="AH85" s="70">
        <v>0</v>
      </c>
      <c r="AI85" s="415" t="s">
        <v>75</v>
      </c>
      <c r="AJ85" s="70">
        <v>0</v>
      </c>
      <c r="AK85" s="415" t="s">
        <v>75</v>
      </c>
      <c r="AL85" s="415" t="s">
        <v>75</v>
      </c>
      <c r="AM85" s="136">
        <f t="shared" si="7"/>
        <v>0</v>
      </c>
      <c r="AN85" s="447">
        <f>+K85+AC85-AH85</f>
        <v>17500000</v>
      </c>
      <c r="AO85" s="72" t="s">
        <v>67</v>
      </c>
      <c r="AP85" s="436">
        <v>17500000</v>
      </c>
      <c r="AQ85" s="72" t="s">
        <v>85</v>
      </c>
      <c r="AR85" s="70">
        <v>0</v>
      </c>
      <c r="AS85" s="415" t="s">
        <v>75</v>
      </c>
      <c r="AT85" s="453">
        <f t="shared" si="8"/>
        <v>17500000</v>
      </c>
      <c r="AU85" s="438">
        <v>0</v>
      </c>
      <c r="AV85" s="140">
        <f t="shared" si="9"/>
        <v>1</v>
      </c>
      <c r="AW85" s="415" t="s">
        <v>75</v>
      </c>
      <c r="AX85" s="72" t="s">
        <v>131</v>
      </c>
      <c r="AY85" s="267" t="s">
        <v>2471</v>
      </c>
      <c r="AZ85" s="67" t="s">
        <v>67</v>
      </c>
      <c r="BA85" s="67" t="s">
        <v>67</v>
      </c>
    </row>
    <row r="86" spans="2:53" s="196" customFormat="1" ht="14.25" customHeight="1" x14ac:dyDescent="0.2">
      <c r="B86" s="67">
        <v>2024</v>
      </c>
      <c r="C86" s="67">
        <v>891780111</v>
      </c>
      <c r="D86" s="69" t="s">
        <v>64</v>
      </c>
      <c r="E86" s="70" t="s">
        <v>2470</v>
      </c>
      <c r="F86" s="267" t="s">
        <v>2469</v>
      </c>
      <c r="G86" s="72">
        <v>0</v>
      </c>
      <c r="H86" s="72" t="s">
        <v>73</v>
      </c>
      <c r="I86" s="67" t="s">
        <v>138</v>
      </c>
      <c r="J86" s="70" t="s">
        <v>2468</v>
      </c>
      <c r="K86" s="436">
        <v>18000000</v>
      </c>
      <c r="L86" s="67" t="s">
        <v>68</v>
      </c>
      <c r="M86" s="417" t="s">
        <v>2467</v>
      </c>
      <c r="N86" s="244">
        <v>1082920089</v>
      </c>
      <c r="O86" s="412">
        <v>35</v>
      </c>
      <c r="P86" s="413">
        <v>45306</v>
      </c>
      <c r="Q86" s="436">
        <v>807300000</v>
      </c>
      <c r="R86" s="413">
        <v>45328</v>
      </c>
      <c r="S86" s="436">
        <v>18000000</v>
      </c>
      <c r="T86" s="72" t="s">
        <v>66</v>
      </c>
      <c r="U86" s="412">
        <v>1192791759</v>
      </c>
      <c r="V86" s="244" t="s">
        <v>2466</v>
      </c>
      <c r="W86" s="413">
        <v>45328</v>
      </c>
      <c r="X86" s="413">
        <v>45328</v>
      </c>
      <c r="Y86" s="414" t="s">
        <v>75</v>
      </c>
      <c r="Z86" s="413">
        <v>45478</v>
      </c>
      <c r="AA86" s="136">
        <f t="shared" si="5"/>
        <v>150</v>
      </c>
      <c r="AB86" s="70">
        <v>0</v>
      </c>
      <c r="AC86" s="70">
        <v>0</v>
      </c>
      <c r="AD86" s="70">
        <v>0</v>
      </c>
      <c r="AE86" s="415" t="s">
        <v>75</v>
      </c>
      <c r="AF86" s="136">
        <f t="shared" si="6"/>
        <v>0</v>
      </c>
      <c r="AG86" s="70">
        <v>0</v>
      </c>
      <c r="AH86" s="70">
        <v>0</v>
      </c>
      <c r="AI86" s="415" t="s">
        <v>75</v>
      </c>
      <c r="AJ86" s="70">
        <v>0</v>
      </c>
      <c r="AK86" s="415" t="s">
        <v>75</v>
      </c>
      <c r="AL86" s="415" t="s">
        <v>75</v>
      </c>
      <c r="AM86" s="136">
        <f t="shared" si="7"/>
        <v>0</v>
      </c>
      <c r="AN86" s="447">
        <f>+K86+AC86-AH86</f>
        <v>18000000</v>
      </c>
      <c r="AO86" s="72" t="s">
        <v>67</v>
      </c>
      <c r="AP86" s="436">
        <v>18000000</v>
      </c>
      <c r="AQ86" s="72" t="s">
        <v>85</v>
      </c>
      <c r="AR86" s="70">
        <v>0</v>
      </c>
      <c r="AS86" s="415" t="s">
        <v>75</v>
      </c>
      <c r="AT86" s="453">
        <f t="shared" si="8"/>
        <v>13680000</v>
      </c>
      <c r="AU86" s="438">
        <v>4320000</v>
      </c>
      <c r="AV86" s="140">
        <f t="shared" si="9"/>
        <v>0.76</v>
      </c>
      <c r="AW86" s="415" t="s">
        <v>75</v>
      </c>
      <c r="AX86" s="72" t="s">
        <v>86</v>
      </c>
      <c r="AY86" s="267" t="s">
        <v>2465</v>
      </c>
      <c r="AZ86" s="67" t="s">
        <v>67</v>
      </c>
      <c r="BA86" s="67" t="s">
        <v>67</v>
      </c>
    </row>
    <row r="87" spans="2:53" s="196" customFormat="1" ht="14.25" customHeight="1" x14ac:dyDescent="0.2">
      <c r="B87" s="67">
        <v>2024</v>
      </c>
      <c r="C87" s="67">
        <v>891780111</v>
      </c>
      <c r="D87" s="69" t="s">
        <v>64</v>
      </c>
      <c r="E87" s="70" t="s">
        <v>2464</v>
      </c>
      <c r="F87" s="267" t="s">
        <v>2463</v>
      </c>
      <c r="G87" s="72">
        <v>0</v>
      </c>
      <c r="H87" s="72" t="s">
        <v>73</v>
      </c>
      <c r="I87" s="67" t="s">
        <v>138</v>
      </c>
      <c r="J87" s="70" t="s">
        <v>2462</v>
      </c>
      <c r="K87" s="436">
        <v>15000000</v>
      </c>
      <c r="L87" s="67" t="s">
        <v>68</v>
      </c>
      <c r="M87" s="417" t="s">
        <v>2461</v>
      </c>
      <c r="N87" s="244">
        <v>1083017137</v>
      </c>
      <c r="O87" s="412">
        <v>38</v>
      </c>
      <c r="P87" s="413">
        <v>45306</v>
      </c>
      <c r="Q87" s="436">
        <v>585250000</v>
      </c>
      <c r="R87" s="413">
        <v>45329</v>
      </c>
      <c r="S87" s="436">
        <v>15000000</v>
      </c>
      <c r="T87" s="72" t="s">
        <v>66</v>
      </c>
      <c r="U87" s="412">
        <v>1082884010</v>
      </c>
      <c r="V87" s="244" t="s">
        <v>1487</v>
      </c>
      <c r="W87" s="413">
        <v>45329</v>
      </c>
      <c r="X87" s="413">
        <v>45329</v>
      </c>
      <c r="Y87" s="414" t="s">
        <v>75</v>
      </c>
      <c r="Z87" s="413">
        <v>45479</v>
      </c>
      <c r="AA87" s="136">
        <f t="shared" si="5"/>
        <v>150</v>
      </c>
      <c r="AB87" s="70">
        <v>0</v>
      </c>
      <c r="AC87" s="70">
        <v>0</v>
      </c>
      <c r="AD87" s="70">
        <v>0</v>
      </c>
      <c r="AE87" s="415" t="s">
        <v>75</v>
      </c>
      <c r="AF87" s="136">
        <f t="shared" si="6"/>
        <v>0</v>
      </c>
      <c r="AG87" s="70">
        <v>0</v>
      </c>
      <c r="AH87" s="70">
        <v>0</v>
      </c>
      <c r="AI87" s="415" t="s">
        <v>75</v>
      </c>
      <c r="AJ87" s="70">
        <v>0</v>
      </c>
      <c r="AK87" s="415" t="s">
        <v>75</v>
      </c>
      <c r="AL87" s="415" t="s">
        <v>75</v>
      </c>
      <c r="AM87" s="136">
        <f t="shared" si="7"/>
        <v>0</v>
      </c>
      <c r="AN87" s="447">
        <f>+K87+AC87-AH87</f>
        <v>15000000</v>
      </c>
      <c r="AO87" s="72" t="s">
        <v>67</v>
      </c>
      <c r="AP87" s="436">
        <v>15000000</v>
      </c>
      <c r="AQ87" s="72" t="s">
        <v>85</v>
      </c>
      <c r="AR87" s="70">
        <v>0</v>
      </c>
      <c r="AS87" s="415" t="s">
        <v>75</v>
      </c>
      <c r="AT87" s="453">
        <f t="shared" si="8"/>
        <v>11400000</v>
      </c>
      <c r="AU87" s="438">
        <v>3600000</v>
      </c>
      <c r="AV87" s="140">
        <f t="shared" si="9"/>
        <v>0.76</v>
      </c>
      <c r="AW87" s="415" t="s">
        <v>75</v>
      </c>
      <c r="AX87" s="72" t="s">
        <v>86</v>
      </c>
      <c r="AY87" s="267" t="s">
        <v>2460</v>
      </c>
      <c r="AZ87" s="67" t="s">
        <v>67</v>
      </c>
      <c r="BA87" s="67" t="s">
        <v>67</v>
      </c>
    </row>
    <row r="88" spans="2:53" s="196" customFormat="1" ht="14.25" customHeight="1" x14ac:dyDescent="0.2">
      <c r="B88" s="67">
        <v>2024</v>
      </c>
      <c r="C88" s="67">
        <v>891780111</v>
      </c>
      <c r="D88" s="69" t="s">
        <v>64</v>
      </c>
      <c r="E88" s="70" t="s">
        <v>2459</v>
      </c>
      <c r="F88" s="267" t="s">
        <v>2458</v>
      </c>
      <c r="G88" s="72">
        <v>0</v>
      </c>
      <c r="H88" s="72" t="s">
        <v>73</v>
      </c>
      <c r="I88" s="67" t="s">
        <v>138</v>
      </c>
      <c r="J88" s="70" t="s">
        <v>2457</v>
      </c>
      <c r="K88" s="436">
        <v>19000000</v>
      </c>
      <c r="L88" s="67" t="s">
        <v>68</v>
      </c>
      <c r="M88" s="417" t="s">
        <v>2456</v>
      </c>
      <c r="N88" s="244">
        <v>57299250</v>
      </c>
      <c r="O88" s="412">
        <v>111</v>
      </c>
      <c r="P88" s="413">
        <v>45310</v>
      </c>
      <c r="Q88" s="436">
        <v>376500000</v>
      </c>
      <c r="R88" s="413">
        <v>45329</v>
      </c>
      <c r="S88" s="436">
        <v>19000000</v>
      </c>
      <c r="T88" s="72" t="s">
        <v>66</v>
      </c>
      <c r="U88" s="412">
        <v>63563343</v>
      </c>
      <c r="V88" s="244" t="s">
        <v>1903</v>
      </c>
      <c r="W88" s="413">
        <v>45329</v>
      </c>
      <c r="X88" s="413">
        <v>45329</v>
      </c>
      <c r="Y88" s="414" t="s">
        <v>75</v>
      </c>
      <c r="Z88" s="413">
        <v>45479</v>
      </c>
      <c r="AA88" s="136">
        <f t="shared" si="5"/>
        <v>150</v>
      </c>
      <c r="AB88" s="70">
        <v>0</v>
      </c>
      <c r="AC88" s="70">
        <v>0</v>
      </c>
      <c r="AD88" s="70">
        <v>0</v>
      </c>
      <c r="AE88" s="415" t="s">
        <v>75</v>
      </c>
      <c r="AF88" s="136">
        <f t="shared" si="6"/>
        <v>0</v>
      </c>
      <c r="AG88" s="70">
        <v>0</v>
      </c>
      <c r="AH88" s="70">
        <v>0</v>
      </c>
      <c r="AI88" s="415" t="s">
        <v>75</v>
      </c>
      <c r="AJ88" s="70">
        <v>0</v>
      </c>
      <c r="AK88" s="415" t="s">
        <v>75</v>
      </c>
      <c r="AL88" s="415" t="s">
        <v>75</v>
      </c>
      <c r="AM88" s="136">
        <f t="shared" si="7"/>
        <v>0</v>
      </c>
      <c r="AN88" s="447">
        <f>+K88+AC88-AH88</f>
        <v>19000000</v>
      </c>
      <c r="AO88" s="72" t="s">
        <v>67</v>
      </c>
      <c r="AP88" s="436">
        <v>19000000</v>
      </c>
      <c r="AQ88" s="72" t="s">
        <v>85</v>
      </c>
      <c r="AR88" s="70">
        <v>0</v>
      </c>
      <c r="AS88" s="415" t="s">
        <v>75</v>
      </c>
      <c r="AT88" s="453">
        <f t="shared" si="8"/>
        <v>15200000</v>
      </c>
      <c r="AU88" s="438">
        <v>3800000</v>
      </c>
      <c r="AV88" s="140">
        <f t="shared" si="9"/>
        <v>0.8</v>
      </c>
      <c r="AW88" s="415" t="s">
        <v>75</v>
      </c>
      <c r="AX88" s="72" t="s">
        <v>86</v>
      </c>
      <c r="AY88" s="267" t="s">
        <v>2455</v>
      </c>
      <c r="AZ88" s="67" t="s">
        <v>67</v>
      </c>
      <c r="BA88" s="67" t="s">
        <v>67</v>
      </c>
    </row>
    <row r="89" spans="2:53" s="196" customFormat="1" ht="14.25" customHeight="1" x14ac:dyDescent="0.2">
      <c r="B89" s="67">
        <v>2024</v>
      </c>
      <c r="C89" s="67">
        <v>891780111</v>
      </c>
      <c r="D89" s="69" t="s">
        <v>64</v>
      </c>
      <c r="E89" s="70" t="s">
        <v>2454</v>
      </c>
      <c r="F89" s="267" t="s">
        <v>2453</v>
      </c>
      <c r="G89" s="72">
        <v>0</v>
      </c>
      <c r="H89" s="72" t="s">
        <v>73</v>
      </c>
      <c r="I89" s="67" t="s">
        <v>138</v>
      </c>
      <c r="J89" s="70" t="s">
        <v>2452</v>
      </c>
      <c r="K89" s="436">
        <v>7000000</v>
      </c>
      <c r="L89" s="67" t="s">
        <v>68</v>
      </c>
      <c r="M89" s="417" t="s">
        <v>2184</v>
      </c>
      <c r="N89" s="244">
        <v>1082918527</v>
      </c>
      <c r="O89" s="412">
        <v>35</v>
      </c>
      <c r="P89" s="413">
        <v>45306</v>
      </c>
      <c r="Q89" s="436">
        <v>807300000</v>
      </c>
      <c r="R89" s="413">
        <v>45330</v>
      </c>
      <c r="S89" s="436">
        <v>7000000</v>
      </c>
      <c r="T89" s="72" t="s">
        <v>66</v>
      </c>
      <c r="U89" s="412">
        <v>57461852</v>
      </c>
      <c r="V89" s="244" t="s">
        <v>1778</v>
      </c>
      <c r="W89" s="413">
        <v>45330</v>
      </c>
      <c r="X89" s="413">
        <v>45330</v>
      </c>
      <c r="Y89" s="414" t="s">
        <v>75</v>
      </c>
      <c r="Z89" s="413">
        <v>45382</v>
      </c>
      <c r="AA89" s="136">
        <f t="shared" si="5"/>
        <v>52</v>
      </c>
      <c r="AB89" s="70">
        <v>0</v>
      </c>
      <c r="AC89" s="70">
        <v>0</v>
      </c>
      <c r="AD89" s="70">
        <v>0</v>
      </c>
      <c r="AE89" s="415" t="s">
        <v>75</v>
      </c>
      <c r="AF89" s="136">
        <f t="shared" si="6"/>
        <v>0</v>
      </c>
      <c r="AG89" s="70">
        <v>0</v>
      </c>
      <c r="AH89" s="70">
        <v>0</v>
      </c>
      <c r="AI89" s="415" t="s">
        <v>75</v>
      </c>
      <c r="AJ89" s="70">
        <v>0</v>
      </c>
      <c r="AK89" s="415" t="s">
        <v>75</v>
      </c>
      <c r="AL89" s="415" t="s">
        <v>75</v>
      </c>
      <c r="AM89" s="136">
        <f t="shared" si="7"/>
        <v>0</v>
      </c>
      <c r="AN89" s="447">
        <f>+K89+AC89-AH89</f>
        <v>7000000</v>
      </c>
      <c r="AO89" s="72" t="s">
        <v>67</v>
      </c>
      <c r="AP89" s="436">
        <v>7000000</v>
      </c>
      <c r="AQ89" s="72" t="s">
        <v>85</v>
      </c>
      <c r="AR89" s="70">
        <v>0</v>
      </c>
      <c r="AS89" s="415" t="s">
        <v>75</v>
      </c>
      <c r="AT89" s="453">
        <f t="shared" si="8"/>
        <v>7000000</v>
      </c>
      <c r="AU89" s="438">
        <v>0</v>
      </c>
      <c r="AV89" s="140">
        <f t="shared" si="9"/>
        <v>1</v>
      </c>
      <c r="AW89" s="415" t="s">
        <v>75</v>
      </c>
      <c r="AX89" s="72" t="s">
        <v>131</v>
      </c>
      <c r="AY89" s="267" t="s">
        <v>2451</v>
      </c>
      <c r="AZ89" s="67" t="s">
        <v>67</v>
      </c>
      <c r="BA89" s="67" t="s">
        <v>67</v>
      </c>
    </row>
    <row r="90" spans="2:53" s="196" customFormat="1" ht="14.25" customHeight="1" x14ac:dyDescent="0.2">
      <c r="B90" s="67">
        <v>2024</v>
      </c>
      <c r="C90" s="67">
        <v>891780111</v>
      </c>
      <c r="D90" s="69" t="s">
        <v>64</v>
      </c>
      <c r="E90" s="70" t="s">
        <v>2450</v>
      </c>
      <c r="F90" s="267" t="s">
        <v>2449</v>
      </c>
      <c r="G90" s="72">
        <v>0</v>
      </c>
      <c r="H90" s="72" t="s">
        <v>73</v>
      </c>
      <c r="I90" s="67" t="s">
        <v>138</v>
      </c>
      <c r="J90" s="70" t="s">
        <v>2448</v>
      </c>
      <c r="K90" s="436">
        <v>10463325</v>
      </c>
      <c r="L90" s="67" t="s">
        <v>68</v>
      </c>
      <c r="M90" s="417" t="s">
        <v>2447</v>
      </c>
      <c r="N90" s="244">
        <v>1083010243</v>
      </c>
      <c r="O90" s="412">
        <v>39</v>
      </c>
      <c r="P90" s="413">
        <v>45306</v>
      </c>
      <c r="Q90" s="436">
        <v>524300000</v>
      </c>
      <c r="R90" s="413">
        <v>45330</v>
      </c>
      <c r="S90" s="436">
        <v>10463325</v>
      </c>
      <c r="T90" s="72" t="s">
        <v>66</v>
      </c>
      <c r="U90" s="412">
        <v>19285288</v>
      </c>
      <c r="V90" s="244" t="s">
        <v>2426</v>
      </c>
      <c r="W90" s="413">
        <v>45330</v>
      </c>
      <c r="X90" s="413">
        <v>45330</v>
      </c>
      <c r="Y90" s="414" t="s">
        <v>75</v>
      </c>
      <c r="Z90" s="413">
        <v>45351</v>
      </c>
      <c r="AA90" s="136">
        <f t="shared" si="5"/>
        <v>21</v>
      </c>
      <c r="AB90" s="70">
        <v>0</v>
      </c>
      <c r="AC90" s="70">
        <v>0</v>
      </c>
      <c r="AD90" s="70">
        <v>0</v>
      </c>
      <c r="AE90" s="415" t="s">
        <v>75</v>
      </c>
      <c r="AF90" s="136">
        <f t="shared" si="6"/>
        <v>0</v>
      </c>
      <c r="AG90" s="70">
        <v>0</v>
      </c>
      <c r="AH90" s="70">
        <v>0</v>
      </c>
      <c r="AI90" s="415" t="s">
        <v>75</v>
      </c>
      <c r="AJ90" s="70">
        <v>0</v>
      </c>
      <c r="AK90" s="415" t="s">
        <v>75</v>
      </c>
      <c r="AL90" s="415" t="s">
        <v>75</v>
      </c>
      <c r="AM90" s="136">
        <f t="shared" si="7"/>
        <v>0</v>
      </c>
      <c r="AN90" s="447">
        <f>+K90+AC90-AH90</f>
        <v>10463325</v>
      </c>
      <c r="AO90" s="72" t="s">
        <v>67</v>
      </c>
      <c r="AP90" s="436">
        <v>10463325</v>
      </c>
      <c r="AQ90" s="72" t="s">
        <v>85</v>
      </c>
      <c r="AR90" s="70">
        <v>0</v>
      </c>
      <c r="AS90" s="415" t="s">
        <v>75</v>
      </c>
      <c r="AT90" s="453">
        <f t="shared" si="8"/>
        <v>10463325</v>
      </c>
      <c r="AU90" s="438">
        <v>0</v>
      </c>
      <c r="AV90" s="140">
        <f t="shared" si="9"/>
        <v>1</v>
      </c>
      <c r="AW90" s="415" t="s">
        <v>75</v>
      </c>
      <c r="AX90" s="72" t="s">
        <v>131</v>
      </c>
      <c r="AY90" s="267" t="s">
        <v>2446</v>
      </c>
      <c r="AZ90" s="67" t="s">
        <v>67</v>
      </c>
      <c r="BA90" s="67" t="s">
        <v>67</v>
      </c>
    </row>
    <row r="91" spans="2:53" s="196" customFormat="1" ht="14.25" customHeight="1" x14ac:dyDescent="0.2">
      <c r="B91" s="67">
        <v>2024</v>
      </c>
      <c r="C91" s="67">
        <v>891780111</v>
      </c>
      <c r="D91" s="69" t="s">
        <v>64</v>
      </c>
      <c r="E91" s="70" t="s">
        <v>2445</v>
      </c>
      <c r="F91" s="267" t="s">
        <v>2444</v>
      </c>
      <c r="G91" s="72">
        <v>0</v>
      </c>
      <c r="H91" s="72" t="s">
        <v>73</v>
      </c>
      <c r="I91" s="67" t="s">
        <v>138</v>
      </c>
      <c r="J91" s="70" t="s">
        <v>2443</v>
      </c>
      <c r="K91" s="436">
        <v>13970000</v>
      </c>
      <c r="L91" s="67" t="s">
        <v>68</v>
      </c>
      <c r="M91" s="417" t="s">
        <v>2442</v>
      </c>
      <c r="N91" s="244">
        <v>1076622994</v>
      </c>
      <c r="O91" s="412">
        <v>194</v>
      </c>
      <c r="P91" s="413">
        <v>45321</v>
      </c>
      <c r="Q91" s="436">
        <v>80000000</v>
      </c>
      <c r="R91" s="413">
        <v>45330</v>
      </c>
      <c r="S91" s="436">
        <v>13970000</v>
      </c>
      <c r="T91" s="72" t="s">
        <v>66</v>
      </c>
      <c r="U91" s="412">
        <v>85155551</v>
      </c>
      <c r="V91" s="244" t="s">
        <v>1593</v>
      </c>
      <c r="W91" s="413">
        <v>45330</v>
      </c>
      <c r="X91" s="413">
        <v>45330</v>
      </c>
      <c r="Y91" s="414" t="s">
        <v>75</v>
      </c>
      <c r="Z91" s="413">
        <v>45412</v>
      </c>
      <c r="AA91" s="136">
        <f t="shared" si="5"/>
        <v>82</v>
      </c>
      <c r="AB91" s="70">
        <v>0</v>
      </c>
      <c r="AC91" s="70">
        <v>0</v>
      </c>
      <c r="AD91" s="70">
        <v>0</v>
      </c>
      <c r="AE91" s="415" t="s">
        <v>75</v>
      </c>
      <c r="AF91" s="136">
        <f t="shared" si="6"/>
        <v>0</v>
      </c>
      <c r="AG91" s="70">
        <v>0</v>
      </c>
      <c r="AH91" s="70">
        <v>0</v>
      </c>
      <c r="AI91" s="415" t="s">
        <v>75</v>
      </c>
      <c r="AJ91" s="70">
        <v>0</v>
      </c>
      <c r="AK91" s="415" t="s">
        <v>75</v>
      </c>
      <c r="AL91" s="415" t="s">
        <v>75</v>
      </c>
      <c r="AM91" s="136">
        <f t="shared" si="7"/>
        <v>0</v>
      </c>
      <c r="AN91" s="447">
        <f>+K91+AC91-AH91</f>
        <v>13970000</v>
      </c>
      <c r="AO91" s="72" t="s">
        <v>67</v>
      </c>
      <c r="AP91" s="436">
        <v>13970000</v>
      </c>
      <c r="AQ91" s="72" t="s">
        <v>85</v>
      </c>
      <c r="AR91" s="70">
        <v>0</v>
      </c>
      <c r="AS91" s="415" t="s">
        <v>75</v>
      </c>
      <c r="AT91" s="453">
        <f t="shared" si="8"/>
        <v>9106020</v>
      </c>
      <c r="AU91" s="438">
        <v>4863980</v>
      </c>
      <c r="AV91" s="140">
        <f t="shared" si="9"/>
        <v>0.6518267716535433</v>
      </c>
      <c r="AW91" s="415" t="s">
        <v>75</v>
      </c>
      <c r="AX91" s="72" t="s">
        <v>86</v>
      </c>
      <c r="AY91" s="267" t="s">
        <v>2441</v>
      </c>
      <c r="AZ91" s="67" t="s">
        <v>67</v>
      </c>
      <c r="BA91" s="67" t="s">
        <v>67</v>
      </c>
    </row>
    <row r="92" spans="2:53" s="196" customFormat="1" ht="14.25" customHeight="1" x14ac:dyDescent="0.2">
      <c r="B92" s="67">
        <v>2024</v>
      </c>
      <c r="C92" s="67">
        <v>891780111</v>
      </c>
      <c r="D92" s="69" t="s">
        <v>64</v>
      </c>
      <c r="E92" s="70" t="s">
        <v>2440</v>
      </c>
      <c r="F92" s="267" t="s">
        <v>2439</v>
      </c>
      <c r="G92" s="72">
        <v>0</v>
      </c>
      <c r="H92" s="72" t="s">
        <v>73</v>
      </c>
      <c r="I92" s="67" t="s">
        <v>138</v>
      </c>
      <c r="J92" s="70" t="s">
        <v>2438</v>
      </c>
      <c r="K92" s="436">
        <v>11990000</v>
      </c>
      <c r="L92" s="67" t="s">
        <v>68</v>
      </c>
      <c r="M92" s="417" t="s">
        <v>2437</v>
      </c>
      <c r="N92" s="244">
        <v>1010191398</v>
      </c>
      <c r="O92" s="412">
        <v>194</v>
      </c>
      <c r="P92" s="413">
        <v>45321</v>
      </c>
      <c r="Q92" s="436">
        <v>80000000</v>
      </c>
      <c r="R92" s="413">
        <v>45330</v>
      </c>
      <c r="S92" s="436">
        <v>11990000</v>
      </c>
      <c r="T92" s="72" t="s">
        <v>66</v>
      </c>
      <c r="U92" s="412">
        <v>85155551</v>
      </c>
      <c r="V92" s="244" t="s">
        <v>1593</v>
      </c>
      <c r="W92" s="413">
        <v>45330</v>
      </c>
      <c r="X92" s="413">
        <v>45330</v>
      </c>
      <c r="Y92" s="414" t="s">
        <v>75</v>
      </c>
      <c r="Z92" s="413">
        <v>45397</v>
      </c>
      <c r="AA92" s="136">
        <f t="shared" si="5"/>
        <v>67</v>
      </c>
      <c r="AB92" s="70">
        <v>0</v>
      </c>
      <c r="AC92" s="70">
        <v>0</v>
      </c>
      <c r="AD92" s="70">
        <v>0</v>
      </c>
      <c r="AE92" s="415" t="s">
        <v>75</v>
      </c>
      <c r="AF92" s="136">
        <f t="shared" si="6"/>
        <v>0</v>
      </c>
      <c r="AG92" s="70">
        <v>0</v>
      </c>
      <c r="AH92" s="70">
        <v>0</v>
      </c>
      <c r="AI92" s="415" t="s">
        <v>75</v>
      </c>
      <c r="AJ92" s="70">
        <v>0</v>
      </c>
      <c r="AK92" s="415" t="s">
        <v>75</v>
      </c>
      <c r="AL92" s="415" t="s">
        <v>75</v>
      </c>
      <c r="AM92" s="136">
        <f t="shared" si="7"/>
        <v>0</v>
      </c>
      <c r="AN92" s="447">
        <f>+K92+AC92-AH92</f>
        <v>11990000</v>
      </c>
      <c r="AO92" s="72" t="s">
        <v>67</v>
      </c>
      <c r="AP92" s="436">
        <v>11990000</v>
      </c>
      <c r="AQ92" s="72" t="s">
        <v>85</v>
      </c>
      <c r="AR92" s="70">
        <v>0</v>
      </c>
      <c r="AS92" s="415" t="s">
        <v>75</v>
      </c>
      <c r="AT92" s="453">
        <f t="shared" si="8"/>
        <v>8094240</v>
      </c>
      <c r="AU92" s="438">
        <v>3895760</v>
      </c>
      <c r="AV92" s="140">
        <f t="shared" si="9"/>
        <v>0.67508256880733941</v>
      </c>
      <c r="AW92" s="415" t="s">
        <v>75</v>
      </c>
      <c r="AX92" s="72" t="s">
        <v>86</v>
      </c>
      <c r="AY92" s="267" t="s">
        <v>2436</v>
      </c>
      <c r="AZ92" s="67" t="s">
        <v>67</v>
      </c>
      <c r="BA92" s="67" t="s">
        <v>67</v>
      </c>
    </row>
    <row r="93" spans="2:53" s="196" customFormat="1" ht="14.25" customHeight="1" x14ac:dyDescent="0.2">
      <c r="B93" s="67">
        <v>2024</v>
      </c>
      <c r="C93" s="67">
        <v>891780111</v>
      </c>
      <c r="D93" s="69" t="s">
        <v>64</v>
      </c>
      <c r="E93" s="70" t="s">
        <v>2435</v>
      </c>
      <c r="F93" s="267" t="s">
        <v>2434</v>
      </c>
      <c r="G93" s="72">
        <v>0</v>
      </c>
      <c r="H93" s="72" t="s">
        <v>73</v>
      </c>
      <c r="I93" s="67" t="s">
        <v>138</v>
      </c>
      <c r="J93" s="70" t="s">
        <v>2433</v>
      </c>
      <c r="K93" s="436">
        <v>3750000</v>
      </c>
      <c r="L93" s="67" t="s">
        <v>68</v>
      </c>
      <c r="M93" s="417" t="s">
        <v>2432</v>
      </c>
      <c r="N93" s="244">
        <v>85153082</v>
      </c>
      <c r="O93" s="412">
        <v>39</v>
      </c>
      <c r="P93" s="413">
        <v>45306</v>
      </c>
      <c r="Q93" s="436">
        <v>524300000</v>
      </c>
      <c r="R93" s="413">
        <v>45331</v>
      </c>
      <c r="S93" s="436">
        <v>3750000</v>
      </c>
      <c r="T93" s="72" t="s">
        <v>66</v>
      </c>
      <c r="U93" s="412">
        <v>19285288</v>
      </c>
      <c r="V93" s="244" t="s">
        <v>2426</v>
      </c>
      <c r="W93" s="413">
        <v>45331</v>
      </c>
      <c r="X93" s="413">
        <v>45331</v>
      </c>
      <c r="Y93" s="414" t="s">
        <v>75</v>
      </c>
      <c r="Z93" s="413">
        <v>45351</v>
      </c>
      <c r="AA93" s="136">
        <f t="shared" si="5"/>
        <v>20</v>
      </c>
      <c r="AB93" s="70">
        <v>0</v>
      </c>
      <c r="AC93" s="70">
        <v>0</v>
      </c>
      <c r="AD93" s="70">
        <v>0</v>
      </c>
      <c r="AE93" s="415" t="s">
        <v>75</v>
      </c>
      <c r="AF93" s="136">
        <f t="shared" si="6"/>
        <v>0</v>
      </c>
      <c r="AG93" s="70">
        <v>0</v>
      </c>
      <c r="AH93" s="70">
        <v>0</v>
      </c>
      <c r="AI93" s="415" t="s">
        <v>75</v>
      </c>
      <c r="AJ93" s="70">
        <v>0</v>
      </c>
      <c r="AK93" s="415" t="s">
        <v>75</v>
      </c>
      <c r="AL93" s="415" t="s">
        <v>75</v>
      </c>
      <c r="AM93" s="136">
        <f t="shared" si="7"/>
        <v>0</v>
      </c>
      <c r="AN93" s="447">
        <f>+K93+AC93-AH93</f>
        <v>3750000</v>
      </c>
      <c r="AO93" s="72" t="s">
        <v>67</v>
      </c>
      <c r="AP93" s="436">
        <v>3750000</v>
      </c>
      <c r="AQ93" s="72" t="s">
        <v>85</v>
      </c>
      <c r="AR93" s="70">
        <v>0</v>
      </c>
      <c r="AS93" s="415" t="s">
        <v>75</v>
      </c>
      <c r="AT93" s="453">
        <f t="shared" si="8"/>
        <v>3750000</v>
      </c>
      <c r="AU93" s="438">
        <v>0</v>
      </c>
      <c r="AV93" s="140">
        <f t="shared" si="9"/>
        <v>1</v>
      </c>
      <c r="AW93" s="415" t="s">
        <v>75</v>
      </c>
      <c r="AX93" s="72" t="s">
        <v>131</v>
      </c>
      <c r="AY93" s="267" t="s">
        <v>2431</v>
      </c>
      <c r="AZ93" s="67" t="s">
        <v>67</v>
      </c>
      <c r="BA93" s="67" t="s">
        <v>67</v>
      </c>
    </row>
    <row r="94" spans="2:53" s="196" customFormat="1" ht="14.25" customHeight="1" x14ac:dyDescent="0.2">
      <c r="B94" s="67">
        <v>2024</v>
      </c>
      <c r="C94" s="67">
        <v>891780111</v>
      </c>
      <c r="D94" s="69" t="s">
        <v>64</v>
      </c>
      <c r="E94" s="70" t="s">
        <v>2430</v>
      </c>
      <c r="F94" s="136" t="s">
        <v>2429</v>
      </c>
      <c r="G94" s="72">
        <v>0</v>
      </c>
      <c r="H94" s="72" t="s">
        <v>73</v>
      </c>
      <c r="I94" s="67" t="s">
        <v>138</v>
      </c>
      <c r="J94" s="70" t="s">
        <v>2428</v>
      </c>
      <c r="K94" s="436">
        <v>2500000</v>
      </c>
      <c r="L94" s="67" t="s">
        <v>68</v>
      </c>
      <c r="M94" s="417" t="s">
        <v>2427</v>
      </c>
      <c r="N94" s="244">
        <v>1095813589</v>
      </c>
      <c r="O94" s="412">
        <v>39</v>
      </c>
      <c r="P94" s="413">
        <v>45306</v>
      </c>
      <c r="Q94" s="436">
        <v>524300000</v>
      </c>
      <c r="R94" s="413">
        <v>45335</v>
      </c>
      <c r="S94" s="436">
        <v>2500000</v>
      </c>
      <c r="T94" s="72" t="s">
        <v>66</v>
      </c>
      <c r="U94" s="412">
        <v>19285288</v>
      </c>
      <c r="V94" s="244" t="s">
        <v>2426</v>
      </c>
      <c r="W94" s="413">
        <v>45335</v>
      </c>
      <c r="X94" s="413">
        <v>45335</v>
      </c>
      <c r="Y94" s="414" t="s">
        <v>75</v>
      </c>
      <c r="Z94" s="413">
        <v>45351</v>
      </c>
      <c r="AA94" s="136">
        <f t="shared" si="5"/>
        <v>16</v>
      </c>
      <c r="AB94" s="70">
        <v>0</v>
      </c>
      <c r="AC94" s="70">
        <v>0</v>
      </c>
      <c r="AD94" s="70">
        <v>0</v>
      </c>
      <c r="AE94" s="415" t="s">
        <v>75</v>
      </c>
      <c r="AF94" s="136">
        <f t="shared" si="6"/>
        <v>0</v>
      </c>
      <c r="AG94" s="70">
        <v>0</v>
      </c>
      <c r="AH94" s="70">
        <v>0</v>
      </c>
      <c r="AI94" s="415" t="s">
        <v>75</v>
      </c>
      <c r="AJ94" s="70">
        <v>0</v>
      </c>
      <c r="AK94" s="415" t="s">
        <v>75</v>
      </c>
      <c r="AL94" s="415" t="s">
        <v>75</v>
      </c>
      <c r="AM94" s="136">
        <f t="shared" si="7"/>
        <v>0</v>
      </c>
      <c r="AN94" s="447">
        <f>+K94+AC94-AH94</f>
        <v>2500000</v>
      </c>
      <c r="AO94" s="72" t="s">
        <v>67</v>
      </c>
      <c r="AP94" s="436">
        <v>2500000</v>
      </c>
      <c r="AQ94" s="72" t="s">
        <v>85</v>
      </c>
      <c r="AR94" s="70">
        <v>0</v>
      </c>
      <c r="AS94" s="415" t="s">
        <v>75</v>
      </c>
      <c r="AT94" s="453">
        <f t="shared" si="8"/>
        <v>2500000</v>
      </c>
      <c r="AU94" s="438">
        <v>0</v>
      </c>
      <c r="AV94" s="140">
        <f t="shared" si="9"/>
        <v>1</v>
      </c>
      <c r="AW94" s="415" t="s">
        <v>75</v>
      </c>
      <c r="AX94" s="72" t="s">
        <v>131</v>
      </c>
      <c r="AY94" s="136" t="s">
        <v>2425</v>
      </c>
      <c r="AZ94" s="67" t="s">
        <v>67</v>
      </c>
      <c r="BA94" s="67" t="s">
        <v>67</v>
      </c>
    </row>
    <row r="95" spans="2:53" s="196" customFormat="1" ht="14.25" customHeight="1" x14ac:dyDescent="0.2">
      <c r="B95" s="67">
        <v>2024</v>
      </c>
      <c r="C95" s="67">
        <v>891780111</v>
      </c>
      <c r="D95" s="69" t="s">
        <v>64</v>
      </c>
      <c r="E95" s="70" t="s">
        <v>2424</v>
      </c>
      <c r="F95" s="136" t="s">
        <v>2423</v>
      </c>
      <c r="G95" s="72">
        <v>0</v>
      </c>
      <c r="H95" s="72" t="s">
        <v>73</v>
      </c>
      <c r="I95" s="67" t="s">
        <v>138</v>
      </c>
      <c r="J95" s="70" t="s">
        <v>2422</v>
      </c>
      <c r="K95" s="436">
        <v>6000000</v>
      </c>
      <c r="L95" s="67" t="s">
        <v>68</v>
      </c>
      <c r="M95" s="417" t="s">
        <v>2421</v>
      </c>
      <c r="N95" s="244">
        <v>1083019768</v>
      </c>
      <c r="O95" s="412">
        <v>34</v>
      </c>
      <c r="P95" s="413">
        <v>45306</v>
      </c>
      <c r="Q95" s="436">
        <v>305400000</v>
      </c>
      <c r="R95" s="413">
        <v>45335</v>
      </c>
      <c r="S95" s="436">
        <v>6000000</v>
      </c>
      <c r="T95" s="72" t="s">
        <v>66</v>
      </c>
      <c r="U95" s="412">
        <v>1082903415</v>
      </c>
      <c r="V95" s="244" t="s">
        <v>1935</v>
      </c>
      <c r="W95" s="413">
        <v>45335</v>
      </c>
      <c r="X95" s="413">
        <v>45335</v>
      </c>
      <c r="Y95" s="414" t="s">
        <v>75</v>
      </c>
      <c r="Z95" s="413">
        <v>45394</v>
      </c>
      <c r="AA95" s="136">
        <f t="shared" si="5"/>
        <v>59</v>
      </c>
      <c r="AB95" s="70">
        <v>0</v>
      </c>
      <c r="AC95" s="70">
        <v>0</v>
      </c>
      <c r="AD95" s="70">
        <v>0</v>
      </c>
      <c r="AE95" s="415" t="s">
        <v>75</v>
      </c>
      <c r="AF95" s="136">
        <f t="shared" si="6"/>
        <v>0</v>
      </c>
      <c r="AG95" s="70">
        <v>0</v>
      </c>
      <c r="AH95" s="70">
        <v>0</v>
      </c>
      <c r="AI95" s="415" t="s">
        <v>75</v>
      </c>
      <c r="AJ95" s="70">
        <v>0</v>
      </c>
      <c r="AK95" s="415" t="s">
        <v>75</v>
      </c>
      <c r="AL95" s="415" t="s">
        <v>75</v>
      </c>
      <c r="AM95" s="136">
        <f t="shared" si="7"/>
        <v>0</v>
      </c>
      <c r="AN95" s="447">
        <f>+K95+AC95-AH95</f>
        <v>6000000</v>
      </c>
      <c r="AO95" s="72" t="s">
        <v>67</v>
      </c>
      <c r="AP95" s="436">
        <v>6000000</v>
      </c>
      <c r="AQ95" s="72" t="s">
        <v>85</v>
      </c>
      <c r="AR95" s="70">
        <v>0</v>
      </c>
      <c r="AS95" s="415" t="s">
        <v>75</v>
      </c>
      <c r="AT95" s="453">
        <f t="shared" si="8"/>
        <v>6000000</v>
      </c>
      <c r="AU95" s="438">
        <v>0</v>
      </c>
      <c r="AV95" s="140">
        <f t="shared" si="9"/>
        <v>1</v>
      </c>
      <c r="AW95" s="415" t="s">
        <v>75</v>
      </c>
      <c r="AX95" s="72" t="s">
        <v>131</v>
      </c>
      <c r="AY95" s="136" t="s">
        <v>2420</v>
      </c>
      <c r="AZ95" s="67" t="s">
        <v>67</v>
      </c>
      <c r="BA95" s="67" t="s">
        <v>67</v>
      </c>
    </row>
    <row r="96" spans="2:53" s="196" customFormat="1" ht="14.25" customHeight="1" x14ac:dyDescent="0.2">
      <c r="B96" s="67">
        <v>2024</v>
      </c>
      <c r="C96" s="67">
        <v>891780111</v>
      </c>
      <c r="D96" s="69" t="s">
        <v>64</v>
      </c>
      <c r="E96" s="70" t="s">
        <v>2419</v>
      </c>
      <c r="F96" s="136" t="s">
        <v>2418</v>
      </c>
      <c r="G96" s="72">
        <v>0</v>
      </c>
      <c r="H96" s="72" t="s">
        <v>73</v>
      </c>
      <c r="I96" s="67" t="s">
        <v>138</v>
      </c>
      <c r="J96" s="70" t="s">
        <v>2417</v>
      </c>
      <c r="K96" s="436">
        <v>12265110</v>
      </c>
      <c r="L96" s="67" t="s">
        <v>68</v>
      </c>
      <c r="M96" s="417" t="s">
        <v>2416</v>
      </c>
      <c r="N96" s="244">
        <v>1082968357</v>
      </c>
      <c r="O96" s="412">
        <v>316</v>
      </c>
      <c r="P96" s="413">
        <v>45330</v>
      </c>
      <c r="Q96" s="436">
        <v>79157845</v>
      </c>
      <c r="R96" s="413">
        <v>45335</v>
      </c>
      <c r="S96" s="436">
        <v>12265110</v>
      </c>
      <c r="T96" s="72" t="s">
        <v>66</v>
      </c>
      <c r="U96" s="412">
        <v>85462025</v>
      </c>
      <c r="V96" s="244" t="s">
        <v>1835</v>
      </c>
      <c r="W96" s="413">
        <v>45335</v>
      </c>
      <c r="X96" s="413">
        <v>45335</v>
      </c>
      <c r="Y96" s="414" t="s">
        <v>75</v>
      </c>
      <c r="Z96" s="413">
        <v>45466</v>
      </c>
      <c r="AA96" s="136">
        <f t="shared" si="5"/>
        <v>131</v>
      </c>
      <c r="AB96" s="70">
        <v>0</v>
      </c>
      <c r="AC96" s="70">
        <v>0</v>
      </c>
      <c r="AD96" s="70">
        <v>0</v>
      </c>
      <c r="AE96" s="415" t="s">
        <v>75</v>
      </c>
      <c r="AF96" s="136">
        <f t="shared" si="6"/>
        <v>0</v>
      </c>
      <c r="AG96" s="70">
        <v>0</v>
      </c>
      <c r="AH96" s="70">
        <v>0</v>
      </c>
      <c r="AI96" s="415" t="s">
        <v>75</v>
      </c>
      <c r="AJ96" s="70">
        <v>0</v>
      </c>
      <c r="AK96" s="415" t="s">
        <v>75</v>
      </c>
      <c r="AL96" s="415" t="s">
        <v>75</v>
      </c>
      <c r="AM96" s="136">
        <f t="shared" si="7"/>
        <v>0</v>
      </c>
      <c r="AN96" s="447">
        <f>+K96+AC96-AH96</f>
        <v>12265110</v>
      </c>
      <c r="AO96" s="72" t="s">
        <v>85</v>
      </c>
      <c r="AP96" s="436">
        <v>0</v>
      </c>
      <c r="AQ96" s="72" t="s">
        <v>85</v>
      </c>
      <c r="AR96" s="70">
        <v>0</v>
      </c>
      <c r="AS96" s="415" t="s">
        <v>75</v>
      </c>
      <c r="AT96" s="453">
        <f t="shared" si="8"/>
        <v>10902320</v>
      </c>
      <c r="AU96" s="438">
        <v>1362790</v>
      </c>
      <c r="AV96" s="140">
        <f t="shared" si="9"/>
        <v>0.88888888888888884</v>
      </c>
      <c r="AW96" s="415" t="s">
        <v>75</v>
      </c>
      <c r="AX96" s="72" t="s">
        <v>86</v>
      </c>
      <c r="AY96" s="136" t="s">
        <v>2415</v>
      </c>
      <c r="AZ96" s="67" t="s">
        <v>67</v>
      </c>
      <c r="BA96" s="67" t="s">
        <v>67</v>
      </c>
    </row>
    <row r="97" spans="2:53" s="196" customFormat="1" ht="14.25" customHeight="1" x14ac:dyDescent="0.2">
      <c r="B97" s="67">
        <v>2024</v>
      </c>
      <c r="C97" s="67">
        <v>891780111</v>
      </c>
      <c r="D97" s="69" t="s">
        <v>64</v>
      </c>
      <c r="E97" s="70" t="s">
        <v>2414</v>
      </c>
      <c r="F97" s="136" t="s">
        <v>2413</v>
      </c>
      <c r="G97" s="72">
        <v>0</v>
      </c>
      <c r="H97" s="72" t="s">
        <v>73</v>
      </c>
      <c r="I97" s="67" t="s">
        <v>138</v>
      </c>
      <c r="J97" s="70" t="s">
        <v>2412</v>
      </c>
      <c r="K97" s="436">
        <v>27500000</v>
      </c>
      <c r="L97" s="67" t="s">
        <v>68</v>
      </c>
      <c r="M97" s="417" t="s">
        <v>2411</v>
      </c>
      <c r="N97" s="244">
        <v>36453856</v>
      </c>
      <c r="O97" s="412">
        <v>37</v>
      </c>
      <c r="P97" s="413">
        <v>45306</v>
      </c>
      <c r="Q97" s="436">
        <v>132500000</v>
      </c>
      <c r="R97" s="413">
        <v>45336</v>
      </c>
      <c r="S97" s="436">
        <v>27500000</v>
      </c>
      <c r="T97" s="72" t="s">
        <v>66</v>
      </c>
      <c r="U97" s="412" t="s">
        <v>2410</v>
      </c>
      <c r="V97" s="244" t="s">
        <v>2409</v>
      </c>
      <c r="W97" s="413">
        <v>45336</v>
      </c>
      <c r="X97" s="413">
        <v>45336</v>
      </c>
      <c r="Y97" s="414" t="s">
        <v>75</v>
      </c>
      <c r="Z97" s="413">
        <v>45486</v>
      </c>
      <c r="AA97" s="136">
        <f t="shared" si="5"/>
        <v>150</v>
      </c>
      <c r="AB97" s="70">
        <v>0</v>
      </c>
      <c r="AC97" s="70">
        <v>0</v>
      </c>
      <c r="AD97" s="70">
        <v>0</v>
      </c>
      <c r="AE97" s="415" t="s">
        <v>75</v>
      </c>
      <c r="AF97" s="136">
        <f t="shared" si="6"/>
        <v>0</v>
      </c>
      <c r="AG97" s="70">
        <v>0</v>
      </c>
      <c r="AH97" s="70">
        <v>0</v>
      </c>
      <c r="AI97" s="415" t="s">
        <v>75</v>
      </c>
      <c r="AJ97" s="70">
        <v>0</v>
      </c>
      <c r="AK97" s="415" t="s">
        <v>75</v>
      </c>
      <c r="AL97" s="415" t="s">
        <v>75</v>
      </c>
      <c r="AM97" s="136">
        <f t="shared" si="7"/>
        <v>0</v>
      </c>
      <c r="AN97" s="447">
        <f>+K97+AC97-AH97</f>
        <v>27500000</v>
      </c>
      <c r="AO97" s="72" t="s">
        <v>67</v>
      </c>
      <c r="AP97" s="436">
        <v>27500000</v>
      </c>
      <c r="AQ97" s="72" t="s">
        <v>85</v>
      </c>
      <c r="AR97" s="70">
        <v>0</v>
      </c>
      <c r="AS97" s="415" t="s">
        <v>75</v>
      </c>
      <c r="AT97" s="453">
        <f t="shared" si="8"/>
        <v>25033333</v>
      </c>
      <c r="AU97" s="438">
        <v>2466667</v>
      </c>
      <c r="AV97" s="140">
        <f t="shared" si="9"/>
        <v>0.91030301818181814</v>
      </c>
      <c r="AW97" s="415" t="s">
        <v>75</v>
      </c>
      <c r="AX97" s="72" t="s">
        <v>86</v>
      </c>
      <c r="AY97" s="136" t="s">
        <v>2408</v>
      </c>
      <c r="AZ97" s="67" t="s">
        <v>67</v>
      </c>
      <c r="BA97" s="67" t="s">
        <v>67</v>
      </c>
    </row>
    <row r="98" spans="2:53" s="196" customFormat="1" ht="14.25" customHeight="1" x14ac:dyDescent="0.2">
      <c r="B98" s="67">
        <v>2024</v>
      </c>
      <c r="C98" s="67">
        <v>891780111</v>
      </c>
      <c r="D98" s="69" t="s">
        <v>64</v>
      </c>
      <c r="E98" s="70" t="s">
        <v>2407</v>
      </c>
      <c r="F98" s="136" t="s">
        <v>2406</v>
      </c>
      <c r="G98" s="72">
        <v>0</v>
      </c>
      <c r="H98" s="72" t="s">
        <v>73</v>
      </c>
      <c r="I98" s="67" t="s">
        <v>138</v>
      </c>
      <c r="J98" s="70" t="s">
        <v>2405</v>
      </c>
      <c r="K98" s="436">
        <v>14000000</v>
      </c>
      <c r="L98" s="67" t="s">
        <v>68</v>
      </c>
      <c r="M98" s="417" t="s">
        <v>635</v>
      </c>
      <c r="N98" s="244">
        <v>1140849992</v>
      </c>
      <c r="O98" s="412">
        <v>34</v>
      </c>
      <c r="P98" s="413">
        <v>45306</v>
      </c>
      <c r="Q98" s="436">
        <v>305400000</v>
      </c>
      <c r="R98" s="413">
        <v>45336</v>
      </c>
      <c r="S98" s="436">
        <v>14000000</v>
      </c>
      <c r="T98" s="72" t="s">
        <v>66</v>
      </c>
      <c r="U98" s="412">
        <v>1082903415</v>
      </c>
      <c r="V98" s="244" t="s">
        <v>1935</v>
      </c>
      <c r="W98" s="413">
        <v>45336</v>
      </c>
      <c r="X98" s="413">
        <v>45336</v>
      </c>
      <c r="Y98" s="414" t="s">
        <v>75</v>
      </c>
      <c r="Z98" s="413">
        <v>45450</v>
      </c>
      <c r="AA98" s="136">
        <f t="shared" si="5"/>
        <v>114</v>
      </c>
      <c r="AB98" s="70">
        <v>0</v>
      </c>
      <c r="AC98" s="70">
        <v>0</v>
      </c>
      <c r="AD98" s="70">
        <v>0</v>
      </c>
      <c r="AE98" s="415" t="s">
        <v>75</v>
      </c>
      <c r="AF98" s="136">
        <f t="shared" si="6"/>
        <v>0</v>
      </c>
      <c r="AG98" s="70">
        <v>0</v>
      </c>
      <c r="AH98" s="70">
        <v>0</v>
      </c>
      <c r="AI98" s="415" t="s">
        <v>75</v>
      </c>
      <c r="AJ98" s="70">
        <v>0</v>
      </c>
      <c r="AK98" s="415" t="s">
        <v>75</v>
      </c>
      <c r="AL98" s="415" t="s">
        <v>75</v>
      </c>
      <c r="AM98" s="136">
        <f t="shared" si="7"/>
        <v>0</v>
      </c>
      <c r="AN98" s="447">
        <f>+K98+AC98-AH98</f>
        <v>14000000</v>
      </c>
      <c r="AO98" s="72" t="s">
        <v>67</v>
      </c>
      <c r="AP98" s="436">
        <v>14000000</v>
      </c>
      <c r="AQ98" s="72" t="s">
        <v>85</v>
      </c>
      <c r="AR98" s="70">
        <v>0</v>
      </c>
      <c r="AS98" s="415" t="s">
        <v>75</v>
      </c>
      <c r="AT98" s="453">
        <f t="shared" si="8"/>
        <v>14000000</v>
      </c>
      <c r="AU98" s="438">
        <v>0</v>
      </c>
      <c r="AV98" s="140">
        <f t="shared" si="9"/>
        <v>1</v>
      </c>
      <c r="AW98" s="415" t="s">
        <v>75</v>
      </c>
      <c r="AX98" s="72" t="s">
        <v>131</v>
      </c>
      <c r="AY98" s="136" t="s">
        <v>2404</v>
      </c>
      <c r="AZ98" s="67" t="s">
        <v>67</v>
      </c>
      <c r="BA98" s="67" t="s">
        <v>67</v>
      </c>
    </row>
    <row r="99" spans="2:53" s="196" customFormat="1" ht="14.25" customHeight="1" x14ac:dyDescent="0.2">
      <c r="B99" s="67">
        <v>2024</v>
      </c>
      <c r="C99" s="67">
        <v>891780111</v>
      </c>
      <c r="D99" s="69" t="s">
        <v>64</v>
      </c>
      <c r="E99" s="70" t="s">
        <v>2403</v>
      </c>
      <c r="F99" s="136" t="s">
        <v>2402</v>
      </c>
      <c r="G99" s="72">
        <v>0</v>
      </c>
      <c r="H99" s="72" t="s">
        <v>73</v>
      </c>
      <c r="I99" s="67" t="s">
        <v>138</v>
      </c>
      <c r="J99" s="70" t="s">
        <v>2401</v>
      </c>
      <c r="K99" s="436">
        <v>8426667</v>
      </c>
      <c r="L99" s="67" t="s">
        <v>68</v>
      </c>
      <c r="M99" s="417" t="s">
        <v>2400</v>
      </c>
      <c r="N99" s="244">
        <v>1026559851</v>
      </c>
      <c r="O99" s="412">
        <v>39</v>
      </c>
      <c r="P99" s="413">
        <v>45306</v>
      </c>
      <c r="Q99" s="436">
        <v>524300000</v>
      </c>
      <c r="R99" s="413">
        <v>45337</v>
      </c>
      <c r="S99" s="436">
        <v>8426667</v>
      </c>
      <c r="T99" s="72" t="s">
        <v>66</v>
      </c>
      <c r="U99" s="412">
        <v>79738530</v>
      </c>
      <c r="V99" s="244" t="s">
        <v>2050</v>
      </c>
      <c r="W99" s="413">
        <v>45337</v>
      </c>
      <c r="X99" s="413">
        <v>45337</v>
      </c>
      <c r="Y99" s="414" t="s">
        <v>75</v>
      </c>
      <c r="Z99" s="413">
        <v>45412</v>
      </c>
      <c r="AA99" s="136">
        <f t="shared" si="5"/>
        <v>75</v>
      </c>
      <c r="AB99" s="70">
        <v>0</v>
      </c>
      <c r="AC99" s="70">
        <v>0</v>
      </c>
      <c r="AD99" s="70">
        <v>0</v>
      </c>
      <c r="AE99" s="415" t="s">
        <v>75</v>
      </c>
      <c r="AF99" s="136">
        <f t="shared" si="6"/>
        <v>0</v>
      </c>
      <c r="AG99" s="70">
        <v>0</v>
      </c>
      <c r="AH99" s="70">
        <v>0</v>
      </c>
      <c r="AI99" s="415" t="s">
        <v>75</v>
      </c>
      <c r="AJ99" s="70">
        <v>0</v>
      </c>
      <c r="AK99" s="415" t="s">
        <v>75</v>
      </c>
      <c r="AL99" s="415" t="s">
        <v>75</v>
      </c>
      <c r="AM99" s="136">
        <f t="shared" si="7"/>
        <v>0</v>
      </c>
      <c r="AN99" s="447">
        <f>+K99+AC99-AH99</f>
        <v>8426667</v>
      </c>
      <c r="AO99" s="72" t="s">
        <v>67</v>
      </c>
      <c r="AP99" s="436">
        <v>8426667</v>
      </c>
      <c r="AQ99" s="72" t="s">
        <v>85</v>
      </c>
      <c r="AR99" s="70">
        <v>0</v>
      </c>
      <c r="AS99" s="415" t="s">
        <v>75</v>
      </c>
      <c r="AT99" s="453">
        <f t="shared" si="8"/>
        <v>8426667</v>
      </c>
      <c r="AU99" s="438">
        <v>0</v>
      </c>
      <c r="AV99" s="140">
        <f t="shared" si="9"/>
        <v>1</v>
      </c>
      <c r="AW99" s="415" t="s">
        <v>75</v>
      </c>
      <c r="AX99" s="72" t="s">
        <v>131</v>
      </c>
      <c r="AY99" s="136" t="s">
        <v>2399</v>
      </c>
      <c r="AZ99" s="67" t="s">
        <v>67</v>
      </c>
      <c r="BA99" s="67" t="s">
        <v>67</v>
      </c>
    </row>
    <row r="100" spans="2:53" s="196" customFormat="1" ht="14.25" customHeight="1" x14ac:dyDescent="0.2">
      <c r="B100" s="67">
        <v>2024</v>
      </c>
      <c r="C100" s="67">
        <v>891780111</v>
      </c>
      <c r="D100" s="69" t="s">
        <v>64</v>
      </c>
      <c r="E100" s="70" t="s">
        <v>2398</v>
      </c>
      <c r="F100" s="136" t="s">
        <v>2397</v>
      </c>
      <c r="G100" s="72">
        <v>0</v>
      </c>
      <c r="H100" s="72" t="s">
        <v>73</v>
      </c>
      <c r="I100" s="67" t="s">
        <v>138</v>
      </c>
      <c r="J100" s="70" t="s">
        <v>2396</v>
      </c>
      <c r="K100" s="436">
        <v>8750000</v>
      </c>
      <c r="L100" s="67" t="s">
        <v>68</v>
      </c>
      <c r="M100" s="417" t="s">
        <v>2395</v>
      </c>
      <c r="N100" s="244">
        <v>1081785997</v>
      </c>
      <c r="O100" s="412">
        <v>39</v>
      </c>
      <c r="P100" s="413">
        <v>45306</v>
      </c>
      <c r="Q100" s="436">
        <v>524300000</v>
      </c>
      <c r="R100" s="413">
        <v>45337</v>
      </c>
      <c r="S100" s="436">
        <v>8750000</v>
      </c>
      <c r="T100" s="72" t="s">
        <v>66</v>
      </c>
      <c r="U100" s="412">
        <v>39049658</v>
      </c>
      <c r="V100" s="244" t="s">
        <v>2394</v>
      </c>
      <c r="W100" s="413">
        <v>45337</v>
      </c>
      <c r="X100" s="413">
        <v>45337</v>
      </c>
      <c r="Y100" s="414" t="s">
        <v>75</v>
      </c>
      <c r="Z100" s="413">
        <v>45412</v>
      </c>
      <c r="AA100" s="136">
        <f t="shared" si="5"/>
        <v>75</v>
      </c>
      <c r="AB100" s="70">
        <v>0</v>
      </c>
      <c r="AC100" s="70">
        <v>0</v>
      </c>
      <c r="AD100" s="70">
        <v>0</v>
      </c>
      <c r="AE100" s="415" t="s">
        <v>75</v>
      </c>
      <c r="AF100" s="136">
        <f t="shared" si="6"/>
        <v>0</v>
      </c>
      <c r="AG100" s="70">
        <v>0</v>
      </c>
      <c r="AH100" s="70">
        <v>0</v>
      </c>
      <c r="AI100" s="415" t="s">
        <v>75</v>
      </c>
      <c r="AJ100" s="70">
        <v>0</v>
      </c>
      <c r="AK100" s="415" t="s">
        <v>75</v>
      </c>
      <c r="AL100" s="415" t="s">
        <v>75</v>
      </c>
      <c r="AM100" s="136">
        <f t="shared" si="7"/>
        <v>0</v>
      </c>
      <c r="AN100" s="447">
        <f>+K100+AC100-AH100</f>
        <v>8750000</v>
      </c>
      <c r="AO100" s="72" t="s">
        <v>67</v>
      </c>
      <c r="AP100" s="436">
        <v>8750000</v>
      </c>
      <c r="AQ100" s="72" t="s">
        <v>85</v>
      </c>
      <c r="AR100" s="70">
        <v>0</v>
      </c>
      <c r="AS100" s="415" t="s">
        <v>75</v>
      </c>
      <c r="AT100" s="453">
        <f t="shared" si="8"/>
        <v>5250000</v>
      </c>
      <c r="AU100" s="438">
        <v>3500000</v>
      </c>
      <c r="AV100" s="140">
        <f t="shared" si="9"/>
        <v>0.6</v>
      </c>
      <c r="AW100" s="415" t="s">
        <v>75</v>
      </c>
      <c r="AX100" s="72" t="s">
        <v>86</v>
      </c>
      <c r="AY100" s="136" t="s">
        <v>2393</v>
      </c>
      <c r="AZ100" s="67" t="s">
        <v>67</v>
      </c>
      <c r="BA100" s="67" t="s">
        <v>67</v>
      </c>
    </row>
    <row r="101" spans="2:53" s="196" customFormat="1" ht="14.25" customHeight="1" x14ac:dyDescent="0.2">
      <c r="B101" s="67">
        <v>2024</v>
      </c>
      <c r="C101" s="67">
        <v>891780111</v>
      </c>
      <c r="D101" s="69" t="s">
        <v>64</v>
      </c>
      <c r="E101" s="70" t="s">
        <v>2392</v>
      </c>
      <c r="F101" s="136" t="s">
        <v>2391</v>
      </c>
      <c r="G101" s="72">
        <v>0</v>
      </c>
      <c r="H101" s="72" t="s">
        <v>73</v>
      </c>
      <c r="I101" s="67" t="s">
        <v>138</v>
      </c>
      <c r="J101" s="70" t="s">
        <v>2390</v>
      </c>
      <c r="K101" s="436">
        <v>7000000</v>
      </c>
      <c r="L101" s="67" t="s">
        <v>68</v>
      </c>
      <c r="M101" s="417" t="s">
        <v>2389</v>
      </c>
      <c r="N101" s="244">
        <v>1140866481</v>
      </c>
      <c r="O101" s="412">
        <v>235</v>
      </c>
      <c r="P101" s="413">
        <v>45323</v>
      </c>
      <c r="Q101" s="436">
        <v>674900000</v>
      </c>
      <c r="R101" s="413">
        <v>45337</v>
      </c>
      <c r="S101" s="436">
        <v>7000000</v>
      </c>
      <c r="T101" s="72" t="s">
        <v>66</v>
      </c>
      <c r="U101" s="412">
        <v>52705148</v>
      </c>
      <c r="V101" s="244" t="s">
        <v>1909</v>
      </c>
      <c r="W101" s="413">
        <v>45337</v>
      </c>
      <c r="X101" s="413">
        <v>45337</v>
      </c>
      <c r="Y101" s="414" t="s">
        <v>75</v>
      </c>
      <c r="Z101" s="413">
        <v>45381</v>
      </c>
      <c r="AA101" s="136">
        <f t="shared" si="5"/>
        <v>44</v>
      </c>
      <c r="AB101" s="70">
        <v>0</v>
      </c>
      <c r="AC101" s="70">
        <v>0</v>
      </c>
      <c r="AD101" s="70">
        <v>0</v>
      </c>
      <c r="AE101" s="415" t="s">
        <v>75</v>
      </c>
      <c r="AF101" s="136">
        <f t="shared" si="6"/>
        <v>0</v>
      </c>
      <c r="AG101" s="70">
        <v>0</v>
      </c>
      <c r="AH101" s="70">
        <v>0</v>
      </c>
      <c r="AI101" s="415" t="s">
        <v>75</v>
      </c>
      <c r="AJ101" s="70">
        <v>0</v>
      </c>
      <c r="AK101" s="415" t="s">
        <v>75</v>
      </c>
      <c r="AL101" s="415" t="s">
        <v>75</v>
      </c>
      <c r="AM101" s="136">
        <f t="shared" si="7"/>
        <v>0</v>
      </c>
      <c r="AN101" s="447">
        <f>+K101+AC101-AH101</f>
        <v>7000000</v>
      </c>
      <c r="AO101" s="72" t="s">
        <v>85</v>
      </c>
      <c r="AP101" s="436">
        <v>0</v>
      </c>
      <c r="AQ101" s="72" t="s">
        <v>85</v>
      </c>
      <c r="AR101" s="70">
        <v>0</v>
      </c>
      <c r="AS101" s="415" t="s">
        <v>75</v>
      </c>
      <c r="AT101" s="453">
        <f t="shared" si="8"/>
        <v>7000000</v>
      </c>
      <c r="AU101" s="438">
        <v>0</v>
      </c>
      <c r="AV101" s="140">
        <f t="shared" si="9"/>
        <v>1</v>
      </c>
      <c r="AW101" s="415" t="s">
        <v>75</v>
      </c>
      <c r="AX101" s="72" t="s">
        <v>131</v>
      </c>
      <c r="AY101" s="136" t="s">
        <v>2388</v>
      </c>
      <c r="AZ101" s="67" t="s">
        <v>67</v>
      </c>
      <c r="BA101" s="67" t="s">
        <v>67</v>
      </c>
    </row>
    <row r="102" spans="2:53" s="196" customFormat="1" ht="14.25" customHeight="1" x14ac:dyDescent="0.2">
      <c r="B102" s="67">
        <v>2024</v>
      </c>
      <c r="C102" s="67">
        <v>891780111</v>
      </c>
      <c r="D102" s="69" t="s">
        <v>64</v>
      </c>
      <c r="E102" s="70" t="s">
        <v>2387</v>
      </c>
      <c r="F102" s="136" t="s">
        <v>2386</v>
      </c>
      <c r="G102" s="72">
        <v>0</v>
      </c>
      <c r="H102" s="72" t="s">
        <v>73</v>
      </c>
      <c r="I102" s="67" t="s">
        <v>138</v>
      </c>
      <c r="J102" s="70" t="s">
        <v>2385</v>
      </c>
      <c r="K102" s="436">
        <v>20000000</v>
      </c>
      <c r="L102" s="67" t="s">
        <v>68</v>
      </c>
      <c r="M102" s="417" t="s">
        <v>384</v>
      </c>
      <c r="N102" s="244">
        <v>71676049</v>
      </c>
      <c r="O102" s="412">
        <v>39</v>
      </c>
      <c r="P102" s="413">
        <v>45306</v>
      </c>
      <c r="Q102" s="436">
        <v>524300000</v>
      </c>
      <c r="R102" s="413">
        <v>45337</v>
      </c>
      <c r="S102" s="436">
        <v>20000000</v>
      </c>
      <c r="T102" s="72" t="s">
        <v>66</v>
      </c>
      <c r="U102" s="412">
        <v>39049658</v>
      </c>
      <c r="V102" s="244" t="s">
        <v>1956</v>
      </c>
      <c r="W102" s="413">
        <v>45337</v>
      </c>
      <c r="X102" s="413">
        <v>45337</v>
      </c>
      <c r="Y102" s="414" t="s">
        <v>75</v>
      </c>
      <c r="Z102" s="413">
        <v>45457</v>
      </c>
      <c r="AA102" s="136">
        <f t="shared" si="5"/>
        <v>120</v>
      </c>
      <c r="AB102" s="70">
        <v>0</v>
      </c>
      <c r="AC102" s="70">
        <v>0</v>
      </c>
      <c r="AD102" s="70">
        <v>0</v>
      </c>
      <c r="AE102" s="415" t="s">
        <v>75</v>
      </c>
      <c r="AF102" s="136">
        <f t="shared" si="6"/>
        <v>0</v>
      </c>
      <c r="AG102" s="70">
        <v>0</v>
      </c>
      <c r="AH102" s="70">
        <v>0</v>
      </c>
      <c r="AI102" s="415" t="s">
        <v>75</v>
      </c>
      <c r="AJ102" s="70">
        <v>0</v>
      </c>
      <c r="AK102" s="415" t="s">
        <v>75</v>
      </c>
      <c r="AL102" s="415" t="s">
        <v>75</v>
      </c>
      <c r="AM102" s="136">
        <f t="shared" si="7"/>
        <v>0</v>
      </c>
      <c r="AN102" s="447">
        <f>+K102+AC102-AH102</f>
        <v>20000000</v>
      </c>
      <c r="AO102" s="72" t="s">
        <v>67</v>
      </c>
      <c r="AP102" s="436">
        <v>20000000</v>
      </c>
      <c r="AQ102" s="72" t="s">
        <v>85</v>
      </c>
      <c r="AR102" s="70">
        <v>0</v>
      </c>
      <c r="AS102" s="415" t="s">
        <v>75</v>
      </c>
      <c r="AT102" s="453">
        <f t="shared" si="8"/>
        <v>20000000</v>
      </c>
      <c r="AU102" s="438">
        <v>0</v>
      </c>
      <c r="AV102" s="140">
        <f t="shared" si="9"/>
        <v>1</v>
      </c>
      <c r="AW102" s="415" t="s">
        <v>75</v>
      </c>
      <c r="AX102" s="72" t="s">
        <v>131</v>
      </c>
      <c r="AY102" s="136" t="s">
        <v>2384</v>
      </c>
      <c r="AZ102" s="67" t="s">
        <v>67</v>
      </c>
      <c r="BA102" s="67" t="s">
        <v>67</v>
      </c>
    </row>
    <row r="103" spans="2:53" s="196" customFormat="1" ht="14.25" customHeight="1" x14ac:dyDescent="0.2">
      <c r="B103" s="67">
        <v>2024</v>
      </c>
      <c r="C103" s="67">
        <v>891780111</v>
      </c>
      <c r="D103" s="69" t="s">
        <v>64</v>
      </c>
      <c r="E103" s="70" t="s">
        <v>2383</v>
      </c>
      <c r="F103" s="136" t="s">
        <v>2382</v>
      </c>
      <c r="G103" s="72">
        <v>0</v>
      </c>
      <c r="H103" s="72" t="s">
        <v>73</v>
      </c>
      <c r="I103" s="67" t="s">
        <v>138</v>
      </c>
      <c r="J103" s="70" t="s">
        <v>2381</v>
      </c>
      <c r="K103" s="436">
        <v>15000000</v>
      </c>
      <c r="L103" s="67" t="s">
        <v>68</v>
      </c>
      <c r="M103" s="417" t="s">
        <v>2380</v>
      </c>
      <c r="N103" s="244">
        <v>1004358155</v>
      </c>
      <c r="O103" s="412">
        <v>38</v>
      </c>
      <c r="P103" s="413">
        <v>45306</v>
      </c>
      <c r="Q103" s="436">
        <v>585250000</v>
      </c>
      <c r="R103" s="413">
        <v>45338</v>
      </c>
      <c r="S103" s="436">
        <v>15000000</v>
      </c>
      <c r="T103" s="72" t="s">
        <v>66</v>
      </c>
      <c r="U103" s="412">
        <v>1082884010</v>
      </c>
      <c r="V103" s="244" t="s">
        <v>1687</v>
      </c>
      <c r="W103" s="413">
        <v>45338</v>
      </c>
      <c r="X103" s="413">
        <v>45338</v>
      </c>
      <c r="Y103" s="414" t="s">
        <v>75</v>
      </c>
      <c r="Z103" s="413">
        <v>45488</v>
      </c>
      <c r="AA103" s="136">
        <f t="shared" si="5"/>
        <v>150</v>
      </c>
      <c r="AB103" s="70">
        <v>0</v>
      </c>
      <c r="AC103" s="70">
        <v>0</v>
      </c>
      <c r="AD103" s="70">
        <v>0</v>
      </c>
      <c r="AE103" s="415" t="s">
        <v>75</v>
      </c>
      <c r="AF103" s="136">
        <f t="shared" si="6"/>
        <v>0</v>
      </c>
      <c r="AG103" s="70">
        <v>0</v>
      </c>
      <c r="AH103" s="70">
        <v>0</v>
      </c>
      <c r="AI103" s="415" t="s">
        <v>75</v>
      </c>
      <c r="AJ103" s="70">
        <v>0</v>
      </c>
      <c r="AK103" s="415" t="s">
        <v>75</v>
      </c>
      <c r="AL103" s="415" t="s">
        <v>75</v>
      </c>
      <c r="AM103" s="136">
        <f t="shared" si="7"/>
        <v>0</v>
      </c>
      <c r="AN103" s="447">
        <f>+K103+AC103-AH103</f>
        <v>15000000</v>
      </c>
      <c r="AO103" s="72" t="s">
        <v>67</v>
      </c>
      <c r="AP103" s="436">
        <v>15000000</v>
      </c>
      <c r="AQ103" s="72" t="s">
        <v>85</v>
      </c>
      <c r="AR103" s="70">
        <v>0</v>
      </c>
      <c r="AS103" s="415" t="s">
        <v>75</v>
      </c>
      <c r="AT103" s="453">
        <f t="shared" si="8"/>
        <v>10500000</v>
      </c>
      <c r="AU103" s="438">
        <v>4500000</v>
      </c>
      <c r="AV103" s="140">
        <f t="shared" si="9"/>
        <v>0.7</v>
      </c>
      <c r="AW103" s="415" t="s">
        <v>75</v>
      </c>
      <c r="AX103" s="72" t="s">
        <v>86</v>
      </c>
      <c r="AY103" s="136" t="s">
        <v>2379</v>
      </c>
      <c r="AZ103" s="67" t="s">
        <v>67</v>
      </c>
      <c r="BA103" s="67" t="s">
        <v>67</v>
      </c>
    </row>
    <row r="104" spans="2:53" s="196" customFormat="1" ht="14.25" customHeight="1" x14ac:dyDescent="0.2">
      <c r="B104" s="67">
        <v>2024</v>
      </c>
      <c r="C104" s="67">
        <v>891780111</v>
      </c>
      <c r="D104" s="69" t="s">
        <v>64</v>
      </c>
      <c r="E104" s="70" t="s">
        <v>2378</v>
      </c>
      <c r="F104" s="136" t="s">
        <v>2377</v>
      </c>
      <c r="G104" s="418">
        <v>2023000100072</v>
      </c>
      <c r="H104" s="72" t="s">
        <v>73</v>
      </c>
      <c r="I104" s="67" t="s">
        <v>1745</v>
      </c>
      <c r="J104" s="70" t="s">
        <v>2376</v>
      </c>
      <c r="K104" s="436">
        <v>29328000</v>
      </c>
      <c r="L104" s="67" t="s">
        <v>68</v>
      </c>
      <c r="M104" s="417" t="s">
        <v>2375</v>
      </c>
      <c r="N104" s="244">
        <v>1082936785</v>
      </c>
      <c r="O104" s="412">
        <v>174</v>
      </c>
      <c r="P104" s="413">
        <v>45335</v>
      </c>
      <c r="Q104" s="436">
        <v>2122162432</v>
      </c>
      <c r="R104" s="413">
        <v>45338</v>
      </c>
      <c r="S104" s="436">
        <v>29328000</v>
      </c>
      <c r="T104" s="72" t="s">
        <v>66</v>
      </c>
      <c r="U104" s="412">
        <v>16078654</v>
      </c>
      <c r="V104" s="244" t="s">
        <v>477</v>
      </c>
      <c r="W104" s="413">
        <v>45338</v>
      </c>
      <c r="X104" s="413">
        <v>45338</v>
      </c>
      <c r="Y104" s="414" t="s">
        <v>75</v>
      </c>
      <c r="Z104" s="413">
        <v>45519</v>
      </c>
      <c r="AA104" s="136">
        <f t="shared" si="5"/>
        <v>181</v>
      </c>
      <c r="AB104" s="70">
        <v>0</v>
      </c>
      <c r="AC104" s="70">
        <v>0</v>
      </c>
      <c r="AD104" s="70">
        <v>0</v>
      </c>
      <c r="AE104" s="415" t="s">
        <v>75</v>
      </c>
      <c r="AF104" s="136">
        <f t="shared" si="6"/>
        <v>0</v>
      </c>
      <c r="AG104" s="70">
        <v>0</v>
      </c>
      <c r="AH104" s="70">
        <v>0</v>
      </c>
      <c r="AI104" s="415" t="s">
        <v>75</v>
      </c>
      <c r="AJ104" s="70">
        <v>0</v>
      </c>
      <c r="AK104" s="415" t="s">
        <v>75</v>
      </c>
      <c r="AL104" s="415" t="s">
        <v>75</v>
      </c>
      <c r="AM104" s="136">
        <f t="shared" si="7"/>
        <v>0</v>
      </c>
      <c r="AN104" s="447">
        <f>+K104+AC104-AH104</f>
        <v>29328000</v>
      </c>
      <c r="AO104" s="72" t="s">
        <v>85</v>
      </c>
      <c r="AP104" s="436">
        <v>0</v>
      </c>
      <c r="AQ104" s="72" t="s">
        <v>85</v>
      </c>
      <c r="AR104" s="70">
        <v>0</v>
      </c>
      <c r="AS104" s="415" t="s">
        <v>75</v>
      </c>
      <c r="AT104" s="453">
        <f t="shared" si="8"/>
        <v>19544000</v>
      </c>
      <c r="AU104" s="438">
        <v>9784000</v>
      </c>
      <c r="AV104" s="140">
        <f t="shared" si="9"/>
        <v>0.66639388979814507</v>
      </c>
      <c r="AW104" s="415" t="s">
        <v>75</v>
      </c>
      <c r="AX104" s="72" t="s">
        <v>86</v>
      </c>
      <c r="AY104" s="136" t="s">
        <v>2374</v>
      </c>
      <c r="AZ104" s="67" t="s">
        <v>67</v>
      </c>
      <c r="BA104" s="67" t="s">
        <v>67</v>
      </c>
    </row>
    <row r="105" spans="2:53" s="196" customFormat="1" ht="14.25" customHeight="1" x14ac:dyDescent="0.2">
      <c r="B105" s="67">
        <v>2024</v>
      </c>
      <c r="C105" s="67">
        <v>891780111</v>
      </c>
      <c r="D105" s="69" t="s">
        <v>64</v>
      </c>
      <c r="E105" s="70" t="s">
        <v>2373</v>
      </c>
      <c r="F105" s="267" t="s">
        <v>2372</v>
      </c>
      <c r="G105" s="72">
        <v>0</v>
      </c>
      <c r="H105" s="72" t="s">
        <v>73</v>
      </c>
      <c r="I105" s="67" t="s">
        <v>138</v>
      </c>
      <c r="J105" s="70" t="s">
        <v>2371</v>
      </c>
      <c r="K105" s="436">
        <v>15000000</v>
      </c>
      <c r="L105" s="67" t="s">
        <v>68</v>
      </c>
      <c r="M105" s="417" t="s">
        <v>2370</v>
      </c>
      <c r="N105" s="244">
        <v>1004346931</v>
      </c>
      <c r="O105" s="412">
        <v>38</v>
      </c>
      <c r="P105" s="413">
        <v>45306</v>
      </c>
      <c r="Q105" s="436">
        <v>585250000</v>
      </c>
      <c r="R105" s="413">
        <v>45341</v>
      </c>
      <c r="S105" s="436">
        <v>15000000</v>
      </c>
      <c r="T105" s="72" t="s">
        <v>66</v>
      </c>
      <c r="U105" s="412">
        <v>1082884010</v>
      </c>
      <c r="V105" s="244" t="s">
        <v>1687</v>
      </c>
      <c r="W105" s="413">
        <v>45341</v>
      </c>
      <c r="X105" s="413">
        <v>45341</v>
      </c>
      <c r="Y105" s="414" t="s">
        <v>75</v>
      </c>
      <c r="Z105" s="413">
        <v>45491</v>
      </c>
      <c r="AA105" s="136">
        <f t="shared" si="5"/>
        <v>150</v>
      </c>
      <c r="AB105" s="70">
        <v>0</v>
      </c>
      <c r="AC105" s="70">
        <v>0</v>
      </c>
      <c r="AD105" s="70">
        <v>0</v>
      </c>
      <c r="AE105" s="415" t="s">
        <v>75</v>
      </c>
      <c r="AF105" s="136">
        <f t="shared" si="6"/>
        <v>0</v>
      </c>
      <c r="AG105" s="70">
        <v>0</v>
      </c>
      <c r="AH105" s="70">
        <v>0</v>
      </c>
      <c r="AI105" s="415" t="s">
        <v>75</v>
      </c>
      <c r="AJ105" s="70">
        <v>0</v>
      </c>
      <c r="AK105" s="415" t="s">
        <v>75</v>
      </c>
      <c r="AL105" s="415" t="s">
        <v>75</v>
      </c>
      <c r="AM105" s="136">
        <f t="shared" si="7"/>
        <v>0</v>
      </c>
      <c r="AN105" s="447">
        <f>+K105+AC105-AH105</f>
        <v>15000000</v>
      </c>
      <c r="AO105" s="72" t="s">
        <v>67</v>
      </c>
      <c r="AP105" s="438">
        <v>15000000</v>
      </c>
      <c r="AQ105" s="72" t="s">
        <v>85</v>
      </c>
      <c r="AR105" s="70">
        <v>0</v>
      </c>
      <c r="AS105" s="415" t="s">
        <v>75</v>
      </c>
      <c r="AT105" s="453">
        <f t="shared" si="8"/>
        <v>10200000</v>
      </c>
      <c r="AU105" s="438">
        <v>4800000</v>
      </c>
      <c r="AV105" s="140">
        <f t="shared" si="9"/>
        <v>0.68</v>
      </c>
      <c r="AW105" s="415" t="s">
        <v>75</v>
      </c>
      <c r="AX105" s="72" t="s">
        <v>86</v>
      </c>
      <c r="AY105" s="405" t="s">
        <v>2369</v>
      </c>
      <c r="AZ105" s="67" t="s">
        <v>67</v>
      </c>
      <c r="BA105" s="67" t="s">
        <v>67</v>
      </c>
    </row>
    <row r="106" spans="2:53" s="196" customFormat="1" ht="14.25" customHeight="1" x14ac:dyDescent="0.2">
      <c r="B106" s="67">
        <v>2024</v>
      </c>
      <c r="C106" s="67">
        <v>891780111</v>
      </c>
      <c r="D106" s="69" t="s">
        <v>64</v>
      </c>
      <c r="E106" s="70" t="s">
        <v>2368</v>
      </c>
      <c r="F106" s="267" t="s">
        <v>2367</v>
      </c>
      <c r="G106" s="72">
        <v>0</v>
      </c>
      <c r="H106" s="72" t="s">
        <v>73</v>
      </c>
      <c r="I106" s="67" t="s">
        <v>138</v>
      </c>
      <c r="J106" s="70" t="s">
        <v>2366</v>
      </c>
      <c r="K106" s="436">
        <v>3800000</v>
      </c>
      <c r="L106" s="67" t="s">
        <v>68</v>
      </c>
      <c r="M106" s="417" t="s">
        <v>2365</v>
      </c>
      <c r="N106" s="244">
        <v>1081918985</v>
      </c>
      <c r="O106" s="412">
        <v>35</v>
      </c>
      <c r="P106" s="413">
        <v>45306</v>
      </c>
      <c r="Q106" s="436">
        <v>807300000</v>
      </c>
      <c r="R106" s="413">
        <v>45341</v>
      </c>
      <c r="S106" s="436">
        <v>3800000</v>
      </c>
      <c r="T106" s="72" t="s">
        <v>66</v>
      </c>
      <c r="U106" s="412">
        <v>85081920</v>
      </c>
      <c r="V106" s="244" t="s">
        <v>2364</v>
      </c>
      <c r="W106" s="413">
        <v>45341</v>
      </c>
      <c r="X106" s="413">
        <v>45341</v>
      </c>
      <c r="Y106" s="414" t="s">
        <v>75</v>
      </c>
      <c r="Z106" s="413">
        <v>45351</v>
      </c>
      <c r="AA106" s="136">
        <f t="shared" si="5"/>
        <v>10</v>
      </c>
      <c r="AB106" s="70">
        <v>0</v>
      </c>
      <c r="AC106" s="70">
        <v>0</v>
      </c>
      <c r="AD106" s="70">
        <v>0</v>
      </c>
      <c r="AE106" s="415" t="s">
        <v>75</v>
      </c>
      <c r="AF106" s="136">
        <f t="shared" si="6"/>
        <v>0</v>
      </c>
      <c r="AG106" s="70">
        <v>0</v>
      </c>
      <c r="AH106" s="70">
        <v>0</v>
      </c>
      <c r="AI106" s="415" t="s">
        <v>75</v>
      </c>
      <c r="AJ106" s="70">
        <v>0</v>
      </c>
      <c r="AK106" s="415" t="s">
        <v>75</v>
      </c>
      <c r="AL106" s="415" t="s">
        <v>75</v>
      </c>
      <c r="AM106" s="136">
        <f t="shared" si="7"/>
        <v>0</v>
      </c>
      <c r="AN106" s="447">
        <f>+K106+AC106-AH106</f>
        <v>3800000</v>
      </c>
      <c r="AO106" s="72" t="s">
        <v>67</v>
      </c>
      <c r="AP106" s="438">
        <v>3800000</v>
      </c>
      <c r="AQ106" s="72" t="s">
        <v>85</v>
      </c>
      <c r="AR106" s="70">
        <v>0</v>
      </c>
      <c r="AS106" s="415" t="s">
        <v>75</v>
      </c>
      <c r="AT106" s="453">
        <f t="shared" si="8"/>
        <v>3800000</v>
      </c>
      <c r="AU106" s="438">
        <v>0</v>
      </c>
      <c r="AV106" s="140">
        <f t="shared" si="9"/>
        <v>1</v>
      </c>
      <c r="AW106" s="415" t="s">
        <v>75</v>
      </c>
      <c r="AX106" s="72" t="s">
        <v>131</v>
      </c>
      <c r="AY106" s="404" t="s">
        <v>2363</v>
      </c>
      <c r="AZ106" s="67" t="s">
        <v>67</v>
      </c>
      <c r="BA106" s="67" t="s">
        <v>67</v>
      </c>
    </row>
    <row r="107" spans="2:53" s="196" customFormat="1" ht="14.25" customHeight="1" x14ac:dyDescent="0.2">
      <c r="B107" s="67">
        <v>2024</v>
      </c>
      <c r="C107" s="67">
        <v>891780111</v>
      </c>
      <c r="D107" s="69" t="s">
        <v>64</v>
      </c>
      <c r="E107" s="70" t="s">
        <v>2362</v>
      </c>
      <c r="F107" s="136" t="s">
        <v>2361</v>
      </c>
      <c r="G107" s="72">
        <v>0</v>
      </c>
      <c r="H107" s="72" t="s">
        <v>73</v>
      </c>
      <c r="I107" s="67" t="s">
        <v>138</v>
      </c>
      <c r="J107" s="70" t="s">
        <v>2360</v>
      </c>
      <c r="K107" s="436">
        <v>15400000</v>
      </c>
      <c r="L107" s="67" t="s">
        <v>68</v>
      </c>
      <c r="M107" s="417" t="s">
        <v>2359</v>
      </c>
      <c r="N107" s="244">
        <v>3753843</v>
      </c>
      <c r="O107" s="412">
        <v>35</v>
      </c>
      <c r="P107" s="413">
        <v>45306</v>
      </c>
      <c r="Q107" s="436">
        <v>807300000</v>
      </c>
      <c r="R107" s="413">
        <v>45342</v>
      </c>
      <c r="S107" s="436">
        <v>15400000</v>
      </c>
      <c r="T107" s="72" t="s">
        <v>66</v>
      </c>
      <c r="U107" s="412">
        <v>36669284</v>
      </c>
      <c r="V107" s="244" t="s">
        <v>954</v>
      </c>
      <c r="W107" s="413">
        <v>45342</v>
      </c>
      <c r="X107" s="413">
        <v>45342</v>
      </c>
      <c r="Y107" s="414" t="s">
        <v>75</v>
      </c>
      <c r="Z107" s="413">
        <v>45473</v>
      </c>
      <c r="AA107" s="136">
        <f t="shared" si="5"/>
        <v>131</v>
      </c>
      <c r="AB107" s="70">
        <v>0</v>
      </c>
      <c r="AC107" s="70">
        <v>0</v>
      </c>
      <c r="AD107" s="70">
        <v>0</v>
      </c>
      <c r="AE107" s="415" t="s">
        <v>75</v>
      </c>
      <c r="AF107" s="136">
        <f t="shared" si="6"/>
        <v>0</v>
      </c>
      <c r="AG107" s="70">
        <v>0</v>
      </c>
      <c r="AH107" s="70">
        <v>0</v>
      </c>
      <c r="AI107" s="415" t="s">
        <v>75</v>
      </c>
      <c r="AJ107" s="70">
        <v>0</v>
      </c>
      <c r="AK107" s="415" t="s">
        <v>75</v>
      </c>
      <c r="AL107" s="415" t="s">
        <v>75</v>
      </c>
      <c r="AM107" s="136">
        <f t="shared" si="7"/>
        <v>0</v>
      </c>
      <c r="AN107" s="447">
        <f>+K107+AC107-AH107</f>
        <v>15400000</v>
      </c>
      <c r="AO107" s="72" t="s">
        <v>67</v>
      </c>
      <c r="AP107" s="438">
        <v>15400000</v>
      </c>
      <c r="AQ107" s="72" t="s">
        <v>85</v>
      </c>
      <c r="AR107" s="70">
        <v>0</v>
      </c>
      <c r="AS107" s="415" t="s">
        <v>75</v>
      </c>
      <c r="AT107" s="453">
        <f t="shared" si="8"/>
        <v>14000000</v>
      </c>
      <c r="AU107" s="438">
        <v>1400000</v>
      </c>
      <c r="AV107" s="140">
        <f t="shared" si="9"/>
        <v>0.90909090909090906</v>
      </c>
      <c r="AW107" s="415" t="s">
        <v>75</v>
      </c>
      <c r="AX107" s="72" t="s">
        <v>86</v>
      </c>
      <c r="AY107" s="136" t="s">
        <v>2358</v>
      </c>
      <c r="AZ107" s="67" t="s">
        <v>67</v>
      </c>
      <c r="BA107" s="67" t="s">
        <v>67</v>
      </c>
    </row>
    <row r="108" spans="2:53" s="196" customFormat="1" ht="14.25" customHeight="1" x14ac:dyDescent="0.2">
      <c r="B108" s="67">
        <v>2024</v>
      </c>
      <c r="C108" s="67">
        <v>891780111</v>
      </c>
      <c r="D108" s="69" t="s">
        <v>64</v>
      </c>
      <c r="E108" s="70" t="s">
        <v>2357</v>
      </c>
      <c r="F108" s="136" t="s">
        <v>2356</v>
      </c>
      <c r="G108" s="72">
        <v>0</v>
      </c>
      <c r="H108" s="72" t="s">
        <v>73</v>
      </c>
      <c r="I108" s="67" t="s">
        <v>138</v>
      </c>
      <c r="J108" s="70" t="s">
        <v>2355</v>
      </c>
      <c r="K108" s="436">
        <v>17000000</v>
      </c>
      <c r="L108" s="67" t="s">
        <v>68</v>
      </c>
      <c r="M108" s="417" t="s">
        <v>2354</v>
      </c>
      <c r="N108" s="244">
        <v>79542567</v>
      </c>
      <c r="O108" s="412">
        <v>38</v>
      </c>
      <c r="P108" s="413">
        <v>45306</v>
      </c>
      <c r="Q108" s="436">
        <v>585250000</v>
      </c>
      <c r="R108" s="413">
        <v>45343</v>
      </c>
      <c r="S108" s="436">
        <v>17000000</v>
      </c>
      <c r="T108" s="72" t="s">
        <v>66</v>
      </c>
      <c r="U108" s="412">
        <v>1082884010</v>
      </c>
      <c r="V108" s="244" t="s">
        <v>1487</v>
      </c>
      <c r="W108" s="413">
        <v>45343</v>
      </c>
      <c r="X108" s="413">
        <v>45343</v>
      </c>
      <c r="Y108" s="414" t="s">
        <v>75</v>
      </c>
      <c r="Z108" s="413">
        <v>45493</v>
      </c>
      <c r="AA108" s="136">
        <f t="shared" si="5"/>
        <v>150</v>
      </c>
      <c r="AB108" s="70">
        <v>0</v>
      </c>
      <c r="AC108" s="70">
        <v>0</v>
      </c>
      <c r="AD108" s="70">
        <v>0</v>
      </c>
      <c r="AE108" s="415" t="s">
        <v>75</v>
      </c>
      <c r="AF108" s="136">
        <f t="shared" si="6"/>
        <v>0</v>
      </c>
      <c r="AG108" s="70">
        <v>0</v>
      </c>
      <c r="AH108" s="70">
        <v>0</v>
      </c>
      <c r="AI108" s="415" t="s">
        <v>75</v>
      </c>
      <c r="AJ108" s="70">
        <v>0</v>
      </c>
      <c r="AK108" s="415" t="s">
        <v>75</v>
      </c>
      <c r="AL108" s="415" t="s">
        <v>75</v>
      </c>
      <c r="AM108" s="136">
        <f t="shared" si="7"/>
        <v>0</v>
      </c>
      <c r="AN108" s="447">
        <f>+K108+AC108-AH108</f>
        <v>17000000</v>
      </c>
      <c r="AO108" s="72" t="s">
        <v>67</v>
      </c>
      <c r="AP108" s="438">
        <v>17000000</v>
      </c>
      <c r="AQ108" s="72" t="s">
        <v>85</v>
      </c>
      <c r="AR108" s="70">
        <v>0</v>
      </c>
      <c r="AS108" s="415" t="s">
        <v>75</v>
      </c>
      <c r="AT108" s="453">
        <f t="shared" si="8"/>
        <v>0</v>
      </c>
      <c r="AU108" s="438">
        <v>17000000</v>
      </c>
      <c r="AV108" s="140">
        <f t="shared" si="9"/>
        <v>0</v>
      </c>
      <c r="AW108" s="415" t="s">
        <v>75</v>
      </c>
      <c r="AX108" s="72" t="s">
        <v>86</v>
      </c>
      <c r="AY108" s="136" t="s">
        <v>2353</v>
      </c>
      <c r="AZ108" s="67" t="s">
        <v>67</v>
      </c>
      <c r="BA108" s="67" t="s">
        <v>67</v>
      </c>
    </row>
    <row r="109" spans="2:53" s="196" customFormat="1" ht="14.25" customHeight="1" x14ac:dyDescent="0.2">
      <c r="B109" s="67">
        <v>2024</v>
      </c>
      <c r="C109" s="67">
        <v>891780111</v>
      </c>
      <c r="D109" s="69" t="s">
        <v>64</v>
      </c>
      <c r="E109" s="70" t="s">
        <v>2352</v>
      </c>
      <c r="F109" s="136" t="s">
        <v>2351</v>
      </c>
      <c r="G109" s="72">
        <v>0</v>
      </c>
      <c r="H109" s="72" t="s">
        <v>73</v>
      </c>
      <c r="I109" s="67" t="s">
        <v>138</v>
      </c>
      <c r="J109" s="70" t="s">
        <v>2350</v>
      </c>
      <c r="K109" s="436">
        <v>4000000</v>
      </c>
      <c r="L109" s="67" t="s">
        <v>68</v>
      </c>
      <c r="M109" s="417" t="s">
        <v>2349</v>
      </c>
      <c r="N109" s="244">
        <v>1082835623</v>
      </c>
      <c r="O109" s="412">
        <v>39</v>
      </c>
      <c r="P109" s="413">
        <v>45306</v>
      </c>
      <c r="Q109" s="436">
        <v>524300000</v>
      </c>
      <c r="R109" s="413">
        <v>45345</v>
      </c>
      <c r="S109" s="436">
        <v>4000000</v>
      </c>
      <c r="T109" s="72" t="s">
        <v>66</v>
      </c>
      <c r="U109" s="412">
        <v>63563343</v>
      </c>
      <c r="V109" s="244" t="s">
        <v>1903</v>
      </c>
      <c r="W109" s="413">
        <v>45345</v>
      </c>
      <c r="X109" s="413">
        <v>45345</v>
      </c>
      <c r="Y109" s="414" t="s">
        <v>75</v>
      </c>
      <c r="Z109" s="413">
        <v>45373</v>
      </c>
      <c r="AA109" s="136">
        <f t="shared" si="5"/>
        <v>28</v>
      </c>
      <c r="AB109" s="70">
        <v>0</v>
      </c>
      <c r="AC109" s="70">
        <v>0</v>
      </c>
      <c r="AD109" s="70">
        <v>0</v>
      </c>
      <c r="AE109" s="415" t="s">
        <v>75</v>
      </c>
      <c r="AF109" s="136">
        <f t="shared" si="6"/>
        <v>0</v>
      </c>
      <c r="AG109" s="70">
        <v>0</v>
      </c>
      <c r="AH109" s="70">
        <v>0</v>
      </c>
      <c r="AI109" s="415" t="s">
        <v>75</v>
      </c>
      <c r="AJ109" s="70">
        <v>0</v>
      </c>
      <c r="AK109" s="415" t="s">
        <v>75</v>
      </c>
      <c r="AL109" s="415" t="s">
        <v>75</v>
      </c>
      <c r="AM109" s="136">
        <f t="shared" si="7"/>
        <v>0</v>
      </c>
      <c r="AN109" s="447">
        <f>+K109+AC109-AH109</f>
        <v>4000000</v>
      </c>
      <c r="AO109" s="72" t="s">
        <v>67</v>
      </c>
      <c r="AP109" s="436">
        <v>4000000</v>
      </c>
      <c r="AQ109" s="72" t="s">
        <v>85</v>
      </c>
      <c r="AR109" s="70">
        <v>0</v>
      </c>
      <c r="AS109" s="415" t="s">
        <v>75</v>
      </c>
      <c r="AT109" s="453">
        <f t="shared" si="8"/>
        <v>4000000</v>
      </c>
      <c r="AU109" s="438">
        <v>0</v>
      </c>
      <c r="AV109" s="140">
        <f t="shared" si="9"/>
        <v>1</v>
      </c>
      <c r="AW109" s="415" t="s">
        <v>75</v>
      </c>
      <c r="AX109" s="72" t="s">
        <v>131</v>
      </c>
      <c r="AY109" s="136" t="s">
        <v>2348</v>
      </c>
      <c r="AZ109" s="67" t="s">
        <v>67</v>
      </c>
      <c r="BA109" s="67" t="s">
        <v>67</v>
      </c>
    </row>
    <row r="110" spans="2:53" s="196" customFormat="1" ht="14.25" customHeight="1" x14ac:dyDescent="0.2">
      <c r="B110" s="67">
        <v>2024</v>
      </c>
      <c r="C110" s="67">
        <v>891780111</v>
      </c>
      <c r="D110" s="69" t="s">
        <v>64</v>
      </c>
      <c r="E110" s="70" t="s">
        <v>2347</v>
      </c>
      <c r="F110" s="136" t="s">
        <v>2346</v>
      </c>
      <c r="G110" s="72">
        <v>0</v>
      </c>
      <c r="H110" s="72" t="s">
        <v>73</v>
      </c>
      <c r="I110" s="67" t="s">
        <v>138</v>
      </c>
      <c r="J110" s="70" t="s">
        <v>2345</v>
      </c>
      <c r="K110" s="436">
        <v>10000000</v>
      </c>
      <c r="L110" s="67" t="s">
        <v>68</v>
      </c>
      <c r="M110" s="417" t="s">
        <v>2344</v>
      </c>
      <c r="N110" s="244">
        <v>12534231</v>
      </c>
      <c r="O110" s="412">
        <v>39</v>
      </c>
      <c r="P110" s="413">
        <v>45306</v>
      </c>
      <c r="Q110" s="436">
        <v>524300000</v>
      </c>
      <c r="R110" s="413">
        <v>45352</v>
      </c>
      <c r="S110" s="436">
        <v>10000000</v>
      </c>
      <c r="T110" s="72" t="s">
        <v>66</v>
      </c>
      <c r="U110" s="412">
        <v>72255882</v>
      </c>
      <c r="V110" s="244" t="s">
        <v>2343</v>
      </c>
      <c r="W110" s="413">
        <v>45352</v>
      </c>
      <c r="X110" s="413">
        <v>45352</v>
      </c>
      <c r="Y110" s="414" t="s">
        <v>75</v>
      </c>
      <c r="Z110" s="413">
        <v>45473</v>
      </c>
      <c r="AA110" s="136">
        <f t="shared" si="5"/>
        <v>121</v>
      </c>
      <c r="AB110" s="70">
        <v>0</v>
      </c>
      <c r="AC110" s="70">
        <v>0</v>
      </c>
      <c r="AD110" s="70">
        <v>0</v>
      </c>
      <c r="AE110" s="415" t="s">
        <v>75</v>
      </c>
      <c r="AF110" s="136">
        <f t="shared" si="6"/>
        <v>0</v>
      </c>
      <c r="AG110" s="70">
        <v>0</v>
      </c>
      <c r="AH110" s="70">
        <v>0</v>
      </c>
      <c r="AI110" s="415" t="s">
        <v>75</v>
      </c>
      <c r="AJ110" s="70">
        <v>0</v>
      </c>
      <c r="AK110" s="415" t="s">
        <v>75</v>
      </c>
      <c r="AL110" s="415" t="s">
        <v>75</v>
      </c>
      <c r="AM110" s="136">
        <f t="shared" si="7"/>
        <v>0</v>
      </c>
      <c r="AN110" s="447">
        <f>+K110+AC110-AH110</f>
        <v>10000000</v>
      </c>
      <c r="AO110" s="72" t="s">
        <v>67</v>
      </c>
      <c r="AP110" s="436">
        <v>10000000</v>
      </c>
      <c r="AQ110" s="72" t="s">
        <v>85</v>
      </c>
      <c r="AR110" s="70">
        <v>0</v>
      </c>
      <c r="AS110" s="415" t="s">
        <v>75</v>
      </c>
      <c r="AT110" s="453">
        <f t="shared" si="8"/>
        <v>10000000</v>
      </c>
      <c r="AU110" s="438">
        <v>0</v>
      </c>
      <c r="AV110" s="140">
        <f t="shared" si="9"/>
        <v>1</v>
      </c>
      <c r="AW110" s="415" t="s">
        <v>75</v>
      </c>
      <c r="AX110" s="72" t="s">
        <v>131</v>
      </c>
      <c r="AY110" s="136" t="s">
        <v>2342</v>
      </c>
      <c r="AZ110" s="67" t="s">
        <v>67</v>
      </c>
      <c r="BA110" s="67" t="s">
        <v>67</v>
      </c>
    </row>
    <row r="111" spans="2:53" s="196" customFormat="1" ht="14.25" customHeight="1" x14ac:dyDescent="0.2">
      <c r="B111" s="67">
        <v>2024</v>
      </c>
      <c r="C111" s="67">
        <v>891780111</v>
      </c>
      <c r="D111" s="69" t="s">
        <v>64</v>
      </c>
      <c r="E111" s="70" t="s">
        <v>2341</v>
      </c>
      <c r="F111" s="136" t="s">
        <v>2340</v>
      </c>
      <c r="G111" s="72">
        <v>0</v>
      </c>
      <c r="H111" s="72" t="s">
        <v>73</v>
      </c>
      <c r="I111" s="67" t="s">
        <v>138</v>
      </c>
      <c r="J111" s="70" t="s">
        <v>2339</v>
      </c>
      <c r="K111" s="436">
        <v>16800000</v>
      </c>
      <c r="L111" s="67" t="s">
        <v>68</v>
      </c>
      <c r="M111" s="417" t="s">
        <v>2338</v>
      </c>
      <c r="N111" s="244">
        <v>1082876431</v>
      </c>
      <c r="O111" s="412">
        <v>410</v>
      </c>
      <c r="P111" s="413">
        <v>45341</v>
      </c>
      <c r="Q111" s="436">
        <v>524300000</v>
      </c>
      <c r="R111" s="413">
        <v>45352</v>
      </c>
      <c r="S111" s="436">
        <v>16800000</v>
      </c>
      <c r="T111" s="72" t="s">
        <v>66</v>
      </c>
      <c r="U111" s="412">
        <v>84091773</v>
      </c>
      <c r="V111" s="244" t="s">
        <v>2337</v>
      </c>
      <c r="W111" s="413">
        <v>45352</v>
      </c>
      <c r="X111" s="413">
        <v>45352</v>
      </c>
      <c r="Y111" s="414" t="s">
        <v>75</v>
      </c>
      <c r="Z111" s="413">
        <v>45469</v>
      </c>
      <c r="AA111" s="136">
        <f t="shared" si="5"/>
        <v>117</v>
      </c>
      <c r="AB111" s="70">
        <v>0</v>
      </c>
      <c r="AC111" s="70">
        <v>0</v>
      </c>
      <c r="AD111" s="70">
        <v>0</v>
      </c>
      <c r="AE111" s="415" t="s">
        <v>75</v>
      </c>
      <c r="AF111" s="136">
        <f t="shared" si="6"/>
        <v>0</v>
      </c>
      <c r="AG111" s="70">
        <v>0</v>
      </c>
      <c r="AH111" s="70">
        <v>0</v>
      </c>
      <c r="AI111" s="415" t="s">
        <v>75</v>
      </c>
      <c r="AJ111" s="70">
        <v>0</v>
      </c>
      <c r="AK111" s="415" t="s">
        <v>75</v>
      </c>
      <c r="AL111" s="415" t="s">
        <v>75</v>
      </c>
      <c r="AM111" s="136">
        <f t="shared" si="7"/>
        <v>0</v>
      </c>
      <c r="AN111" s="447">
        <f>+K111+AC111-AH111</f>
        <v>16800000</v>
      </c>
      <c r="AO111" s="72" t="s">
        <v>85</v>
      </c>
      <c r="AP111" s="436">
        <v>15000000</v>
      </c>
      <c r="AQ111" s="72" t="s">
        <v>85</v>
      </c>
      <c r="AR111" s="70">
        <v>0</v>
      </c>
      <c r="AS111" s="415" t="s">
        <v>75</v>
      </c>
      <c r="AT111" s="453">
        <f t="shared" si="8"/>
        <v>12600000</v>
      </c>
      <c r="AU111" s="438">
        <v>4200000</v>
      </c>
      <c r="AV111" s="140">
        <f t="shared" si="9"/>
        <v>0.75</v>
      </c>
      <c r="AW111" s="415" t="s">
        <v>75</v>
      </c>
      <c r="AX111" s="72" t="s">
        <v>86</v>
      </c>
      <c r="AY111" s="136" t="s">
        <v>2336</v>
      </c>
      <c r="AZ111" s="67" t="s">
        <v>67</v>
      </c>
      <c r="BA111" s="67" t="s">
        <v>67</v>
      </c>
    </row>
    <row r="112" spans="2:53" s="196" customFormat="1" ht="14.25" customHeight="1" x14ac:dyDescent="0.2">
      <c r="B112" s="67">
        <v>2024</v>
      </c>
      <c r="C112" s="67">
        <v>891780111</v>
      </c>
      <c r="D112" s="69" t="s">
        <v>64</v>
      </c>
      <c r="E112" s="70" t="s">
        <v>2335</v>
      </c>
      <c r="F112" s="136" t="s">
        <v>2334</v>
      </c>
      <c r="G112" s="72">
        <v>0</v>
      </c>
      <c r="H112" s="72" t="s">
        <v>73</v>
      </c>
      <c r="I112" s="67" t="s">
        <v>138</v>
      </c>
      <c r="J112" s="70" t="s">
        <v>2333</v>
      </c>
      <c r="K112" s="436">
        <v>18900000</v>
      </c>
      <c r="L112" s="67" t="s">
        <v>68</v>
      </c>
      <c r="M112" s="417" t="s">
        <v>2332</v>
      </c>
      <c r="N112" s="244">
        <v>1003241982</v>
      </c>
      <c r="O112" s="412">
        <v>471</v>
      </c>
      <c r="P112" s="413">
        <v>45348</v>
      </c>
      <c r="Q112" s="436">
        <v>524300000</v>
      </c>
      <c r="R112" s="413">
        <v>45352</v>
      </c>
      <c r="S112" s="436">
        <v>18900000</v>
      </c>
      <c r="T112" s="72" t="s">
        <v>66</v>
      </c>
      <c r="U112" s="412">
        <v>79857491</v>
      </c>
      <c r="V112" s="244" t="s">
        <v>2331</v>
      </c>
      <c r="W112" s="413">
        <v>45352</v>
      </c>
      <c r="X112" s="413">
        <v>45352</v>
      </c>
      <c r="Y112" s="414" t="s">
        <v>75</v>
      </c>
      <c r="Z112" s="413">
        <v>45596</v>
      </c>
      <c r="AA112" s="136">
        <f t="shared" si="5"/>
        <v>244</v>
      </c>
      <c r="AB112" s="70">
        <v>0</v>
      </c>
      <c r="AC112" s="70">
        <v>0</v>
      </c>
      <c r="AD112" s="70">
        <v>0</v>
      </c>
      <c r="AE112" s="415" t="s">
        <v>75</v>
      </c>
      <c r="AF112" s="136">
        <f t="shared" si="6"/>
        <v>0</v>
      </c>
      <c r="AG112" s="70">
        <v>0</v>
      </c>
      <c r="AH112" s="70">
        <v>0</v>
      </c>
      <c r="AI112" s="415" t="s">
        <v>75</v>
      </c>
      <c r="AJ112" s="70">
        <v>0</v>
      </c>
      <c r="AK112" s="415" t="s">
        <v>75</v>
      </c>
      <c r="AL112" s="415" t="s">
        <v>75</v>
      </c>
      <c r="AM112" s="136">
        <f t="shared" si="7"/>
        <v>0</v>
      </c>
      <c r="AN112" s="447">
        <f>+K112+AC112-AH112</f>
        <v>18900000</v>
      </c>
      <c r="AO112" s="72" t="s">
        <v>85</v>
      </c>
      <c r="AP112" s="436">
        <v>11600000</v>
      </c>
      <c r="AQ112" s="72" t="s">
        <v>85</v>
      </c>
      <c r="AR112" s="70">
        <v>0</v>
      </c>
      <c r="AS112" s="415" t="s">
        <v>75</v>
      </c>
      <c r="AT112" s="453">
        <f t="shared" si="8"/>
        <v>7087500</v>
      </c>
      <c r="AU112" s="438">
        <v>11812500</v>
      </c>
      <c r="AV112" s="140">
        <f t="shared" si="9"/>
        <v>0.375</v>
      </c>
      <c r="AW112" s="415" t="s">
        <v>75</v>
      </c>
      <c r="AX112" s="72" t="s">
        <v>86</v>
      </c>
      <c r="AY112" s="136" t="s">
        <v>2330</v>
      </c>
      <c r="AZ112" s="67" t="s">
        <v>67</v>
      </c>
      <c r="BA112" s="67" t="s">
        <v>67</v>
      </c>
    </row>
    <row r="113" spans="2:53" s="196" customFormat="1" ht="14.25" customHeight="1" x14ac:dyDescent="0.2">
      <c r="B113" s="67">
        <v>2024</v>
      </c>
      <c r="C113" s="67">
        <v>891780111</v>
      </c>
      <c r="D113" s="69" t="s">
        <v>64</v>
      </c>
      <c r="E113" s="70" t="s">
        <v>2329</v>
      </c>
      <c r="F113" s="136" t="s">
        <v>2328</v>
      </c>
      <c r="G113" s="72">
        <v>0</v>
      </c>
      <c r="H113" s="72" t="s">
        <v>73</v>
      </c>
      <c r="I113" s="67" t="s">
        <v>138</v>
      </c>
      <c r="J113" s="70" t="s">
        <v>2327</v>
      </c>
      <c r="K113" s="436">
        <v>9600000</v>
      </c>
      <c r="L113" s="67" t="s">
        <v>68</v>
      </c>
      <c r="M113" s="417" t="s">
        <v>2326</v>
      </c>
      <c r="N113" s="244">
        <v>85476492</v>
      </c>
      <c r="O113" s="412">
        <v>441</v>
      </c>
      <c r="P113" s="413">
        <v>45344</v>
      </c>
      <c r="Q113" s="436">
        <v>270522388</v>
      </c>
      <c r="R113" s="413">
        <v>45352</v>
      </c>
      <c r="S113" s="436">
        <v>9600000</v>
      </c>
      <c r="T113" s="72" t="s">
        <v>66</v>
      </c>
      <c r="U113" s="412">
        <v>51909946</v>
      </c>
      <c r="V113" s="244" t="s">
        <v>1469</v>
      </c>
      <c r="W113" s="413">
        <v>45352</v>
      </c>
      <c r="X113" s="413">
        <v>45352</v>
      </c>
      <c r="Y113" s="414" t="s">
        <v>75</v>
      </c>
      <c r="Z113" s="413">
        <v>45443</v>
      </c>
      <c r="AA113" s="136">
        <f t="shared" si="5"/>
        <v>91</v>
      </c>
      <c r="AB113" s="70">
        <v>0</v>
      </c>
      <c r="AC113" s="70">
        <v>0</v>
      </c>
      <c r="AD113" s="70">
        <v>0</v>
      </c>
      <c r="AE113" s="415" t="s">
        <v>75</v>
      </c>
      <c r="AF113" s="136">
        <f t="shared" si="6"/>
        <v>0</v>
      </c>
      <c r="AG113" s="70">
        <v>0</v>
      </c>
      <c r="AH113" s="70">
        <v>0</v>
      </c>
      <c r="AI113" s="415" t="s">
        <v>75</v>
      </c>
      <c r="AJ113" s="70">
        <v>0</v>
      </c>
      <c r="AK113" s="415" t="s">
        <v>75</v>
      </c>
      <c r="AL113" s="415" t="s">
        <v>75</v>
      </c>
      <c r="AM113" s="136">
        <f t="shared" si="7"/>
        <v>0</v>
      </c>
      <c r="AN113" s="447">
        <f>+K113+AC113-AH113</f>
        <v>9600000</v>
      </c>
      <c r="AO113" s="72" t="s">
        <v>85</v>
      </c>
      <c r="AP113" s="436">
        <v>11600000</v>
      </c>
      <c r="AQ113" s="72" t="s">
        <v>85</v>
      </c>
      <c r="AR113" s="70">
        <v>0</v>
      </c>
      <c r="AS113" s="415" t="s">
        <v>75</v>
      </c>
      <c r="AT113" s="453">
        <f t="shared" si="8"/>
        <v>9600000</v>
      </c>
      <c r="AU113" s="438">
        <v>0</v>
      </c>
      <c r="AV113" s="140">
        <f t="shared" si="9"/>
        <v>1</v>
      </c>
      <c r="AW113" s="415" t="s">
        <v>75</v>
      </c>
      <c r="AX113" s="72" t="s">
        <v>131</v>
      </c>
      <c r="AY113" s="136" t="s">
        <v>2325</v>
      </c>
      <c r="AZ113" s="67" t="s">
        <v>67</v>
      </c>
      <c r="BA113" s="67" t="s">
        <v>67</v>
      </c>
    </row>
    <row r="114" spans="2:53" s="196" customFormat="1" ht="14.25" customHeight="1" x14ac:dyDescent="0.2">
      <c r="B114" s="67">
        <v>2024</v>
      </c>
      <c r="C114" s="67">
        <v>891780111</v>
      </c>
      <c r="D114" s="69" t="s">
        <v>64</v>
      </c>
      <c r="E114" s="70" t="s">
        <v>2324</v>
      </c>
      <c r="F114" s="136" t="s">
        <v>2323</v>
      </c>
      <c r="G114" s="72">
        <v>0</v>
      </c>
      <c r="H114" s="72" t="s">
        <v>73</v>
      </c>
      <c r="I114" s="67" t="s">
        <v>138</v>
      </c>
      <c r="J114" s="70" t="s">
        <v>2322</v>
      </c>
      <c r="K114" s="436">
        <v>9600000</v>
      </c>
      <c r="L114" s="67" t="s">
        <v>68</v>
      </c>
      <c r="M114" s="417" t="s">
        <v>2321</v>
      </c>
      <c r="N114" s="244">
        <v>1018410559</v>
      </c>
      <c r="O114" s="412">
        <v>441</v>
      </c>
      <c r="P114" s="413">
        <v>45344</v>
      </c>
      <c r="Q114" s="436">
        <v>270522388</v>
      </c>
      <c r="R114" s="413">
        <v>45352</v>
      </c>
      <c r="S114" s="436">
        <v>9600000</v>
      </c>
      <c r="T114" s="72" t="s">
        <v>66</v>
      </c>
      <c r="U114" s="412">
        <v>51909946</v>
      </c>
      <c r="V114" s="244" t="s">
        <v>1469</v>
      </c>
      <c r="W114" s="413">
        <v>45352</v>
      </c>
      <c r="X114" s="413">
        <v>45352</v>
      </c>
      <c r="Y114" s="414" t="s">
        <v>75</v>
      </c>
      <c r="Z114" s="413">
        <v>45443</v>
      </c>
      <c r="AA114" s="136">
        <f t="shared" si="5"/>
        <v>91</v>
      </c>
      <c r="AB114" s="70">
        <v>0</v>
      </c>
      <c r="AC114" s="70">
        <v>0</v>
      </c>
      <c r="AD114" s="70">
        <v>0</v>
      </c>
      <c r="AE114" s="415" t="s">
        <v>75</v>
      </c>
      <c r="AF114" s="136">
        <f t="shared" si="6"/>
        <v>0</v>
      </c>
      <c r="AG114" s="70">
        <v>0</v>
      </c>
      <c r="AH114" s="70">
        <v>0</v>
      </c>
      <c r="AI114" s="415" t="s">
        <v>75</v>
      </c>
      <c r="AJ114" s="70">
        <v>0</v>
      </c>
      <c r="AK114" s="415" t="s">
        <v>75</v>
      </c>
      <c r="AL114" s="415" t="s">
        <v>75</v>
      </c>
      <c r="AM114" s="136">
        <f t="shared" si="7"/>
        <v>0</v>
      </c>
      <c r="AN114" s="447">
        <f>+K114+AC114-AH114</f>
        <v>9600000</v>
      </c>
      <c r="AO114" s="72" t="s">
        <v>85</v>
      </c>
      <c r="AP114" s="436">
        <v>5000000</v>
      </c>
      <c r="AQ114" s="72" t="s">
        <v>85</v>
      </c>
      <c r="AR114" s="70">
        <v>0</v>
      </c>
      <c r="AS114" s="415" t="s">
        <v>75</v>
      </c>
      <c r="AT114" s="453">
        <f t="shared" si="8"/>
        <v>9600000</v>
      </c>
      <c r="AU114" s="438">
        <v>0</v>
      </c>
      <c r="AV114" s="140">
        <f t="shared" si="9"/>
        <v>1</v>
      </c>
      <c r="AW114" s="415" t="s">
        <v>75</v>
      </c>
      <c r="AX114" s="72" t="s">
        <v>131</v>
      </c>
      <c r="AY114" s="136" t="s">
        <v>2320</v>
      </c>
      <c r="AZ114" s="67" t="s">
        <v>67</v>
      </c>
      <c r="BA114" s="67" t="s">
        <v>67</v>
      </c>
    </row>
    <row r="115" spans="2:53" s="196" customFormat="1" ht="14.25" customHeight="1" x14ac:dyDescent="0.2">
      <c r="B115" s="67">
        <v>2024</v>
      </c>
      <c r="C115" s="67">
        <v>891780111</v>
      </c>
      <c r="D115" s="69" t="s">
        <v>64</v>
      </c>
      <c r="E115" s="70" t="s">
        <v>2319</v>
      </c>
      <c r="F115" s="136" t="s">
        <v>2318</v>
      </c>
      <c r="G115" s="72">
        <v>0</v>
      </c>
      <c r="H115" s="72" t="s">
        <v>73</v>
      </c>
      <c r="I115" s="67" t="s">
        <v>138</v>
      </c>
      <c r="J115" s="70" t="s">
        <v>2317</v>
      </c>
      <c r="K115" s="436">
        <v>15000000</v>
      </c>
      <c r="L115" s="67" t="s">
        <v>68</v>
      </c>
      <c r="M115" s="417" t="s">
        <v>2316</v>
      </c>
      <c r="N115" s="244">
        <v>1082893928</v>
      </c>
      <c r="O115" s="412">
        <v>38</v>
      </c>
      <c r="P115" s="413">
        <v>45306</v>
      </c>
      <c r="Q115" s="436">
        <v>585250000</v>
      </c>
      <c r="R115" s="413">
        <v>45352</v>
      </c>
      <c r="S115" s="436">
        <v>15000000</v>
      </c>
      <c r="T115" s="72" t="s">
        <v>66</v>
      </c>
      <c r="U115" s="412">
        <v>1082884010</v>
      </c>
      <c r="V115" s="244" t="s">
        <v>1487</v>
      </c>
      <c r="W115" s="413">
        <v>45352</v>
      </c>
      <c r="X115" s="413">
        <v>45352</v>
      </c>
      <c r="Y115" s="414" t="s">
        <v>75</v>
      </c>
      <c r="Z115" s="413">
        <v>45504</v>
      </c>
      <c r="AA115" s="136">
        <f t="shared" si="5"/>
        <v>152</v>
      </c>
      <c r="AB115" s="70">
        <v>0</v>
      </c>
      <c r="AC115" s="70">
        <v>0</v>
      </c>
      <c r="AD115" s="70">
        <v>0</v>
      </c>
      <c r="AE115" s="415" t="s">
        <v>75</v>
      </c>
      <c r="AF115" s="136">
        <f t="shared" si="6"/>
        <v>0</v>
      </c>
      <c r="AG115" s="70">
        <v>0</v>
      </c>
      <c r="AH115" s="70">
        <v>0</v>
      </c>
      <c r="AI115" s="415" t="s">
        <v>75</v>
      </c>
      <c r="AJ115" s="70">
        <v>0</v>
      </c>
      <c r="AK115" s="415" t="s">
        <v>75</v>
      </c>
      <c r="AL115" s="415" t="s">
        <v>75</v>
      </c>
      <c r="AM115" s="136">
        <f t="shared" si="7"/>
        <v>0</v>
      </c>
      <c r="AN115" s="447">
        <f>+K115+AC115-AH115</f>
        <v>15000000</v>
      </c>
      <c r="AO115" s="72" t="s">
        <v>67</v>
      </c>
      <c r="AP115" s="436">
        <v>15000000</v>
      </c>
      <c r="AQ115" s="72" t="s">
        <v>85</v>
      </c>
      <c r="AR115" s="70">
        <v>0</v>
      </c>
      <c r="AS115" s="415" t="s">
        <v>75</v>
      </c>
      <c r="AT115" s="453">
        <f t="shared" si="8"/>
        <v>12000000</v>
      </c>
      <c r="AU115" s="438">
        <v>3000000</v>
      </c>
      <c r="AV115" s="140">
        <f t="shared" si="9"/>
        <v>0.8</v>
      </c>
      <c r="AW115" s="415" t="s">
        <v>75</v>
      </c>
      <c r="AX115" s="72" t="s">
        <v>86</v>
      </c>
      <c r="AY115" s="136" t="s">
        <v>2315</v>
      </c>
      <c r="AZ115" s="67" t="s">
        <v>67</v>
      </c>
      <c r="BA115" s="67" t="s">
        <v>67</v>
      </c>
    </row>
    <row r="116" spans="2:53" s="196" customFormat="1" ht="14.25" customHeight="1" x14ac:dyDescent="0.2">
      <c r="B116" s="67">
        <v>2024</v>
      </c>
      <c r="C116" s="67">
        <v>891780111</v>
      </c>
      <c r="D116" s="69" t="s">
        <v>64</v>
      </c>
      <c r="E116" s="70" t="s">
        <v>2314</v>
      </c>
      <c r="F116" s="136" t="s">
        <v>2313</v>
      </c>
      <c r="G116" s="72">
        <v>0</v>
      </c>
      <c r="H116" s="72" t="s">
        <v>73</v>
      </c>
      <c r="I116" s="67" t="s">
        <v>138</v>
      </c>
      <c r="J116" s="70" t="s">
        <v>2312</v>
      </c>
      <c r="K116" s="436">
        <v>24440000</v>
      </c>
      <c r="L116" s="67" t="s">
        <v>68</v>
      </c>
      <c r="M116" s="417" t="s">
        <v>2311</v>
      </c>
      <c r="N116" s="244">
        <v>1082835588</v>
      </c>
      <c r="O116" s="412">
        <v>471</v>
      </c>
      <c r="P116" s="413">
        <v>45348</v>
      </c>
      <c r="Q116" s="436">
        <v>524300000</v>
      </c>
      <c r="R116" s="413">
        <v>45352</v>
      </c>
      <c r="S116" s="436">
        <v>24440000</v>
      </c>
      <c r="T116" s="72" t="s">
        <v>66</v>
      </c>
      <c r="U116" s="412">
        <v>365894</v>
      </c>
      <c r="V116" s="244" t="s">
        <v>2310</v>
      </c>
      <c r="W116" s="413">
        <v>45352</v>
      </c>
      <c r="X116" s="413">
        <v>45352</v>
      </c>
      <c r="Y116" s="414" t="s">
        <v>75</v>
      </c>
      <c r="Z116" s="413">
        <v>45596</v>
      </c>
      <c r="AA116" s="136">
        <f t="shared" si="5"/>
        <v>244</v>
      </c>
      <c r="AB116" s="70">
        <v>0</v>
      </c>
      <c r="AC116" s="70">
        <v>0</v>
      </c>
      <c r="AD116" s="70">
        <v>0</v>
      </c>
      <c r="AE116" s="415" t="s">
        <v>75</v>
      </c>
      <c r="AF116" s="136">
        <f t="shared" si="6"/>
        <v>0</v>
      </c>
      <c r="AG116" s="70">
        <v>0</v>
      </c>
      <c r="AH116" s="70">
        <v>0</v>
      </c>
      <c r="AI116" s="415" t="s">
        <v>75</v>
      </c>
      <c r="AJ116" s="70">
        <v>0</v>
      </c>
      <c r="AK116" s="415" t="s">
        <v>75</v>
      </c>
      <c r="AL116" s="415" t="s">
        <v>75</v>
      </c>
      <c r="AM116" s="136">
        <f t="shared" si="7"/>
        <v>0</v>
      </c>
      <c r="AN116" s="447">
        <f>+K116+AC116-AH116</f>
        <v>24440000</v>
      </c>
      <c r="AO116" s="72" t="s">
        <v>85</v>
      </c>
      <c r="AP116" s="436">
        <v>12373333</v>
      </c>
      <c r="AQ116" s="72" t="s">
        <v>85</v>
      </c>
      <c r="AR116" s="70">
        <v>0</v>
      </c>
      <c r="AS116" s="415" t="s">
        <v>75</v>
      </c>
      <c r="AT116" s="453">
        <f t="shared" si="8"/>
        <v>9165000</v>
      </c>
      <c r="AU116" s="438">
        <v>15275000</v>
      </c>
      <c r="AV116" s="140">
        <f t="shared" si="9"/>
        <v>0.375</v>
      </c>
      <c r="AW116" s="415" t="s">
        <v>75</v>
      </c>
      <c r="AX116" s="72" t="s">
        <v>86</v>
      </c>
      <c r="AY116" s="136" t="s">
        <v>2309</v>
      </c>
      <c r="AZ116" s="67" t="s">
        <v>67</v>
      </c>
      <c r="BA116" s="67" t="s">
        <v>67</v>
      </c>
    </row>
    <row r="117" spans="2:53" s="196" customFormat="1" ht="14.25" customHeight="1" x14ac:dyDescent="0.2">
      <c r="B117" s="67">
        <v>2024</v>
      </c>
      <c r="C117" s="67">
        <v>891780111</v>
      </c>
      <c r="D117" s="69" t="s">
        <v>64</v>
      </c>
      <c r="E117" s="70" t="s">
        <v>2308</v>
      </c>
      <c r="F117" s="136" t="s">
        <v>2307</v>
      </c>
      <c r="G117" s="72">
        <v>0</v>
      </c>
      <c r="H117" s="72" t="s">
        <v>73</v>
      </c>
      <c r="I117" s="67" t="s">
        <v>138</v>
      </c>
      <c r="J117" s="70" t="s">
        <v>2302</v>
      </c>
      <c r="K117" s="436">
        <v>11600000</v>
      </c>
      <c r="L117" s="67" t="s">
        <v>68</v>
      </c>
      <c r="M117" s="417" t="s">
        <v>2306</v>
      </c>
      <c r="N117" s="244">
        <v>1083019268</v>
      </c>
      <c r="O117" s="412">
        <v>111</v>
      </c>
      <c r="P117" s="413">
        <v>45310</v>
      </c>
      <c r="Q117" s="436">
        <v>376500000</v>
      </c>
      <c r="R117" s="413">
        <v>45356</v>
      </c>
      <c r="S117" s="436">
        <v>11600000</v>
      </c>
      <c r="T117" s="72" t="s">
        <v>66</v>
      </c>
      <c r="U117" s="412">
        <v>63563343</v>
      </c>
      <c r="V117" s="244" t="s">
        <v>1903</v>
      </c>
      <c r="W117" s="413">
        <v>45356</v>
      </c>
      <c r="X117" s="413">
        <v>45356</v>
      </c>
      <c r="Y117" s="414" t="s">
        <v>75</v>
      </c>
      <c r="Z117" s="413">
        <v>45477</v>
      </c>
      <c r="AA117" s="136">
        <f t="shared" si="5"/>
        <v>121</v>
      </c>
      <c r="AB117" s="70">
        <v>0</v>
      </c>
      <c r="AC117" s="70">
        <v>0</v>
      </c>
      <c r="AD117" s="70">
        <v>0</v>
      </c>
      <c r="AE117" s="415" t="s">
        <v>75</v>
      </c>
      <c r="AF117" s="136">
        <f t="shared" si="6"/>
        <v>0</v>
      </c>
      <c r="AG117" s="70">
        <v>0</v>
      </c>
      <c r="AH117" s="70">
        <v>0</v>
      </c>
      <c r="AI117" s="415" t="s">
        <v>75</v>
      </c>
      <c r="AJ117" s="70">
        <v>0</v>
      </c>
      <c r="AK117" s="415" t="s">
        <v>75</v>
      </c>
      <c r="AL117" s="415" t="s">
        <v>75</v>
      </c>
      <c r="AM117" s="136">
        <f t="shared" si="7"/>
        <v>0</v>
      </c>
      <c r="AN117" s="447">
        <f>+K117+AC117-AH117</f>
        <v>11600000</v>
      </c>
      <c r="AO117" s="72" t="s">
        <v>67</v>
      </c>
      <c r="AP117" s="436">
        <v>11600000</v>
      </c>
      <c r="AQ117" s="72" t="s">
        <v>85</v>
      </c>
      <c r="AR117" s="70">
        <v>0</v>
      </c>
      <c r="AS117" s="415" t="s">
        <v>75</v>
      </c>
      <c r="AT117" s="453">
        <f t="shared" si="8"/>
        <v>8700000</v>
      </c>
      <c r="AU117" s="438">
        <v>2900000</v>
      </c>
      <c r="AV117" s="140">
        <f t="shared" si="9"/>
        <v>0.75</v>
      </c>
      <c r="AW117" s="415" t="s">
        <v>75</v>
      </c>
      <c r="AX117" s="72" t="s">
        <v>86</v>
      </c>
      <c r="AY117" s="136" t="s">
        <v>2305</v>
      </c>
      <c r="AZ117" s="67" t="s">
        <v>67</v>
      </c>
      <c r="BA117" s="67" t="s">
        <v>67</v>
      </c>
    </row>
    <row r="118" spans="2:53" s="196" customFormat="1" ht="14.25" customHeight="1" x14ac:dyDescent="0.2">
      <c r="B118" s="67">
        <v>2024</v>
      </c>
      <c r="C118" s="67">
        <v>891780111</v>
      </c>
      <c r="D118" s="69" t="s">
        <v>64</v>
      </c>
      <c r="E118" s="70" t="s">
        <v>2304</v>
      </c>
      <c r="F118" s="136" t="s">
        <v>2303</v>
      </c>
      <c r="G118" s="72">
        <v>0</v>
      </c>
      <c r="H118" s="72" t="s">
        <v>73</v>
      </c>
      <c r="I118" s="67" t="s">
        <v>138</v>
      </c>
      <c r="J118" s="70" t="s">
        <v>2302</v>
      </c>
      <c r="K118" s="436">
        <v>11600000</v>
      </c>
      <c r="L118" s="67" t="s">
        <v>68</v>
      </c>
      <c r="M118" s="417" t="s">
        <v>2301</v>
      </c>
      <c r="N118" s="244">
        <v>1066732526</v>
      </c>
      <c r="O118" s="412">
        <v>111</v>
      </c>
      <c r="P118" s="413">
        <v>45310</v>
      </c>
      <c r="Q118" s="436">
        <v>376500000</v>
      </c>
      <c r="R118" s="413">
        <v>45356</v>
      </c>
      <c r="S118" s="436">
        <v>11600000</v>
      </c>
      <c r="T118" s="72" t="s">
        <v>66</v>
      </c>
      <c r="U118" s="412">
        <v>63563343</v>
      </c>
      <c r="V118" s="244" t="s">
        <v>1903</v>
      </c>
      <c r="W118" s="413">
        <v>45356</v>
      </c>
      <c r="X118" s="413">
        <v>45356</v>
      </c>
      <c r="Y118" s="414" t="s">
        <v>75</v>
      </c>
      <c r="Z118" s="413">
        <v>45477</v>
      </c>
      <c r="AA118" s="136">
        <f t="shared" si="5"/>
        <v>121</v>
      </c>
      <c r="AB118" s="70">
        <v>0</v>
      </c>
      <c r="AC118" s="70">
        <v>0</v>
      </c>
      <c r="AD118" s="70">
        <v>0</v>
      </c>
      <c r="AE118" s="415" t="s">
        <v>75</v>
      </c>
      <c r="AF118" s="136">
        <f t="shared" si="6"/>
        <v>0</v>
      </c>
      <c r="AG118" s="70">
        <v>0</v>
      </c>
      <c r="AH118" s="70">
        <v>0</v>
      </c>
      <c r="AI118" s="415" t="s">
        <v>75</v>
      </c>
      <c r="AJ118" s="70">
        <v>0</v>
      </c>
      <c r="AK118" s="415" t="s">
        <v>75</v>
      </c>
      <c r="AL118" s="415" t="s">
        <v>75</v>
      </c>
      <c r="AM118" s="136">
        <f t="shared" si="7"/>
        <v>0</v>
      </c>
      <c r="AN118" s="447">
        <f>+K118+AC118-AH118</f>
        <v>11600000</v>
      </c>
      <c r="AO118" s="72" t="s">
        <v>67</v>
      </c>
      <c r="AP118" s="436">
        <v>11600000</v>
      </c>
      <c r="AQ118" s="72" t="s">
        <v>85</v>
      </c>
      <c r="AR118" s="70">
        <v>0</v>
      </c>
      <c r="AS118" s="415" t="s">
        <v>75</v>
      </c>
      <c r="AT118" s="453">
        <f t="shared" si="8"/>
        <v>8700000</v>
      </c>
      <c r="AU118" s="438">
        <v>2900000</v>
      </c>
      <c r="AV118" s="140">
        <f t="shared" si="9"/>
        <v>0.75</v>
      </c>
      <c r="AW118" s="415" t="s">
        <v>75</v>
      </c>
      <c r="AX118" s="72" t="s">
        <v>86</v>
      </c>
      <c r="AY118" s="136" t="s">
        <v>2300</v>
      </c>
      <c r="AZ118" s="67" t="s">
        <v>67</v>
      </c>
      <c r="BA118" s="67" t="s">
        <v>67</v>
      </c>
    </row>
    <row r="119" spans="2:53" s="196" customFormat="1" ht="14.25" customHeight="1" x14ac:dyDescent="0.2">
      <c r="B119" s="67">
        <v>2024</v>
      </c>
      <c r="C119" s="67">
        <v>891780111</v>
      </c>
      <c r="D119" s="69" t="s">
        <v>64</v>
      </c>
      <c r="E119" s="70" t="s">
        <v>2299</v>
      </c>
      <c r="F119" s="136" t="s">
        <v>2298</v>
      </c>
      <c r="G119" s="72">
        <v>0</v>
      </c>
      <c r="H119" s="72" t="s">
        <v>73</v>
      </c>
      <c r="I119" s="67" t="s">
        <v>138</v>
      </c>
      <c r="J119" s="70" t="s">
        <v>2297</v>
      </c>
      <c r="K119" s="436">
        <v>5000000</v>
      </c>
      <c r="L119" s="67" t="s">
        <v>68</v>
      </c>
      <c r="M119" s="417" t="s">
        <v>296</v>
      </c>
      <c r="N119" s="244">
        <v>36725695</v>
      </c>
      <c r="O119" s="412">
        <v>39</v>
      </c>
      <c r="P119" s="413">
        <v>45306</v>
      </c>
      <c r="Q119" s="436">
        <v>524300000</v>
      </c>
      <c r="R119" s="413">
        <v>45356</v>
      </c>
      <c r="S119" s="436">
        <v>5000000</v>
      </c>
      <c r="T119" s="72" t="s">
        <v>66</v>
      </c>
      <c r="U119" s="412">
        <v>79738530</v>
      </c>
      <c r="V119" s="244" t="s">
        <v>383</v>
      </c>
      <c r="W119" s="413">
        <v>45356</v>
      </c>
      <c r="X119" s="413">
        <v>45356</v>
      </c>
      <c r="Y119" s="414" t="s">
        <v>75</v>
      </c>
      <c r="Z119" s="413">
        <v>45412</v>
      </c>
      <c r="AA119" s="136">
        <f t="shared" si="5"/>
        <v>56</v>
      </c>
      <c r="AB119" s="70">
        <v>0</v>
      </c>
      <c r="AC119" s="70">
        <v>0</v>
      </c>
      <c r="AD119" s="70">
        <v>0</v>
      </c>
      <c r="AE119" s="415" t="s">
        <v>75</v>
      </c>
      <c r="AF119" s="136">
        <f t="shared" si="6"/>
        <v>0</v>
      </c>
      <c r="AG119" s="70">
        <v>0</v>
      </c>
      <c r="AH119" s="70">
        <v>0</v>
      </c>
      <c r="AI119" s="415" t="s">
        <v>75</v>
      </c>
      <c r="AJ119" s="70">
        <v>0</v>
      </c>
      <c r="AK119" s="415" t="s">
        <v>75</v>
      </c>
      <c r="AL119" s="415" t="s">
        <v>75</v>
      </c>
      <c r="AM119" s="136">
        <f t="shared" si="7"/>
        <v>0</v>
      </c>
      <c r="AN119" s="447">
        <f>+K119+AC119-AH119</f>
        <v>5000000</v>
      </c>
      <c r="AO119" s="72" t="s">
        <v>67</v>
      </c>
      <c r="AP119" s="436">
        <v>5000000</v>
      </c>
      <c r="AQ119" s="72" t="s">
        <v>85</v>
      </c>
      <c r="AR119" s="70">
        <v>0</v>
      </c>
      <c r="AS119" s="415" t="s">
        <v>75</v>
      </c>
      <c r="AT119" s="453">
        <f t="shared" si="8"/>
        <v>5000000</v>
      </c>
      <c r="AU119" s="438">
        <v>0</v>
      </c>
      <c r="AV119" s="140">
        <f t="shared" si="9"/>
        <v>1</v>
      </c>
      <c r="AW119" s="415" t="s">
        <v>75</v>
      </c>
      <c r="AX119" s="72" t="s">
        <v>131</v>
      </c>
      <c r="AY119" s="136" t="s">
        <v>2296</v>
      </c>
      <c r="AZ119" s="67" t="s">
        <v>67</v>
      </c>
      <c r="BA119" s="67" t="s">
        <v>67</v>
      </c>
    </row>
    <row r="120" spans="2:53" s="196" customFormat="1" ht="14.25" customHeight="1" x14ac:dyDescent="0.2">
      <c r="B120" s="67">
        <v>2024</v>
      </c>
      <c r="C120" s="67">
        <v>891780111</v>
      </c>
      <c r="D120" s="69" t="s">
        <v>64</v>
      </c>
      <c r="E120" s="70" t="s">
        <v>2295</v>
      </c>
      <c r="F120" s="136" t="s">
        <v>2294</v>
      </c>
      <c r="G120" s="72">
        <v>0</v>
      </c>
      <c r="H120" s="72" t="s">
        <v>73</v>
      </c>
      <c r="I120" s="67" t="s">
        <v>138</v>
      </c>
      <c r="J120" s="70" t="s">
        <v>2293</v>
      </c>
      <c r="K120" s="436">
        <v>14000000</v>
      </c>
      <c r="L120" s="67" t="s">
        <v>68</v>
      </c>
      <c r="M120" s="417" t="s">
        <v>2214</v>
      </c>
      <c r="N120" s="244">
        <v>1103107767</v>
      </c>
      <c r="O120" s="412">
        <v>559</v>
      </c>
      <c r="P120" s="413">
        <v>45355</v>
      </c>
      <c r="Q120" s="436">
        <v>524300000</v>
      </c>
      <c r="R120" s="413">
        <v>45356</v>
      </c>
      <c r="S120" s="436">
        <v>14000000</v>
      </c>
      <c r="T120" s="72" t="s">
        <v>66</v>
      </c>
      <c r="U120" s="412">
        <v>36669284</v>
      </c>
      <c r="V120" s="244" t="s">
        <v>954</v>
      </c>
      <c r="W120" s="413">
        <v>45356</v>
      </c>
      <c r="X120" s="413">
        <v>45356</v>
      </c>
      <c r="Y120" s="414" t="s">
        <v>75</v>
      </c>
      <c r="Z120" s="413">
        <v>45477</v>
      </c>
      <c r="AA120" s="136">
        <f t="shared" si="5"/>
        <v>121</v>
      </c>
      <c r="AB120" s="70">
        <v>0</v>
      </c>
      <c r="AC120" s="70">
        <v>0</v>
      </c>
      <c r="AD120" s="70">
        <v>0</v>
      </c>
      <c r="AE120" s="415" t="s">
        <v>75</v>
      </c>
      <c r="AF120" s="136">
        <f t="shared" si="6"/>
        <v>0</v>
      </c>
      <c r="AG120" s="70">
        <v>0</v>
      </c>
      <c r="AH120" s="70">
        <v>0</v>
      </c>
      <c r="AI120" s="415" t="s">
        <v>75</v>
      </c>
      <c r="AJ120" s="70">
        <v>0</v>
      </c>
      <c r="AK120" s="415" t="s">
        <v>75</v>
      </c>
      <c r="AL120" s="415" t="s">
        <v>75</v>
      </c>
      <c r="AM120" s="136">
        <f t="shared" si="7"/>
        <v>0</v>
      </c>
      <c r="AN120" s="447">
        <f>+K120+AC120-AH120</f>
        <v>14000000</v>
      </c>
      <c r="AO120" s="72" t="s">
        <v>67</v>
      </c>
      <c r="AP120" s="436">
        <v>14000000</v>
      </c>
      <c r="AQ120" s="72" t="s">
        <v>85</v>
      </c>
      <c r="AR120" s="70">
        <v>0</v>
      </c>
      <c r="AS120" s="415" t="s">
        <v>75</v>
      </c>
      <c r="AT120" s="453">
        <f t="shared" si="8"/>
        <v>14000000</v>
      </c>
      <c r="AU120" s="438">
        <v>0</v>
      </c>
      <c r="AV120" s="140">
        <f t="shared" si="9"/>
        <v>1</v>
      </c>
      <c r="AW120" s="415" t="s">
        <v>75</v>
      </c>
      <c r="AX120" s="72" t="s">
        <v>131</v>
      </c>
      <c r="AY120" s="136" t="s">
        <v>2292</v>
      </c>
      <c r="AZ120" s="67" t="s">
        <v>67</v>
      </c>
      <c r="BA120" s="67" t="s">
        <v>67</v>
      </c>
    </row>
    <row r="121" spans="2:53" s="196" customFormat="1" ht="14.25" customHeight="1" x14ac:dyDescent="0.2">
      <c r="B121" s="67">
        <v>2024</v>
      </c>
      <c r="C121" s="67">
        <v>891780111</v>
      </c>
      <c r="D121" s="69" t="s">
        <v>64</v>
      </c>
      <c r="E121" s="70" t="s">
        <v>2291</v>
      </c>
      <c r="F121" s="136" t="s">
        <v>2290</v>
      </c>
      <c r="G121" s="72">
        <v>0</v>
      </c>
      <c r="H121" s="72" t="s">
        <v>73</v>
      </c>
      <c r="I121" s="67" t="s">
        <v>138</v>
      </c>
      <c r="J121" s="70" t="s">
        <v>2289</v>
      </c>
      <c r="K121" s="436">
        <v>13200000</v>
      </c>
      <c r="L121" s="67" t="s">
        <v>68</v>
      </c>
      <c r="M121" s="417" t="s">
        <v>2288</v>
      </c>
      <c r="N121" s="244">
        <v>1082943581</v>
      </c>
      <c r="O121" s="412">
        <v>235</v>
      </c>
      <c r="P121" s="413">
        <v>45323</v>
      </c>
      <c r="Q121" s="436">
        <v>524300000</v>
      </c>
      <c r="R121" s="413">
        <v>45356</v>
      </c>
      <c r="S121" s="436">
        <v>13200000</v>
      </c>
      <c r="T121" s="72" t="s">
        <v>66</v>
      </c>
      <c r="U121" s="412">
        <v>57461852</v>
      </c>
      <c r="V121" s="244" t="s">
        <v>1728</v>
      </c>
      <c r="W121" s="413">
        <v>45356</v>
      </c>
      <c r="X121" s="413">
        <v>45356</v>
      </c>
      <c r="Y121" s="414" t="s">
        <v>75</v>
      </c>
      <c r="Z121" s="413">
        <v>45473</v>
      </c>
      <c r="AA121" s="136">
        <f t="shared" si="5"/>
        <v>117</v>
      </c>
      <c r="AB121" s="70">
        <v>0</v>
      </c>
      <c r="AC121" s="70">
        <v>0</v>
      </c>
      <c r="AD121" s="70">
        <v>0</v>
      </c>
      <c r="AE121" s="415" t="s">
        <v>75</v>
      </c>
      <c r="AF121" s="136">
        <f t="shared" si="6"/>
        <v>0</v>
      </c>
      <c r="AG121" s="70">
        <v>0</v>
      </c>
      <c r="AH121" s="70">
        <v>0</v>
      </c>
      <c r="AI121" s="415" t="s">
        <v>75</v>
      </c>
      <c r="AJ121" s="70">
        <v>0</v>
      </c>
      <c r="AK121" s="415" t="s">
        <v>75</v>
      </c>
      <c r="AL121" s="415" t="s">
        <v>75</v>
      </c>
      <c r="AM121" s="136">
        <f t="shared" si="7"/>
        <v>0</v>
      </c>
      <c r="AN121" s="447">
        <f>+K121+AC121-AH121</f>
        <v>13200000</v>
      </c>
      <c r="AO121" s="72" t="s">
        <v>85</v>
      </c>
      <c r="AP121" s="436">
        <v>0</v>
      </c>
      <c r="AQ121" s="72" t="s">
        <v>85</v>
      </c>
      <c r="AR121" s="70">
        <v>0</v>
      </c>
      <c r="AS121" s="415" t="s">
        <v>75</v>
      </c>
      <c r="AT121" s="453">
        <f t="shared" si="8"/>
        <v>13200000</v>
      </c>
      <c r="AU121" s="438">
        <v>0</v>
      </c>
      <c r="AV121" s="140">
        <f t="shared" si="9"/>
        <v>1</v>
      </c>
      <c r="AW121" s="415" t="s">
        <v>75</v>
      </c>
      <c r="AX121" s="72" t="s">
        <v>131</v>
      </c>
      <c r="AY121" s="136" t="s">
        <v>2287</v>
      </c>
      <c r="AZ121" s="67" t="s">
        <v>67</v>
      </c>
      <c r="BA121" s="67" t="s">
        <v>67</v>
      </c>
    </row>
    <row r="122" spans="2:53" s="196" customFormat="1" ht="14.25" customHeight="1" x14ac:dyDescent="0.2">
      <c r="B122" s="67">
        <v>2024</v>
      </c>
      <c r="C122" s="67">
        <v>891780111</v>
      </c>
      <c r="D122" s="69" t="s">
        <v>64</v>
      </c>
      <c r="E122" s="70" t="s">
        <v>2286</v>
      </c>
      <c r="F122" s="267" t="s">
        <v>2285</v>
      </c>
      <c r="G122" s="72">
        <v>0</v>
      </c>
      <c r="H122" s="72" t="s">
        <v>73</v>
      </c>
      <c r="I122" s="67" t="s">
        <v>138</v>
      </c>
      <c r="J122" s="70" t="s">
        <v>2284</v>
      </c>
      <c r="K122" s="436">
        <v>12373333</v>
      </c>
      <c r="L122" s="67" t="s">
        <v>68</v>
      </c>
      <c r="M122" s="417" t="s">
        <v>2283</v>
      </c>
      <c r="N122" s="244">
        <v>1082997057</v>
      </c>
      <c r="O122" s="412">
        <v>36</v>
      </c>
      <c r="P122" s="413">
        <v>45306</v>
      </c>
      <c r="Q122" s="436">
        <v>734700000</v>
      </c>
      <c r="R122" s="413">
        <v>45357</v>
      </c>
      <c r="S122" s="436">
        <v>12373333</v>
      </c>
      <c r="T122" s="72" t="s">
        <v>66</v>
      </c>
      <c r="U122" s="412">
        <v>85155551</v>
      </c>
      <c r="V122" s="244" t="s">
        <v>1593</v>
      </c>
      <c r="W122" s="413">
        <v>45357</v>
      </c>
      <c r="X122" s="413">
        <v>45357</v>
      </c>
      <c r="Y122" s="414" t="s">
        <v>75</v>
      </c>
      <c r="Z122" s="413">
        <v>45473</v>
      </c>
      <c r="AA122" s="136">
        <f t="shared" si="5"/>
        <v>116</v>
      </c>
      <c r="AB122" s="70">
        <v>0</v>
      </c>
      <c r="AC122" s="70">
        <v>0</v>
      </c>
      <c r="AD122" s="70">
        <v>0</v>
      </c>
      <c r="AE122" s="415" t="s">
        <v>75</v>
      </c>
      <c r="AF122" s="136">
        <f t="shared" si="6"/>
        <v>0</v>
      </c>
      <c r="AG122" s="70">
        <v>0</v>
      </c>
      <c r="AH122" s="70">
        <v>0</v>
      </c>
      <c r="AI122" s="415" t="s">
        <v>75</v>
      </c>
      <c r="AJ122" s="70">
        <v>0</v>
      </c>
      <c r="AK122" s="415" t="s">
        <v>75</v>
      </c>
      <c r="AL122" s="415" t="s">
        <v>75</v>
      </c>
      <c r="AM122" s="136">
        <f t="shared" si="7"/>
        <v>0</v>
      </c>
      <c r="AN122" s="447">
        <f>+K122+AC122-AH122</f>
        <v>12373333</v>
      </c>
      <c r="AO122" s="72" t="s">
        <v>67</v>
      </c>
      <c r="AP122" s="436">
        <v>12373333</v>
      </c>
      <c r="AQ122" s="72" t="s">
        <v>85</v>
      </c>
      <c r="AR122" s="70">
        <v>0</v>
      </c>
      <c r="AS122" s="415" t="s">
        <v>75</v>
      </c>
      <c r="AT122" s="453">
        <f t="shared" si="8"/>
        <v>12373333</v>
      </c>
      <c r="AU122" s="438">
        <v>0</v>
      </c>
      <c r="AV122" s="140">
        <f t="shared" si="9"/>
        <v>1</v>
      </c>
      <c r="AW122" s="415" t="s">
        <v>75</v>
      </c>
      <c r="AX122" s="72" t="s">
        <v>131</v>
      </c>
      <c r="AY122" s="404" t="s">
        <v>2282</v>
      </c>
      <c r="AZ122" s="67" t="s">
        <v>67</v>
      </c>
      <c r="BA122" s="67" t="s">
        <v>67</v>
      </c>
    </row>
    <row r="123" spans="2:53" s="196" customFormat="1" ht="14.25" customHeight="1" x14ac:dyDescent="0.2">
      <c r="B123" s="67">
        <v>2024</v>
      </c>
      <c r="C123" s="67">
        <v>891780111</v>
      </c>
      <c r="D123" s="69" t="s">
        <v>64</v>
      </c>
      <c r="E123" s="70" t="s">
        <v>2281</v>
      </c>
      <c r="F123" s="136" t="s">
        <v>2280</v>
      </c>
      <c r="G123" s="72">
        <v>0</v>
      </c>
      <c r="H123" s="72" t="s">
        <v>73</v>
      </c>
      <c r="I123" s="67" t="s">
        <v>138</v>
      </c>
      <c r="J123" s="70" t="s">
        <v>2279</v>
      </c>
      <c r="K123" s="436">
        <v>7000000</v>
      </c>
      <c r="L123" s="67" t="s">
        <v>68</v>
      </c>
      <c r="M123" s="417" t="s">
        <v>2278</v>
      </c>
      <c r="N123" s="244">
        <v>7634038</v>
      </c>
      <c r="O123" s="412">
        <v>39</v>
      </c>
      <c r="P123" s="413">
        <v>45306</v>
      </c>
      <c r="Q123" s="436">
        <v>524300000</v>
      </c>
      <c r="R123" s="413">
        <v>45358</v>
      </c>
      <c r="S123" s="436">
        <v>7000000</v>
      </c>
      <c r="T123" s="72" t="s">
        <v>66</v>
      </c>
      <c r="U123" s="412">
        <v>85485991</v>
      </c>
      <c r="V123" s="244" t="s">
        <v>2240</v>
      </c>
      <c r="W123" s="413">
        <v>45358</v>
      </c>
      <c r="X123" s="413">
        <v>45358</v>
      </c>
      <c r="Y123" s="414" t="s">
        <v>75</v>
      </c>
      <c r="Z123" s="413">
        <v>45388</v>
      </c>
      <c r="AA123" s="136">
        <f t="shared" si="5"/>
        <v>30</v>
      </c>
      <c r="AB123" s="70">
        <v>0</v>
      </c>
      <c r="AC123" s="70">
        <v>0</v>
      </c>
      <c r="AD123" s="70">
        <v>0</v>
      </c>
      <c r="AE123" s="415" t="s">
        <v>75</v>
      </c>
      <c r="AF123" s="136">
        <f t="shared" si="6"/>
        <v>0</v>
      </c>
      <c r="AG123" s="70">
        <v>0</v>
      </c>
      <c r="AH123" s="70">
        <v>0</v>
      </c>
      <c r="AI123" s="415" t="s">
        <v>75</v>
      </c>
      <c r="AJ123" s="70">
        <v>0</v>
      </c>
      <c r="AK123" s="415" t="s">
        <v>75</v>
      </c>
      <c r="AL123" s="415" t="s">
        <v>75</v>
      </c>
      <c r="AM123" s="136">
        <f t="shared" si="7"/>
        <v>0</v>
      </c>
      <c r="AN123" s="447">
        <f>+K123+AC123-AH123</f>
        <v>7000000</v>
      </c>
      <c r="AO123" s="72" t="s">
        <v>67</v>
      </c>
      <c r="AP123" s="436">
        <v>7000000</v>
      </c>
      <c r="AQ123" s="72" t="s">
        <v>85</v>
      </c>
      <c r="AR123" s="70">
        <v>0</v>
      </c>
      <c r="AS123" s="415" t="s">
        <v>75</v>
      </c>
      <c r="AT123" s="453">
        <f t="shared" si="8"/>
        <v>7000000</v>
      </c>
      <c r="AU123" s="438">
        <v>0</v>
      </c>
      <c r="AV123" s="140">
        <f t="shared" si="9"/>
        <v>1</v>
      </c>
      <c r="AW123" s="415" t="s">
        <v>75</v>
      </c>
      <c r="AX123" s="72" t="s">
        <v>131</v>
      </c>
      <c r="AY123" s="136" t="s">
        <v>2277</v>
      </c>
      <c r="AZ123" s="67" t="s">
        <v>67</v>
      </c>
      <c r="BA123" s="67" t="s">
        <v>67</v>
      </c>
    </row>
    <row r="124" spans="2:53" s="196" customFormat="1" ht="14.25" customHeight="1" x14ac:dyDescent="0.2">
      <c r="B124" s="67">
        <v>2024</v>
      </c>
      <c r="C124" s="67">
        <v>891780111</v>
      </c>
      <c r="D124" s="69" t="s">
        <v>64</v>
      </c>
      <c r="E124" s="70" t="s">
        <v>2276</v>
      </c>
      <c r="F124" s="136" t="s">
        <v>2275</v>
      </c>
      <c r="G124" s="72">
        <v>0</v>
      </c>
      <c r="H124" s="72" t="s">
        <v>73</v>
      </c>
      <c r="I124" s="67" t="s">
        <v>138</v>
      </c>
      <c r="J124" s="70" t="s">
        <v>2274</v>
      </c>
      <c r="K124" s="436">
        <v>23000000</v>
      </c>
      <c r="L124" s="67" t="s">
        <v>68</v>
      </c>
      <c r="M124" s="417" t="s">
        <v>2273</v>
      </c>
      <c r="N124" s="244">
        <v>1082852722</v>
      </c>
      <c r="O124" s="412">
        <v>403</v>
      </c>
      <c r="P124" s="413">
        <v>45341</v>
      </c>
      <c r="Q124" s="436">
        <v>524300000</v>
      </c>
      <c r="R124" s="413">
        <v>45362</v>
      </c>
      <c r="S124" s="436">
        <v>23000000</v>
      </c>
      <c r="T124" s="72" t="s">
        <v>66</v>
      </c>
      <c r="U124" s="412">
        <v>22545553</v>
      </c>
      <c r="V124" s="244" t="s">
        <v>1891</v>
      </c>
      <c r="W124" s="413">
        <v>45362</v>
      </c>
      <c r="X124" s="413">
        <v>45362</v>
      </c>
      <c r="Y124" s="414" t="s">
        <v>75</v>
      </c>
      <c r="Z124" s="413">
        <v>45591</v>
      </c>
      <c r="AA124" s="136">
        <f t="shared" si="5"/>
        <v>229</v>
      </c>
      <c r="AB124" s="70">
        <v>0</v>
      </c>
      <c r="AC124" s="70">
        <v>0</v>
      </c>
      <c r="AD124" s="70">
        <v>0</v>
      </c>
      <c r="AE124" s="415" t="s">
        <v>75</v>
      </c>
      <c r="AF124" s="136">
        <f t="shared" si="6"/>
        <v>0</v>
      </c>
      <c r="AG124" s="70">
        <v>0</v>
      </c>
      <c r="AH124" s="70">
        <v>0</v>
      </c>
      <c r="AI124" s="415" t="s">
        <v>75</v>
      </c>
      <c r="AJ124" s="70">
        <v>0</v>
      </c>
      <c r="AK124" s="415" t="s">
        <v>75</v>
      </c>
      <c r="AL124" s="415" t="s">
        <v>75</v>
      </c>
      <c r="AM124" s="136">
        <f t="shared" si="7"/>
        <v>0</v>
      </c>
      <c r="AN124" s="447">
        <f>+K124+AC124-AH124</f>
        <v>23000000</v>
      </c>
      <c r="AO124" s="72" t="s">
        <v>85</v>
      </c>
      <c r="AP124" s="436">
        <v>0</v>
      </c>
      <c r="AQ124" s="72" t="s">
        <v>85</v>
      </c>
      <c r="AR124" s="70">
        <v>0</v>
      </c>
      <c r="AS124" s="415" t="s">
        <v>75</v>
      </c>
      <c r="AT124" s="453">
        <f t="shared" si="8"/>
        <v>8625000</v>
      </c>
      <c r="AU124" s="438">
        <v>14375000</v>
      </c>
      <c r="AV124" s="140">
        <f t="shared" si="9"/>
        <v>0.375</v>
      </c>
      <c r="AW124" s="415" t="s">
        <v>75</v>
      </c>
      <c r="AX124" s="72" t="s">
        <v>86</v>
      </c>
      <c r="AY124" s="136" t="s">
        <v>2272</v>
      </c>
      <c r="AZ124" s="67" t="s">
        <v>67</v>
      </c>
      <c r="BA124" s="67" t="s">
        <v>67</v>
      </c>
    </row>
    <row r="125" spans="2:53" s="196" customFormat="1" ht="14.25" customHeight="1" x14ac:dyDescent="0.2">
      <c r="B125" s="67">
        <v>2024</v>
      </c>
      <c r="C125" s="67">
        <v>891780111</v>
      </c>
      <c r="D125" s="69" t="s">
        <v>64</v>
      </c>
      <c r="E125" s="70" t="s">
        <v>2271</v>
      </c>
      <c r="F125" s="136" t="s">
        <v>2270</v>
      </c>
      <c r="G125" s="72">
        <v>0</v>
      </c>
      <c r="H125" s="72" t="s">
        <v>73</v>
      </c>
      <c r="I125" s="67" t="s">
        <v>138</v>
      </c>
      <c r="J125" s="70" t="s">
        <v>2269</v>
      </c>
      <c r="K125" s="436">
        <v>20400000</v>
      </c>
      <c r="L125" s="67" t="s">
        <v>68</v>
      </c>
      <c r="M125" s="417" t="s">
        <v>2268</v>
      </c>
      <c r="N125" s="244">
        <v>1082897496</v>
      </c>
      <c r="O125" s="412">
        <v>431</v>
      </c>
      <c r="P125" s="413">
        <v>45343</v>
      </c>
      <c r="Q125" s="436">
        <v>524300000</v>
      </c>
      <c r="R125" s="413">
        <v>45362</v>
      </c>
      <c r="S125" s="436">
        <v>20400000</v>
      </c>
      <c r="T125" s="72" t="s">
        <v>66</v>
      </c>
      <c r="U125" s="412">
        <v>51909946</v>
      </c>
      <c r="V125" s="244" t="s">
        <v>2267</v>
      </c>
      <c r="W125" s="413">
        <v>45362</v>
      </c>
      <c r="X125" s="413">
        <v>45362</v>
      </c>
      <c r="Y125" s="414" t="s">
        <v>75</v>
      </c>
      <c r="Z125" s="413">
        <v>45545</v>
      </c>
      <c r="AA125" s="136">
        <f t="shared" si="5"/>
        <v>183</v>
      </c>
      <c r="AB125" s="70">
        <v>0</v>
      </c>
      <c r="AC125" s="70">
        <v>0</v>
      </c>
      <c r="AD125" s="70">
        <v>0</v>
      </c>
      <c r="AE125" s="415" t="s">
        <v>75</v>
      </c>
      <c r="AF125" s="136">
        <f t="shared" si="6"/>
        <v>0</v>
      </c>
      <c r="AG125" s="70">
        <v>0</v>
      </c>
      <c r="AH125" s="70">
        <v>0</v>
      </c>
      <c r="AI125" s="415" t="s">
        <v>75</v>
      </c>
      <c r="AJ125" s="70">
        <v>0</v>
      </c>
      <c r="AK125" s="415" t="s">
        <v>75</v>
      </c>
      <c r="AL125" s="415" t="s">
        <v>75</v>
      </c>
      <c r="AM125" s="136">
        <f t="shared" si="7"/>
        <v>0</v>
      </c>
      <c r="AN125" s="447">
        <f>+K125+AC125-AH125</f>
        <v>20400000</v>
      </c>
      <c r="AO125" s="72" t="s">
        <v>85</v>
      </c>
      <c r="AP125" s="436">
        <v>0</v>
      </c>
      <c r="AQ125" s="72" t="s">
        <v>85</v>
      </c>
      <c r="AR125" s="70">
        <v>0</v>
      </c>
      <c r="AS125" s="415" t="s">
        <v>75</v>
      </c>
      <c r="AT125" s="453">
        <f t="shared" si="8"/>
        <v>6800000</v>
      </c>
      <c r="AU125" s="438">
        <v>13600000</v>
      </c>
      <c r="AV125" s="140">
        <f t="shared" si="9"/>
        <v>0.33333333333333331</v>
      </c>
      <c r="AW125" s="415" t="s">
        <v>75</v>
      </c>
      <c r="AX125" s="72" t="s">
        <v>86</v>
      </c>
      <c r="AY125" s="136" t="s">
        <v>2266</v>
      </c>
      <c r="AZ125" s="67" t="s">
        <v>67</v>
      </c>
      <c r="BA125" s="67" t="s">
        <v>67</v>
      </c>
    </row>
    <row r="126" spans="2:53" s="196" customFormat="1" ht="14.25" customHeight="1" x14ac:dyDescent="0.2">
      <c r="B126" s="67">
        <v>2024</v>
      </c>
      <c r="C126" s="67">
        <v>891780111</v>
      </c>
      <c r="D126" s="69" t="s">
        <v>64</v>
      </c>
      <c r="E126" s="70" t="s">
        <v>2265</v>
      </c>
      <c r="F126" s="136" t="s">
        <v>2264</v>
      </c>
      <c r="G126" s="72">
        <v>0</v>
      </c>
      <c r="H126" s="72" t="s">
        <v>73</v>
      </c>
      <c r="I126" s="67" t="s">
        <v>138</v>
      </c>
      <c r="J126" s="70" t="s">
        <v>2263</v>
      </c>
      <c r="K126" s="436">
        <v>24000000</v>
      </c>
      <c r="L126" s="67" t="s">
        <v>68</v>
      </c>
      <c r="M126" s="417" t="s">
        <v>2262</v>
      </c>
      <c r="N126" s="244">
        <v>1140903657</v>
      </c>
      <c r="O126" s="412">
        <v>403</v>
      </c>
      <c r="P126" s="413">
        <v>45341</v>
      </c>
      <c r="Q126" s="436">
        <v>524300000</v>
      </c>
      <c r="R126" s="413">
        <v>45362</v>
      </c>
      <c r="S126" s="436">
        <v>24000000</v>
      </c>
      <c r="T126" s="72" t="s">
        <v>66</v>
      </c>
      <c r="U126" s="412">
        <v>22545553</v>
      </c>
      <c r="V126" s="244" t="s">
        <v>1891</v>
      </c>
      <c r="W126" s="413">
        <v>45362</v>
      </c>
      <c r="X126" s="413">
        <v>45362</v>
      </c>
      <c r="Y126" s="414" t="s">
        <v>75</v>
      </c>
      <c r="Z126" s="413">
        <v>45591</v>
      </c>
      <c r="AA126" s="136">
        <f t="shared" si="5"/>
        <v>229</v>
      </c>
      <c r="AB126" s="70">
        <v>0</v>
      </c>
      <c r="AC126" s="70">
        <v>0</v>
      </c>
      <c r="AD126" s="70">
        <v>0</v>
      </c>
      <c r="AE126" s="415" t="s">
        <v>75</v>
      </c>
      <c r="AF126" s="136">
        <f t="shared" si="6"/>
        <v>0</v>
      </c>
      <c r="AG126" s="70">
        <v>0</v>
      </c>
      <c r="AH126" s="70">
        <v>0</v>
      </c>
      <c r="AI126" s="415" t="s">
        <v>75</v>
      </c>
      <c r="AJ126" s="70">
        <v>0</v>
      </c>
      <c r="AK126" s="415" t="s">
        <v>75</v>
      </c>
      <c r="AL126" s="415" t="s">
        <v>75</v>
      </c>
      <c r="AM126" s="136">
        <f t="shared" si="7"/>
        <v>0</v>
      </c>
      <c r="AN126" s="447">
        <f>+K126+AC126-AH126</f>
        <v>24000000</v>
      </c>
      <c r="AO126" s="72" t="s">
        <v>85</v>
      </c>
      <c r="AP126" s="436">
        <v>0</v>
      </c>
      <c r="AQ126" s="72" t="s">
        <v>85</v>
      </c>
      <c r="AR126" s="70">
        <v>0</v>
      </c>
      <c r="AS126" s="415" t="s">
        <v>75</v>
      </c>
      <c r="AT126" s="453">
        <f t="shared" si="8"/>
        <v>9000000</v>
      </c>
      <c r="AU126" s="438">
        <v>15000000</v>
      </c>
      <c r="AV126" s="140">
        <f t="shared" si="9"/>
        <v>0.375</v>
      </c>
      <c r="AW126" s="415" t="s">
        <v>75</v>
      </c>
      <c r="AX126" s="72" t="s">
        <v>86</v>
      </c>
      <c r="AY126" s="136" t="s">
        <v>2261</v>
      </c>
      <c r="AZ126" s="67" t="s">
        <v>67</v>
      </c>
      <c r="BA126" s="67" t="s">
        <v>67</v>
      </c>
    </row>
    <row r="127" spans="2:53" s="196" customFormat="1" ht="14.25" customHeight="1" x14ac:dyDescent="0.2">
      <c r="B127" s="67">
        <v>2024</v>
      </c>
      <c r="C127" s="67">
        <v>891780111</v>
      </c>
      <c r="D127" s="69" t="s">
        <v>64</v>
      </c>
      <c r="E127" s="70" t="s">
        <v>2260</v>
      </c>
      <c r="F127" s="136" t="s">
        <v>2259</v>
      </c>
      <c r="G127" s="72">
        <v>0</v>
      </c>
      <c r="H127" s="72" t="s">
        <v>73</v>
      </c>
      <c r="I127" s="67" t="s">
        <v>138</v>
      </c>
      <c r="J127" s="70" t="s">
        <v>2258</v>
      </c>
      <c r="K127" s="436">
        <v>8000000</v>
      </c>
      <c r="L127" s="67" t="s">
        <v>68</v>
      </c>
      <c r="M127" s="417" t="s">
        <v>2257</v>
      </c>
      <c r="N127" s="244">
        <v>1124041808</v>
      </c>
      <c r="O127" s="412">
        <v>235</v>
      </c>
      <c r="P127" s="413">
        <v>45323</v>
      </c>
      <c r="Q127" s="436">
        <v>524300000</v>
      </c>
      <c r="R127" s="413">
        <v>45362</v>
      </c>
      <c r="S127" s="436">
        <v>8000000</v>
      </c>
      <c r="T127" s="72" t="s">
        <v>66</v>
      </c>
      <c r="U127" s="412">
        <v>52705148</v>
      </c>
      <c r="V127" s="244" t="s">
        <v>1909</v>
      </c>
      <c r="W127" s="413">
        <v>45362</v>
      </c>
      <c r="X127" s="413">
        <v>45362</v>
      </c>
      <c r="Y127" s="414" t="s">
        <v>75</v>
      </c>
      <c r="Z127" s="413">
        <v>45412</v>
      </c>
      <c r="AA127" s="136">
        <f t="shared" si="5"/>
        <v>50</v>
      </c>
      <c r="AB127" s="70">
        <v>0</v>
      </c>
      <c r="AC127" s="70">
        <v>0</v>
      </c>
      <c r="AD127" s="70">
        <v>0</v>
      </c>
      <c r="AE127" s="415" t="s">
        <v>75</v>
      </c>
      <c r="AF127" s="136">
        <f t="shared" si="6"/>
        <v>0</v>
      </c>
      <c r="AG127" s="70">
        <v>0</v>
      </c>
      <c r="AH127" s="70">
        <v>0</v>
      </c>
      <c r="AI127" s="415" t="s">
        <v>75</v>
      </c>
      <c r="AJ127" s="70">
        <v>0</v>
      </c>
      <c r="AK127" s="415" t="s">
        <v>75</v>
      </c>
      <c r="AL127" s="415" t="s">
        <v>75</v>
      </c>
      <c r="AM127" s="136">
        <f t="shared" si="7"/>
        <v>0</v>
      </c>
      <c r="AN127" s="447">
        <f>+K127+AC127-AH127</f>
        <v>8000000</v>
      </c>
      <c r="AO127" s="72" t="s">
        <v>85</v>
      </c>
      <c r="AP127" s="436">
        <v>0</v>
      </c>
      <c r="AQ127" s="72" t="s">
        <v>85</v>
      </c>
      <c r="AR127" s="70">
        <v>0</v>
      </c>
      <c r="AS127" s="415" t="s">
        <v>75</v>
      </c>
      <c r="AT127" s="453">
        <f t="shared" si="8"/>
        <v>0</v>
      </c>
      <c r="AU127" s="438">
        <v>8000000</v>
      </c>
      <c r="AV127" s="140">
        <f t="shared" si="9"/>
        <v>0</v>
      </c>
      <c r="AW127" s="415" t="s">
        <v>75</v>
      </c>
      <c r="AX127" s="72" t="s">
        <v>86</v>
      </c>
      <c r="AY127" s="136" t="s">
        <v>2256</v>
      </c>
      <c r="AZ127" s="67" t="s">
        <v>67</v>
      </c>
      <c r="BA127" s="67" t="s">
        <v>67</v>
      </c>
    </row>
    <row r="128" spans="2:53" s="196" customFormat="1" ht="14.25" customHeight="1" x14ac:dyDescent="0.2">
      <c r="B128" s="67">
        <v>2024</v>
      </c>
      <c r="C128" s="67">
        <v>891780111</v>
      </c>
      <c r="D128" s="69" t="s">
        <v>64</v>
      </c>
      <c r="E128" s="70" t="s">
        <v>2255</v>
      </c>
      <c r="F128" s="267" t="s">
        <v>2254</v>
      </c>
      <c r="G128" s="72">
        <v>0</v>
      </c>
      <c r="H128" s="72" t="s">
        <v>73</v>
      </c>
      <c r="I128" s="67" t="s">
        <v>138</v>
      </c>
      <c r="J128" s="70" t="s">
        <v>2253</v>
      </c>
      <c r="K128" s="436">
        <v>23000000</v>
      </c>
      <c r="L128" s="67" t="s">
        <v>68</v>
      </c>
      <c r="M128" s="417" t="s">
        <v>2252</v>
      </c>
      <c r="N128" s="244">
        <v>1083003346</v>
      </c>
      <c r="O128" s="412">
        <v>403</v>
      </c>
      <c r="P128" s="413">
        <v>45341</v>
      </c>
      <c r="Q128" s="436">
        <v>524300000</v>
      </c>
      <c r="R128" s="413">
        <v>45364</v>
      </c>
      <c r="S128" s="436">
        <v>23000000</v>
      </c>
      <c r="T128" s="72" t="s">
        <v>66</v>
      </c>
      <c r="U128" s="412">
        <v>22545553</v>
      </c>
      <c r="V128" s="244" t="s">
        <v>2251</v>
      </c>
      <c r="W128" s="413">
        <v>45364</v>
      </c>
      <c r="X128" s="413">
        <v>45364</v>
      </c>
      <c r="Y128" s="414" t="s">
        <v>75</v>
      </c>
      <c r="Z128" s="413">
        <v>45591</v>
      </c>
      <c r="AA128" s="136">
        <f t="shared" si="5"/>
        <v>227</v>
      </c>
      <c r="AB128" s="70">
        <v>0</v>
      </c>
      <c r="AC128" s="70">
        <v>0</v>
      </c>
      <c r="AD128" s="70">
        <v>0</v>
      </c>
      <c r="AE128" s="415" t="s">
        <v>75</v>
      </c>
      <c r="AF128" s="136">
        <f t="shared" si="6"/>
        <v>0</v>
      </c>
      <c r="AG128" s="70">
        <v>0</v>
      </c>
      <c r="AH128" s="70">
        <v>0</v>
      </c>
      <c r="AI128" s="415" t="s">
        <v>75</v>
      </c>
      <c r="AJ128" s="70">
        <v>0</v>
      </c>
      <c r="AK128" s="415" t="s">
        <v>75</v>
      </c>
      <c r="AL128" s="415" t="s">
        <v>75</v>
      </c>
      <c r="AM128" s="136">
        <f t="shared" si="7"/>
        <v>0</v>
      </c>
      <c r="AN128" s="447">
        <f>+K128+AC128-AH128</f>
        <v>23000000</v>
      </c>
      <c r="AO128" s="72" t="s">
        <v>85</v>
      </c>
      <c r="AP128" s="436">
        <v>0</v>
      </c>
      <c r="AQ128" s="72" t="s">
        <v>85</v>
      </c>
      <c r="AR128" s="70">
        <v>0</v>
      </c>
      <c r="AS128" s="415" t="s">
        <v>75</v>
      </c>
      <c r="AT128" s="453">
        <f t="shared" si="8"/>
        <v>8625000</v>
      </c>
      <c r="AU128" s="438">
        <v>14375000</v>
      </c>
      <c r="AV128" s="140">
        <f t="shared" si="9"/>
        <v>0.375</v>
      </c>
      <c r="AW128" s="415" t="s">
        <v>75</v>
      </c>
      <c r="AX128" s="72" t="s">
        <v>86</v>
      </c>
      <c r="AY128" s="245" t="s">
        <v>2250</v>
      </c>
      <c r="AZ128" s="67" t="s">
        <v>67</v>
      </c>
      <c r="BA128" s="67" t="s">
        <v>67</v>
      </c>
    </row>
    <row r="129" spans="2:53" s="196" customFormat="1" ht="14.25" customHeight="1" x14ac:dyDescent="0.2">
      <c r="B129" s="67">
        <v>2024</v>
      </c>
      <c r="C129" s="67">
        <v>891780111</v>
      </c>
      <c r="D129" s="69" t="s">
        <v>64</v>
      </c>
      <c r="E129" s="70" t="s">
        <v>2249</v>
      </c>
      <c r="F129" s="136" t="s">
        <v>2248</v>
      </c>
      <c r="G129" s="72">
        <v>0</v>
      </c>
      <c r="H129" s="72" t="s">
        <v>73</v>
      </c>
      <c r="I129" s="67" t="s">
        <v>138</v>
      </c>
      <c r="J129" s="70" t="s">
        <v>2247</v>
      </c>
      <c r="K129" s="436">
        <v>10902320</v>
      </c>
      <c r="L129" s="67" t="s">
        <v>68</v>
      </c>
      <c r="M129" s="417" t="s">
        <v>2246</v>
      </c>
      <c r="N129" s="244">
        <v>79395471</v>
      </c>
      <c r="O129" s="412">
        <v>548</v>
      </c>
      <c r="P129" s="413">
        <v>45355</v>
      </c>
      <c r="Q129" s="436">
        <v>21082877</v>
      </c>
      <c r="R129" s="413">
        <v>45365</v>
      </c>
      <c r="S129" s="436">
        <v>10902320</v>
      </c>
      <c r="T129" s="72" t="s">
        <v>66</v>
      </c>
      <c r="U129" s="412">
        <v>85462025</v>
      </c>
      <c r="V129" s="244" t="s">
        <v>1835</v>
      </c>
      <c r="W129" s="413">
        <v>45365</v>
      </c>
      <c r="X129" s="413">
        <v>45365</v>
      </c>
      <c r="Y129" s="414" t="s">
        <v>75</v>
      </c>
      <c r="Z129" s="413">
        <v>45486</v>
      </c>
      <c r="AA129" s="136">
        <f t="shared" si="5"/>
        <v>121</v>
      </c>
      <c r="AB129" s="70">
        <v>0</v>
      </c>
      <c r="AC129" s="70">
        <v>0</v>
      </c>
      <c r="AD129" s="70">
        <v>0</v>
      </c>
      <c r="AE129" s="415" t="s">
        <v>75</v>
      </c>
      <c r="AF129" s="136">
        <f t="shared" si="6"/>
        <v>0</v>
      </c>
      <c r="AG129" s="70">
        <v>0</v>
      </c>
      <c r="AH129" s="70">
        <v>0</v>
      </c>
      <c r="AI129" s="415" t="s">
        <v>75</v>
      </c>
      <c r="AJ129" s="70">
        <v>0</v>
      </c>
      <c r="AK129" s="415" t="s">
        <v>75</v>
      </c>
      <c r="AL129" s="415" t="s">
        <v>75</v>
      </c>
      <c r="AM129" s="136">
        <f t="shared" si="7"/>
        <v>0</v>
      </c>
      <c r="AN129" s="447">
        <f>+K129+AC129-AH129</f>
        <v>10902320</v>
      </c>
      <c r="AO129" s="72" t="s">
        <v>85</v>
      </c>
      <c r="AP129" s="436">
        <v>0</v>
      </c>
      <c r="AQ129" s="72" t="s">
        <v>85</v>
      </c>
      <c r="AR129" s="70">
        <v>0</v>
      </c>
      <c r="AS129" s="415" t="s">
        <v>75</v>
      </c>
      <c r="AT129" s="453">
        <f t="shared" si="8"/>
        <v>6995655</v>
      </c>
      <c r="AU129" s="438">
        <v>3906665</v>
      </c>
      <c r="AV129" s="140">
        <f t="shared" si="9"/>
        <v>0.64166663609213448</v>
      </c>
      <c r="AW129" s="415" t="s">
        <v>75</v>
      </c>
      <c r="AX129" s="72" t="s">
        <v>86</v>
      </c>
      <c r="AY129" s="136" t="s">
        <v>2245</v>
      </c>
      <c r="AZ129" s="67" t="s">
        <v>67</v>
      </c>
      <c r="BA129" s="67" t="s">
        <v>67</v>
      </c>
    </row>
    <row r="130" spans="2:53" s="196" customFormat="1" ht="14.25" customHeight="1" x14ac:dyDescent="0.2">
      <c r="B130" s="67">
        <v>2024</v>
      </c>
      <c r="C130" s="67">
        <v>891780111</v>
      </c>
      <c r="D130" s="69" t="s">
        <v>64</v>
      </c>
      <c r="E130" s="70" t="s">
        <v>2244</v>
      </c>
      <c r="F130" s="136" t="s">
        <v>2243</v>
      </c>
      <c r="G130" s="72">
        <v>0</v>
      </c>
      <c r="H130" s="72" t="s">
        <v>73</v>
      </c>
      <c r="I130" s="67" t="s">
        <v>138</v>
      </c>
      <c r="J130" s="70" t="s">
        <v>2242</v>
      </c>
      <c r="K130" s="436">
        <v>5000000</v>
      </c>
      <c r="L130" s="67" t="s">
        <v>68</v>
      </c>
      <c r="M130" s="417" t="s">
        <v>2241</v>
      </c>
      <c r="N130" s="244">
        <v>1063496478</v>
      </c>
      <c r="O130" s="412">
        <v>39</v>
      </c>
      <c r="P130" s="413">
        <v>45306</v>
      </c>
      <c r="Q130" s="436">
        <v>524300000</v>
      </c>
      <c r="R130" s="413">
        <v>45365</v>
      </c>
      <c r="S130" s="436">
        <v>5000000</v>
      </c>
      <c r="T130" s="72" t="s">
        <v>66</v>
      </c>
      <c r="U130" s="412">
        <v>85485991</v>
      </c>
      <c r="V130" s="244" t="s">
        <v>2240</v>
      </c>
      <c r="W130" s="413">
        <v>45365</v>
      </c>
      <c r="X130" s="413">
        <v>45365</v>
      </c>
      <c r="Y130" s="414" t="s">
        <v>75</v>
      </c>
      <c r="Z130" s="413">
        <v>45425</v>
      </c>
      <c r="AA130" s="136">
        <f t="shared" si="5"/>
        <v>60</v>
      </c>
      <c r="AB130" s="70">
        <v>0</v>
      </c>
      <c r="AC130" s="70">
        <v>0</v>
      </c>
      <c r="AD130" s="70">
        <v>0</v>
      </c>
      <c r="AE130" s="415" t="s">
        <v>75</v>
      </c>
      <c r="AF130" s="136">
        <f t="shared" si="6"/>
        <v>0</v>
      </c>
      <c r="AG130" s="70">
        <v>0</v>
      </c>
      <c r="AH130" s="70">
        <v>0</v>
      </c>
      <c r="AI130" s="415" t="s">
        <v>75</v>
      </c>
      <c r="AJ130" s="70">
        <v>0</v>
      </c>
      <c r="AK130" s="415" t="s">
        <v>75</v>
      </c>
      <c r="AL130" s="415" t="s">
        <v>75</v>
      </c>
      <c r="AM130" s="136">
        <f t="shared" si="7"/>
        <v>0</v>
      </c>
      <c r="AN130" s="447">
        <f>+K130+AC130-AH130</f>
        <v>5000000</v>
      </c>
      <c r="AO130" s="72" t="s">
        <v>67</v>
      </c>
      <c r="AP130" s="436">
        <v>5000000</v>
      </c>
      <c r="AQ130" s="72" t="s">
        <v>85</v>
      </c>
      <c r="AR130" s="70">
        <v>0</v>
      </c>
      <c r="AS130" s="415" t="s">
        <v>75</v>
      </c>
      <c r="AT130" s="453">
        <f t="shared" si="8"/>
        <v>5000000</v>
      </c>
      <c r="AU130" s="438">
        <v>0</v>
      </c>
      <c r="AV130" s="140">
        <f t="shared" si="9"/>
        <v>1</v>
      </c>
      <c r="AW130" s="415" t="s">
        <v>75</v>
      </c>
      <c r="AX130" s="72" t="s">
        <v>131</v>
      </c>
      <c r="AY130" s="136" t="s">
        <v>2239</v>
      </c>
      <c r="AZ130" s="67" t="s">
        <v>67</v>
      </c>
      <c r="BA130" s="67" t="s">
        <v>67</v>
      </c>
    </row>
    <row r="131" spans="2:53" s="196" customFormat="1" ht="14.25" customHeight="1" x14ac:dyDescent="0.2">
      <c r="B131" s="67">
        <v>2024</v>
      </c>
      <c r="C131" s="67">
        <v>891780111</v>
      </c>
      <c r="D131" s="69" t="s">
        <v>64</v>
      </c>
      <c r="E131" s="70" t="s">
        <v>2238</v>
      </c>
      <c r="F131" s="136" t="s">
        <v>2237</v>
      </c>
      <c r="G131" s="72">
        <v>0</v>
      </c>
      <c r="H131" s="72" t="s">
        <v>73</v>
      </c>
      <c r="I131" s="67" t="s">
        <v>138</v>
      </c>
      <c r="J131" s="70" t="s">
        <v>2236</v>
      </c>
      <c r="K131" s="436">
        <v>6000000</v>
      </c>
      <c r="L131" s="67" t="s">
        <v>68</v>
      </c>
      <c r="M131" s="417" t="s">
        <v>2235</v>
      </c>
      <c r="N131" s="244">
        <v>1084789302</v>
      </c>
      <c r="O131" s="412">
        <v>235</v>
      </c>
      <c r="P131" s="413">
        <v>45323</v>
      </c>
      <c r="Q131" s="436">
        <v>524300000</v>
      </c>
      <c r="R131" s="413">
        <v>45366</v>
      </c>
      <c r="S131" s="436">
        <v>6000000</v>
      </c>
      <c r="T131" s="72" t="s">
        <v>66</v>
      </c>
      <c r="U131" s="412">
        <v>72004252</v>
      </c>
      <c r="V131" s="244" t="s">
        <v>2234</v>
      </c>
      <c r="W131" s="413">
        <v>45366</v>
      </c>
      <c r="X131" s="413">
        <v>45366</v>
      </c>
      <c r="Y131" s="414" t="s">
        <v>75</v>
      </c>
      <c r="Z131" s="413">
        <v>45426</v>
      </c>
      <c r="AA131" s="136">
        <f t="shared" si="5"/>
        <v>60</v>
      </c>
      <c r="AB131" s="70">
        <v>0</v>
      </c>
      <c r="AC131" s="70">
        <v>0</v>
      </c>
      <c r="AD131" s="70">
        <v>0</v>
      </c>
      <c r="AE131" s="415" t="s">
        <v>75</v>
      </c>
      <c r="AF131" s="136">
        <f t="shared" si="6"/>
        <v>0</v>
      </c>
      <c r="AG131" s="70">
        <v>0</v>
      </c>
      <c r="AH131" s="70">
        <v>0</v>
      </c>
      <c r="AI131" s="415" t="s">
        <v>75</v>
      </c>
      <c r="AJ131" s="70">
        <v>0</v>
      </c>
      <c r="AK131" s="415" t="s">
        <v>75</v>
      </c>
      <c r="AL131" s="415" t="s">
        <v>75</v>
      </c>
      <c r="AM131" s="136">
        <f t="shared" si="7"/>
        <v>0</v>
      </c>
      <c r="AN131" s="447">
        <f>+K131+AC131-AH131</f>
        <v>6000000</v>
      </c>
      <c r="AO131" s="72" t="s">
        <v>85</v>
      </c>
      <c r="AP131" s="436">
        <v>0</v>
      </c>
      <c r="AQ131" s="72" t="s">
        <v>85</v>
      </c>
      <c r="AR131" s="70">
        <v>0</v>
      </c>
      <c r="AS131" s="415" t="s">
        <v>75</v>
      </c>
      <c r="AT131" s="453">
        <f t="shared" si="8"/>
        <v>3000000</v>
      </c>
      <c r="AU131" s="438">
        <v>3000000</v>
      </c>
      <c r="AV131" s="140">
        <f t="shared" si="9"/>
        <v>0.5</v>
      </c>
      <c r="AW131" s="415" t="s">
        <v>75</v>
      </c>
      <c r="AX131" s="72" t="s">
        <v>86</v>
      </c>
      <c r="AY131" s="136" t="s">
        <v>2233</v>
      </c>
      <c r="AZ131" s="67" t="s">
        <v>67</v>
      </c>
      <c r="BA131" s="67" t="s">
        <v>67</v>
      </c>
    </row>
    <row r="132" spans="2:53" s="196" customFormat="1" ht="14.25" customHeight="1" x14ac:dyDescent="0.2">
      <c r="B132" s="67">
        <v>2024</v>
      </c>
      <c r="C132" s="67">
        <v>891780111</v>
      </c>
      <c r="D132" s="69" t="s">
        <v>64</v>
      </c>
      <c r="E132" s="70" t="s">
        <v>2232</v>
      </c>
      <c r="F132" s="267" t="s">
        <v>2231</v>
      </c>
      <c r="G132" s="418">
        <v>2023000100072</v>
      </c>
      <c r="H132" s="72" t="s">
        <v>73</v>
      </c>
      <c r="I132" s="67" t="s">
        <v>1745</v>
      </c>
      <c r="J132" s="70" t="s">
        <v>2230</v>
      </c>
      <c r="K132" s="436">
        <v>29328000</v>
      </c>
      <c r="L132" s="67" t="s">
        <v>68</v>
      </c>
      <c r="M132" s="244" t="s">
        <v>1229</v>
      </c>
      <c r="N132" s="244">
        <v>57299411</v>
      </c>
      <c r="O132" s="412">
        <v>174</v>
      </c>
      <c r="P132" s="413">
        <v>45335</v>
      </c>
      <c r="Q132" s="436">
        <v>2122162432</v>
      </c>
      <c r="R132" s="413">
        <v>45366</v>
      </c>
      <c r="S132" s="436">
        <v>29328000</v>
      </c>
      <c r="T132" s="72" t="s">
        <v>66</v>
      </c>
      <c r="U132" s="412">
        <v>16078654</v>
      </c>
      <c r="V132" s="244" t="s">
        <v>477</v>
      </c>
      <c r="W132" s="413">
        <v>45366</v>
      </c>
      <c r="X132" s="413">
        <v>45366</v>
      </c>
      <c r="Y132" s="414" t="s">
        <v>75</v>
      </c>
      <c r="Z132" s="413">
        <v>45535</v>
      </c>
      <c r="AA132" s="136">
        <f t="shared" si="5"/>
        <v>169</v>
      </c>
      <c r="AB132" s="70">
        <v>0</v>
      </c>
      <c r="AC132" s="70">
        <v>0</v>
      </c>
      <c r="AD132" s="70">
        <v>0</v>
      </c>
      <c r="AE132" s="415" t="s">
        <v>75</v>
      </c>
      <c r="AF132" s="136">
        <f t="shared" si="6"/>
        <v>0</v>
      </c>
      <c r="AG132" s="70">
        <v>0</v>
      </c>
      <c r="AH132" s="70">
        <v>0</v>
      </c>
      <c r="AI132" s="415" t="s">
        <v>75</v>
      </c>
      <c r="AJ132" s="70">
        <v>0</v>
      </c>
      <c r="AK132" s="415" t="s">
        <v>75</v>
      </c>
      <c r="AL132" s="415" t="s">
        <v>75</v>
      </c>
      <c r="AM132" s="136">
        <f t="shared" si="7"/>
        <v>0</v>
      </c>
      <c r="AN132" s="447">
        <f>+K132+AC132-AH132</f>
        <v>29328000</v>
      </c>
      <c r="AO132" s="72" t="s">
        <v>85</v>
      </c>
      <c r="AP132" s="436">
        <v>0</v>
      </c>
      <c r="AQ132" s="72" t="s">
        <v>85</v>
      </c>
      <c r="AR132" s="70">
        <v>0</v>
      </c>
      <c r="AS132" s="415" t="s">
        <v>75</v>
      </c>
      <c r="AT132" s="453">
        <f t="shared" si="8"/>
        <v>14648000</v>
      </c>
      <c r="AU132" s="438">
        <v>14680000</v>
      </c>
      <c r="AV132" s="140">
        <f t="shared" si="9"/>
        <v>0.49945444626295687</v>
      </c>
      <c r="AW132" s="415" t="s">
        <v>75</v>
      </c>
      <c r="AX132" s="72" t="s">
        <v>86</v>
      </c>
      <c r="AY132" s="404" t="s">
        <v>2229</v>
      </c>
      <c r="AZ132" s="67" t="s">
        <v>67</v>
      </c>
      <c r="BA132" s="67" t="s">
        <v>67</v>
      </c>
    </row>
    <row r="133" spans="2:53" s="196" customFormat="1" ht="14.25" customHeight="1" x14ac:dyDescent="0.2">
      <c r="B133" s="67">
        <v>2024</v>
      </c>
      <c r="C133" s="67">
        <v>891780111</v>
      </c>
      <c r="D133" s="69" t="s">
        <v>64</v>
      </c>
      <c r="E133" s="70" t="s">
        <v>2228</v>
      </c>
      <c r="F133" s="267" t="s">
        <v>2227</v>
      </c>
      <c r="G133" s="418">
        <v>2023000100072</v>
      </c>
      <c r="H133" s="72" t="s">
        <v>73</v>
      </c>
      <c r="I133" s="67" t="s">
        <v>1745</v>
      </c>
      <c r="J133" s="70" t="s">
        <v>2226</v>
      </c>
      <c r="K133" s="436">
        <v>20800000</v>
      </c>
      <c r="L133" s="67" t="s">
        <v>68</v>
      </c>
      <c r="M133" s="417" t="s">
        <v>2225</v>
      </c>
      <c r="N133" s="244">
        <v>1082837329</v>
      </c>
      <c r="O133" s="412">
        <v>174</v>
      </c>
      <c r="P133" s="413">
        <v>45335</v>
      </c>
      <c r="Q133" s="436">
        <v>2122162432</v>
      </c>
      <c r="R133" s="413">
        <v>45366</v>
      </c>
      <c r="S133" s="436">
        <v>20800000</v>
      </c>
      <c r="T133" s="72" t="s">
        <v>66</v>
      </c>
      <c r="U133" s="412">
        <v>16078654</v>
      </c>
      <c r="V133" s="244" t="s">
        <v>477</v>
      </c>
      <c r="W133" s="413">
        <v>45366</v>
      </c>
      <c r="X133" s="413">
        <v>45366</v>
      </c>
      <c r="Y133" s="414" t="s">
        <v>75</v>
      </c>
      <c r="Z133" s="413">
        <v>45535</v>
      </c>
      <c r="AA133" s="136">
        <f t="shared" si="5"/>
        <v>169</v>
      </c>
      <c r="AB133" s="70">
        <v>0</v>
      </c>
      <c r="AC133" s="70">
        <v>0</v>
      </c>
      <c r="AD133" s="70">
        <v>0</v>
      </c>
      <c r="AE133" s="415" t="s">
        <v>75</v>
      </c>
      <c r="AF133" s="136">
        <f t="shared" si="6"/>
        <v>0</v>
      </c>
      <c r="AG133" s="70">
        <v>0</v>
      </c>
      <c r="AH133" s="70">
        <v>0</v>
      </c>
      <c r="AI133" s="415" t="s">
        <v>75</v>
      </c>
      <c r="AJ133" s="70">
        <v>0</v>
      </c>
      <c r="AK133" s="415" t="s">
        <v>75</v>
      </c>
      <c r="AL133" s="415" t="s">
        <v>75</v>
      </c>
      <c r="AM133" s="136">
        <f t="shared" si="7"/>
        <v>0</v>
      </c>
      <c r="AN133" s="447">
        <f>+K133+AC133-AH133</f>
        <v>20800000</v>
      </c>
      <c r="AO133" s="72" t="s">
        <v>85</v>
      </c>
      <c r="AP133" s="436">
        <v>0</v>
      </c>
      <c r="AQ133" s="72" t="s">
        <v>85</v>
      </c>
      <c r="AR133" s="70">
        <v>0</v>
      </c>
      <c r="AS133" s="415" t="s">
        <v>75</v>
      </c>
      <c r="AT133" s="453">
        <f t="shared" si="8"/>
        <v>10399998</v>
      </c>
      <c r="AU133" s="438">
        <v>10400002</v>
      </c>
      <c r="AV133" s="140">
        <f t="shared" si="9"/>
        <v>0.49999990384615384</v>
      </c>
      <c r="AW133" s="415" t="s">
        <v>75</v>
      </c>
      <c r="AX133" s="72" t="s">
        <v>86</v>
      </c>
      <c r="AY133" s="404" t="s">
        <v>2224</v>
      </c>
      <c r="AZ133" s="67" t="s">
        <v>67</v>
      </c>
      <c r="BA133" s="67" t="s">
        <v>67</v>
      </c>
    </row>
    <row r="134" spans="2:53" s="196" customFormat="1" ht="14.25" customHeight="1" x14ac:dyDescent="0.2">
      <c r="B134" s="67">
        <v>2024</v>
      </c>
      <c r="C134" s="67">
        <v>891780111</v>
      </c>
      <c r="D134" s="69" t="s">
        <v>64</v>
      </c>
      <c r="E134" s="70" t="s">
        <v>2223</v>
      </c>
      <c r="F134" s="136" t="s">
        <v>2222</v>
      </c>
      <c r="G134" s="72">
        <v>0</v>
      </c>
      <c r="H134" s="72" t="s">
        <v>73</v>
      </c>
      <c r="I134" s="67" t="s">
        <v>138</v>
      </c>
      <c r="J134" s="70" t="s">
        <v>2221</v>
      </c>
      <c r="K134" s="436">
        <v>9200000</v>
      </c>
      <c r="L134" s="67" t="s">
        <v>68</v>
      </c>
      <c r="M134" s="417" t="s">
        <v>2220</v>
      </c>
      <c r="N134" s="244">
        <v>85448155</v>
      </c>
      <c r="O134" s="412">
        <v>39</v>
      </c>
      <c r="P134" s="413">
        <v>45306</v>
      </c>
      <c r="Q134" s="436">
        <v>524300000</v>
      </c>
      <c r="R134" s="413">
        <v>45371</v>
      </c>
      <c r="S134" s="436">
        <v>9200000</v>
      </c>
      <c r="T134" s="72" t="s">
        <v>66</v>
      </c>
      <c r="U134" s="412">
        <v>72255882</v>
      </c>
      <c r="V134" s="244" t="s">
        <v>2219</v>
      </c>
      <c r="W134" s="413">
        <v>45371</v>
      </c>
      <c r="X134" s="413">
        <v>45371</v>
      </c>
      <c r="Y134" s="414" t="s">
        <v>75</v>
      </c>
      <c r="Z134" s="413">
        <v>45492</v>
      </c>
      <c r="AA134" s="136">
        <f t="shared" si="5"/>
        <v>121</v>
      </c>
      <c r="AB134" s="70">
        <v>0</v>
      </c>
      <c r="AC134" s="70">
        <v>0</v>
      </c>
      <c r="AD134" s="70">
        <v>0</v>
      </c>
      <c r="AE134" s="415" t="s">
        <v>75</v>
      </c>
      <c r="AF134" s="136">
        <f t="shared" si="6"/>
        <v>0</v>
      </c>
      <c r="AG134" s="70">
        <v>0</v>
      </c>
      <c r="AH134" s="70">
        <v>0</v>
      </c>
      <c r="AI134" s="415" t="s">
        <v>75</v>
      </c>
      <c r="AJ134" s="70">
        <v>0</v>
      </c>
      <c r="AK134" s="415" t="s">
        <v>75</v>
      </c>
      <c r="AL134" s="415" t="s">
        <v>75</v>
      </c>
      <c r="AM134" s="136">
        <f t="shared" si="7"/>
        <v>0</v>
      </c>
      <c r="AN134" s="447">
        <f>+K134+AC134-AH134</f>
        <v>9200000</v>
      </c>
      <c r="AO134" s="72" t="s">
        <v>67</v>
      </c>
      <c r="AP134" s="436">
        <v>9200000</v>
      </c>
      <c r="AQ134" s="72" t="s">
        <v>85</v>
      </c>
      <c r="AR134" s="70">
        <v>0</v>
      </c>
      <c r="AS134" s="415" t="s">
        <v>75</v>
      </c>
      <c r="AT134" s="453">
        <f t="shared" si="8"/>
        <v>4600000</v>
      </c>
      <c r="AU134" s="438">
        <v>4600000</v>
      </c>
      <c r="AV134" s="140">
        <f t="shared" si="9"/>
        <v>0.5</v>
      </c>
      <c r="AW134" s="415" t="s">
        <v>75</v>
      </c>
      <c r="AX134" s="72" t="s">
        <v>86</v>
      </c>
      <c r="AY134" s="136" t="s">
        <v>2218</v>
      </c>
      <c r="AZ134" s="67" t="s">
        <v>67</v>
      </c>
      <c r="BA134" s="67" t="s">
        <v>67</v>
      </c>
    </row>
    <row r="135" spans="2:53" s="196" customFormat="1" ht="14.25" customHeight="1" x14ac:dyDescent="0.2">
      <c r="B135" s="67">
        <v>2024</v>
      </c>
      <c r="C135" s="67">
        <v>891780111</v>
      </c>
      <c r="D135" s="69" t="s">
        <v>64</v>
      </c>
      <c r="E135" s="70" t="s">
        <v>2217</v>
      </c>
      <c r="F135" s="136" t="s">
        <v>2216</v>
      </c>
      <c r="G135" s="72">
        <v>0</v>
      </c>
      <c r="H135" s="72" t="s">
        <v>73</v>
      </c>
      <c r="I135" s="67" t="s">
        <v>138</v>
      </c>
      <c r="J135" s="70" t="s">
        <v>2215</v>
      </c>
      <c r="K135" s="436">
        <v>3500000</v>
      </c>
      <c r="L135" s="67" t="s">
        <v>68</v>
      </c>
      <c r="M135" s="417" t="s">
        <v>2214</v>
      </c>
      <c r="N135" s="244">
        <v>1103107767</v>
      </c>
      <c r="O135" s="412">
        <v>710</v>
      </c>
      <c r="P135" s="413">
        <v>45369</v>
      </c>
      <c r="Q135" s="436">
        <v>524300000</v>
      </c>
      <c r="R135" s="413">
        <v>45372</v>
      </c>
      <c r="S135" s="436">
        <v>3500000</v>
      </c>
      <c r="T135" s="72" t="s">
        <v>66</v>
      </c>
      <c r="U135" s="412">
        <v>85155551</v>
      </c>
      <c r="V135" s="244" t="s">
        <v>2077</v>
      </c>
      <c r="W135" s="413">
        <v>45372</v>
      </c>
      <c r="X135" s="413">
        <v>45372</v>
      </c>
      <c r="Y135" s="414" t="s">
        <v>75</v>
      </c>
      <c r="Z135" s="413">
        <v>45402</v>
      </c>
      <c r="AA135" s="136">
        <f t="shared" si="5"/>
        <v>30</v>
      </c>
      <c r="AB135" s="70">
        <v>0</v>
      </c>
      <c r="AC135" s="70">
        <v>0</v>
      </c>
      <c r="AD135" s="70">
        <v>0</v>
      </c>
      <c r="AE135" s="415" t="s">
        <v>75</v>
      </c>
      <c r="AF135" s="136">
        <f t="shared" si="6"/>
        <v>0</v>
      </c>
      <c r="AG135" s="70">
        <v>0</v>
      </c>
      <c r="AH135" s="70">
        <v>0</v>
      </c>
      <c r="AI135" s="415" t="s">
        <v>75</v>
      </c>
      <c r="AJ135" s="70">
        <v>0</v>
      </c>
      <c r="AK135" s="415" t="s">
        <v>75</v>
      </c>
      <c r="AL135" s="415" t="s">
        <v>75</v>
      </c>
      <c r="AM135" s="136">
        <f t="shared" si="7"/>
        <v>0</v>
      </c>
      <c r="AN135" s="447">
        <f>+K135+AC135-AH135</f>
        <v>3500000</v>
      </c>
      <c r="AO135" s="72" t="s">
        <v>85</v>
      </c>
      <c r="AP135" s="436">
        <v>0</v>
      </c>
      <c r="AQ135" s="72" t="s">
        <v>85</v>
      </c>
      <c r="AR135" s="70">
        <v>0</v>
      </c>
      <c r="AS135" s="415" t="s">
        <v>75</v>
      </c>
      <c r="AT135" s="453">
        <f t="shared" si="8"/>
        <v>0</v>
      </c>
      <c r="AU135" s="438">
        <v>3500000</v>
      </c>
      <c r="AV135" s="140">
        <f t="shared" si="9"/>
        <v>0</v>
      </c>
      <c r="AW135" s="415" t="s">
        <v>75</v>
      </c>
      <c r="AX135" s="72" t="s">
        <v>86</v>
      </c>
      <c r="AY135" s="136" t="s">
        <v>2213</v>
      </c>
      <c r="AZ135" s="67" t="s">
        <v>67</v>
      </c>
      <c r="BA135" s="67" t="s">
        <v>67</v>
      </c>
    </row>
    <row r="136" spans="2:53" s="196" customFormat="1" ht="14.25" customHeight="1" x14ac:dyDescent="0.2">
      <c r="B136" s="67">
        <v>2024</v>
      </c>
      <c r="C136" s="67">
        <v>891780111</v>
      </c>
      <c r="D136" s="69" t="s">
        <v>64</v>
      </c>
      <c r="E136" s="70" t="s">
        <v>2212</v>
      </c>
      <c r="F136" s="136" t="s">
        <v>2211</v>
      </c>
      <c r="G136" s="418">
        <v>2023000100072</v>
      </c>
      <c r="H136" s="72" t="s">
        <v>73</v>
      </c>
      <c r="I136" s="67" t="s">
        <v>1745</v>
      </c>
      <c r="J136" s="70" t="s">
        <v>2210</v>
      </c>
      <c r="K136" s="436">
        <v>12480000</v>
      </c>
      <c r="L136" s="67" t="s">
        <v>68</v>
      </c>
      <c r="M136" s="417" t="s">
        <v>2209</v>
      </c>
      <c r="N136" s="244">
        <v>1091662627</v>
      </c>
      <c r="O136" s="412">
        <v>174</v>
      </c>
      <c r="P136" s="413">
        <v>45335</v>
      </c>
      <c r="Q136" s="436">
        <v>2122162432</v>
      </c>
      <c r="R136" s="413">
        <v>45372</v>
      </c>
      <c r="S136" s="436">
        <v>12480000</v>
      </c>
      <c r="T136" s="72" t="s">
        <v>66</v>
      </c>
      <c r="U136" s="412">
        <v>16078654</v>
      </c>
      <c r="V136" s="244" t="s">
        <v>477</v>
      </c>
      <c r="W136" s="413">
        <v>45372</v>
      </c>
      <c r="X136" s="413">
        <v>45372</v>
      </c>
      <c r="Y136" s="414" t="s">
        <v>75</v>
      </c>
      <c r="Z136" s="413">
        <v>45545</v>
      </c>
      <c r="AA136" s="136">
        <f t="shared" ref="AA136:AA199" si="10">+IF(Y136="1800-01-01",Z136-X136,Z136-Y136)</f>
        <v>173</v>
      </c>
      <c r="AB136" s="70">
        <v>0</v>
      </c>
      <c r="AC136" s="70">
        <v>0</v>
      </c>
      <c r="AD136" s="70">
        <v>0</v>
      </c>
      <c r="AE136" s="415" t="s">
        <v>75</v>
      </c>
      <c r="AF136" s="136">
        <f t="shared" ref="AF136:AF199" si="11">+IF(AE136="1800-01-01",0,AE136-Z136)</f>
        <v>0</v>
      </c>
      <c r="AG136" s="70">
        <v>0</v>
      </c>
      <c r="AH136" s="70">
        <v>0</v>
      </c>
      <c r="AI136" s="415" t="s">
        <v>75</v>
      </c>
      <c r="AJ136" s="70">
        <v>0</v>
      </c>
      <c r="AK136" s="415" t="s">
        <v>75</v>
      </c>
      <c r="AL136" s="415" t="s">
        <v>75</v>
      </c>
      <c r="AM136" s="136">
        <f t="shared" ref="AM136:AM199" si="12">+IF(AK136="1800-01-01",0,AL136-AK136)</f>
        <v>0</v>
      </c>
      <c r="AN136" s="447">
        <f>+K136+AC136-AH136</f>
        <v>12480000</v>
      </c>
      <c r="AO136" s="72" t="s">
        <v>85</v>
      </c>
      <c r="AP136" s="436">
        <v>0</v>
      </c>
      <c r="AQ136" s="72" t="s">
        <v>85</v>
      </c>
      <c r="AR136" s="70">
        <v>0</v>
      </c>
      <c r="AS136" s="415" t="s">
        <v>75</v>
      </c>
      <c r="AT136" s="453">
        <f t="shared" ref="AT136:AT199" si="13">+AN136-AU136</f>
        <v>0</v>
      </c>
      <c r="AU136" s="438">
        <v>12480000</v>
      </c>
      <c r="AV136" s="140">
        <f t="shared" ref="AV136:AV199" si="14">+IFERROR(AT136/AN136,"_")</f>
        <v>0</v>
      </c>
      <c r="AW136" s="415" t="s">
        <v>75</v>
      </c>
      <c r="AX136" s="72" t="s">
        <v>86</v>
      </c>
      <c r="AY136" s="136" t="s">
        <v>2208</v>
      </c>
      <c r="AZ136" s="67" t="s">
        <v>67</v>
      </c>
      <c r="BA136" s="67" t="s">
        <v>67</v>
      </c>
    </row>
    <row r="137" spans="2:53" s="196" customFormat="1" ht="14.25" customHeight="1" x14ac:dyDescent="0.2">
      <c r="B137" s="67">
        <v>2024</v>
      </c>
      <c r="C137" s="67">
        <v>891780111</v>
      </c>
      <c r="D137" s="69" t="s">
        <v>64</v>
      </c>
      <c r="E137" s="70" t="s">
        <v>2207</v>
      </c>
      <c r="F137" s="136" t="s">
        <v>2206</v>
      </c>
      <c r="G137" s="418">
        <v>2023000100072</v>
      </c>
      <c r="H137" s="72" t="s">
        <v>73</v>
      </c>
      <c r="I137" s="67" t="s">
        <v>1745</v>
      </c>
      <c r="J137" s="70" t="s">
        <v>2205</v>
      </c>
      <c r="K137" s="436">
        <v>12480000</v>
      </c>
      <c r="L137" s="67" t="s">
        <v>68</v>
      </c>
      <c r="M137" s="417" t="s">
        <v>2204</v>
      </c>
      <c r="N137" s="244">
        <v>1083047516</v>
      </c>
      <c r="O137" s="412">
        <v>174</v>
      </c>
      <c r="P137" s="413">
        <v>45335</v>
      </c>
      <c r="Q137" s="436">
        <v>2122162432</v>
      </c>
      <c r="R137" s="413">
        <v>45372</v>
      </c>
      <c r="S137" s="436">
        <v>12480000</v>
      </c>
      <c r="T137" s="72" t="s">
        <v>66</v>
      </c>
      <c r="U137" s="412">
        <v>16078654</v>
      </c>
      <c r="V137" s="244" t="s">
        <v>477</v>
      </c>
      <c r="W137" s="413">
        <v>45372</v>
      </c>
      <c r="X137" s="413">
        <v>45372</v>
      </c>
      <c r="Y137" s="414" t="s">
        <v>75</v>
      </c>
      <c r="Z137" s="413">
        <v>45545</v>
      </c>
      <c r="AA137" s="136">
        <f t="shared" si="10"/>
        <v>173</v>
      </c>
      <c r="AB137" s="70">
        <v>0</v>
      </c>
      <c r="AC137" s="70">
        <v>0</v>
      </c>
      <c r="AD137" s="70">
        <v>0</v>
      </c>
      <c r="AE137" s="415" t="s">
        <v>75</v>
      </c>
      <c r="AF137" s="136">
        <f t="shared" si="11"/>
        <v>0</v>
      </c>
      <c r="AG137" s="70">
        <v>0</v>
      </c>
      <c r="AH137" s="70">
        <v>0</v>
      </c>
      <c r="AI137" s="415" t="s">
        <v>75</v>
      </c>
      <c r="AJ137" s="70">
        <v>0</v>
      </c>
      <c r="AK137" s="415" t="s">
        <v>75</v>
      </c>
      <c r="AL137" s="415" t="s">
        <v>75</v>
      </c>
      <c r="AM137" s="136">
        <f t="shared" si="12"/>
        <v>0</v>
      </c>
      <c r="AN137" s="447">
        <f>+K137+AC137-AH137</f>
        <v>12480000</v>
      </c>
      <c r="AO137" s="72" t="s">
        <v>85</v>
      </c>
      <c r="AP137" s="436">
        <v>0</v>
      </c>
      <c r="AQ137" s="72" t="s">
        <v>85</v>
      </c>
      <c r="AR137" s="70">
        <v>0</v>
      </c>
      <c r="AS137" s="415" t="s">
        <v>75</v>
      </c>
      <c r="AT137" s="453">
        <f t="shared" si="13"/>
        <v>6240000</v>
      </c>
      <c r="AU137" s="438">
        <v>6240000</v>
      </c>
      <c r="AV137" s="140">
        <f t="shared" si="14"/>
        <v>0.5</v>
      </c>
      <c r="AW137" s="415" t="s">
        <v>75</v>
      </c>
      <c r="AX137" s="72" t="s">
        <v>86</v>
      </c>
      <c r="AY137" s="136" t="s">
        <v>2203</v>
      </c>
      <c r="AZ137" s="67" t="s">
        <v>67</v>
      </c>
      <c r="BA137" s="67" t="s">
        <v>67</v>
      </c>
    </row>
    <row r="138" spans="2:53" s="196" customFormat="1" ht="14.25" customHeight="1" x14ac:dyDescent="0.2">
      <c r="B138" s="67">
        <v>2024</v>
      </c>
      <c r="C138" s="67">
        <v>891780111</v>
      </c>
      <c r="D138" s="69" t="s">
        <v>64</v>
      </c>
      <c r="E138" s="70" t="s">
        <v>2202</v>
      </c>
      <c r="F138" s="136" t="s">
        <v>2201</v>
      </c>
      <c r="G138" s="418">
        <v>2023000100072</v>
      </c>
      <c r="H138" s="72" t="s">
        <v>73</v>
      </c>
      <c r="I138" s="67" t="s">
        <v>1745</v>
      </c>
      <c r="J138" s="70" t="s">
        <v>2200</v>
      </c>
      <c r="K138" s="436">
        <v>12480000</v>
      </c>
      <c r="L138" s="67" t="s">
        <v>68</v>
      </c>
      <c r="M138" s="417" t="s">
        <v>2199</v>
      </c>
      <c r="N138" s="244">
        <v>1082942381</v>
      </c>
      <c r="O138" s="412">
        <v>174</v>
      </c>
      <c r="P138" s="413">
        <v>45335</v>
      </c>
      <c r="Q138" s="436">
        <v>2122162432</v>
      </c>
      <c r="R138" s="413">
        <v>45372</v>
      </c>
      <c r="S138" s="436">
        <v>12480000</v>
      </c>
      <c r="T138" s="72" t="s">
        <v>66</v>
      </c>
      <c r="U138" s="412">
        <v>16078654</v>
      </c>
      <c r="V138" s="244" t="s">
        <v>477</v>
      </c>
      <c r="W138" s="413">
        <v>45372</v>
      </c>
      <c r="X138" s="413">
        <v>45372</v>
      </c>
      <c r="Y138" s="414" t="s">
        <v>75</v>
      </c>
      <c r="Z138" s="413">
        <v>45545</v>
      </c>
      <c r="AA138" s="136">
        <f t="shared" si="10"/>
        <v>173</v>
      </c>
      <c r="AB138" s="70">
        <v>0</v>
      </c>
      <c r="AC138" s="70">
        <v>0</v>
      </c>
      <c r="AD138" s="70">
        <v>0</v>
      </c>
      <c r="AE138" s="415" t="s">
        <v>75</v>
      </c>
      <c r="AF138" s="136">
        <f t="shared" si="11"/>
        <v>0</v>
      </c>
      <c r="AG138" s="70">
        <v>0</v>
      </c>
      <c r="AH138" s="70">
        <v>0</v>
      </c>
      <c r="AI138" s="415" t="s">
        <v>75</v>
      </c>
      <c r="AJ138" s="70">
        <v>0</v>
      </c>
      <c r="AK138" s="415" t="s">
        <v>75</v>
      </c>
      <c r="AL138" s="415" t="s">
        <v>75</v>
      </c>
      <c r="AM138" s="136">
        <f t="shared" si="12"/>
        <v>0</v>
      </c>
      <c r="AN138" s="447">
        <f>+K138+AC138-AH138</f>
        <v>12480000</v>
      </c>
      <c r="AO138" s="72" t="s">
        <v>85</v>
      </c>
      <c r="AP138" s="436">
        <v>0</v>
      </c>
      <c r="AQ138" s="72" t="s">
        <v>85</v>
      </c>
      <c r="AR138" s="70">
        <v>0</v>
      </c>
      <c r="AS138" s="415" t="s">
        <v>75</v>
      </c>
      <c r="AT138" s="453">
        <f t="shared" si="13"/>
        <v>6240000</v>
      </c>
      <c r="AU138" s="438">
        <v>6240000</v>
      </c>
      <c r="AV138" s="140">
        <f t="shared" si="14"/>
        <v>0.5</v>
      </c>
      <c r="AW138" s="415" t="s">
        <v>75</v>
      </c>
      <c r="AX138" s="72" t="s">
        <v>86</v>
      </c>
      <c r="AY138" s="136" t="s">
        <v>2198</v>
      </c>
      <c r="AZ138" s="67" t="s">
        <v>67</v>
      </c>
      <c r="BA138" s="67" t="s">
        <v>67</v>
      </c>
    </row>
    <row r="139" spans="2:53" s="196" customFormat="1" ht="14.25" customHeight="1" x14ac:dyDescent="0.2">
      <c r="B139" s="67">
        <v>2024</v>
      </c>
      <c r="C139" s="67">
        <v>891780111</v>
      </c>
      <c r="D139" s="69" t="s">
        <v>64</v>
      </c>
      <c r="E139" s="70" t="s">
        <v>2197</v>
      </c>
      <c r="F139" s="136" t="s">
        <v>2196</v>
      </c>
      <c r="G139" s="418">
        <v>2023000100072</v>
      </c>
      <c r="H139" s="72" t="s">
        <v>73</v>
      </c>
      <c r="I139" s="67" t="s">
        <v>1745</v>
      </c>
      <c r="J139" s="70" t="s">
        <v>2195</v>
      </c>
      <c r="K139" s="436">
        <v>29328000</v>
      </c>
      <c r="L139" s="67" t="s">
        <v>68</v>
      </c>
      <c r="M139" s="417" t="s">
        <v>2194</v>
      </c>
      <c r="N139" s="244">
        <v>1082955683</v>
      </c>
      <c r="O139" s="412">
        <v>174</v>
      </c>
      <c r="P139" s="413">
        <v>45335</v>
      </c>
      <c r="Q139" s="436">
        <v>2122162432</v>
      </c>
      <c r="R139" s="413">
        <v>45372</v>
      </c>
      <c r="S139" s="436">
        <v>29328000</v>
      </c>
      <c r="T139" s="72" t="s">
        <v>66</v>
      </c>
      <c r="U139" s="412">
        <v>16078654</v>
      </c>
      <c r="V139" s="244" t="s">
        <v>477</v>
      </c>
      <c r="W139" s="413">
        <v>45372</v>
      </c>
      <c r="X139" s="413">
        <v>45372</v>
      </c>
      <c r="Y139" s="414" t="s">
        <v>75</v>
      </c>
      <c r="Z139" s="413">
        <v>45555</v>
      </c>
      <c r="AA139" s="136">
        <f t="shared" si="10"/>
        <v>183</v>
      </c>
      <c r="AB139" s="70">
        <v>0</v>
      </c>
      <c r="AC139" s="70">
        <v>0</v>
      </c>
      <c r="AD139" s="70">
        <v>0</v>
      </c>
      <c r="AE139" s="415" t="s">
        <v>75</v>
      </c>
      <c r="AF139" s="136">
        <f t="shared" si="11"/>
        <v>0</v>
      </c>
      <c r="AG139" s="70">
        <v>0</v>
      </c>
      <c r="AH139" s="70">
        <v>0</v>
      </c>
      <c r="AI139" s="415" t="s">
        <v>75</v>
      </c>
      <c r="AJ139" s="70">
        <v>0</v>
      </c>
      <c r="AK139" s="415" t="s">
        <v>75</v>
      </c>
      <c r="AL139" s="415" t="s">
        <v>75</v>
      </c>
      <c r="AM139" s="136">
        <f t="shared" si="12"/>
        <v>0</v>
      </c>
      <c r="AN139" s="447">
        <f>+K139+AC139-AH139</f>
        <v>29328000</v>
      </c>
      <c r="AO139" s="72" t="s">
        <v>85</v>
      </c>
      <c r="AP139" s="436">
        <v>0</v>
      </c>
      <c r="AQ139" s="72" t="s">
        <v>85</v>
      </c>
      <c r="AR139" s="70">
        <v>0</v>
      </c>
      <c r="AS139" s="415" t="s">
        <v>75</v>
      </c>
      <c r="AT139" s="453">
        <f t="shared" si="13"/>
        <v>14664000</v>
      </c>
      <c r="AU139" s="438">
        <v>14664000</v>
      </c>
      <c r="AV139" s="140">
        <f t="shared" si="14"/>
        <v>0.5</v>
      </c>
      <c r="AW139" s="415" t="s">
        <v>75</v>
      </c>
      <c r="AX139" s="72" t="s">
        <v>86</v>
      </c>
      <c r="AY139" s="136" t="s">
        <v>2193</v>
      </c>
      <c r="AZ139" s="67" t="s">
        <v>67</v>
      </c>
      <c r="BA139" s="67" t="s">
        <v>67</v>
      </c>
    </row>
    <row r="140" spans="2:53" s="196" customFormat="1" ht="14.25" customHeight="1" x14ac:dyDescent="0.2">
      <c r="B140" s="67">
        <v>2024</v>
      </c>
      <c r="C140" s="67">
        <v>891780111</v>
      </c>
      <c r="D140" s="69" t="s">
        <v>64</v>
      </c>
      <c r="E140" s="70" t="s">
        <v>2192</v>
      </c>
      <c r="F140" s="136" t="s">
        <v>2191</v>
      </c>
      <c r="G140" s="418">
        <v>2023000100072</v>
      </c>
      <c r="H140" s="72" t="s">
        <v>73</v>
      </c>
      <c r="I140" s="67" t="s">
        <v>1745</v>
      </c>
      <c r="J140" s="70" t="s">
        <v>2190</v>
      </c>
      <c r="K140" s="436">
        <v>29328000</v>
      </c>
      <c r="L140" s="67" t="s">
        <v>68</v>
      </c>
      <c r="M140" s="417" t="s">
        <v>2189</v>
      </c>
      <c r="N140" s="244">
        <v>1083034004</v>
      </c>
      <c r="O140" s="412">
        <v>174</v>
      </c>
      <c r="P140" s="413">
        <v>45335</v>
      </c>
      <c r="Q140" s="436">
        <v>2122162432</v>
      </c>
      <c r="R140" s="413">
        <v>45372</v>
      </c>
      <c r="S140" s="436">
        <v>29328000</v>
      </c>
      <c r="T140" s="72" t="s">
        <v>66</v>
      </c>
      <c r="U140" s="412">
        <v>16078654</v>
      </c>
      <c r="V140" s="244" t="s">
        <v>477</v>
      </c>
      <c r="W140" s="413">
        <v>45372</v>
      </c>
      <c r="X140" s="413">
        <v>45372</v>
      </c>
      <c r="Y140" s="414" t="s">
        <v>75</v>
      </c>
      <c r="Z140" s="413">
        <v>45555</v>
      </c>
      <c r="AA140" s="136">
        <f t="shared" si="10"/>
        <v>183</v>
      </c>
      <c r="AB140" s="70">
        <v>0</v>
      </c>
      <c r="AC140" s="70">
        <v>0</v>
      </c>
      <c r="AD140" s="70">
        <v>0</v>
      </c>
      <c r="AE140" s="415" t="s">
        <v>75</v>
      </c>
      <c r="AF140" s="136">
        <f t="shared" si="11"/>
        <v>0</v>
      </c>
      <c r="AG140" s="70">
        <v>0</v>
      </c>
      <c r="AH140" s="70">
        <v>0</v>
      </c>
      <c r="AI140" s="415" t="s">
        <v>75</v>
      </c>
      <c r="AJ140" s="70">
        <v>0</v>
      </c>
      <c r="AK140" s="415" t="s">
        <v>75</v>
      </c>
      <c r="AL140" s="415" t="s">
        <v>75</v>
      </c>
      <c r="AM140" s="136">
        <f t="shared" si="12"/>
        <v>0</v>
      </c>
      <c r="AN140" s="447">
        <f>+K140+AC140-AH140</f>
        <v>29328000</v>
      </c>
      <c r="AO140" s="72" t="s">
        <v>85</v>
      </c>
      <c r="AP140" s="436">
        <v>0</v>
      </c>
      <c r="AQ140" s="72" t="s">
        <v>85</v>
      </c>
      <c r="AR140" s="70">
        <v>0</v>
      </c>
      <c r="AS140" s="415" t="s">
        <v>75</v>
      </c>
      <c r="AT140" s="453">
        <f t="shared" si="13"/>
        <v>14664000</v>
      </c>
      <c r="AU140" s="438">
        <v>14664000</v>
      </c>
      <c r="AV140" s="140">
        <f t="shared" si="14"/>
        <v>0.5</v>
      </c>
      <c r="AW140" s="415" t="s">
        <v>75</v>
      </c>
      <c r="AX140" s="72" t="s">
        <v>86</v>
      </c>
      <c r="AY140" s="136" t="s">
        <v>2188</v>
      </c>
      <c r="AZ140" s="67" t="s">
        <v>67</v>
      </c>
      <c r="BA140" s="67" t="s">
        <v>67</v>
      </c>
    </row>
    <row r="141" spans="2:53" s="196" customFormat="1" ht="14.25" customHeight="1" x14ac:dyDescent="0.2">
      <c r="B141" s="67">
        <v>2024</v>
      </c>
      <c r="C141" s="67">
        <v>891780111</v>
      </c>
      <c r="D141" s="69" t="s">
        <v>64</v>
      </c>
      <c r="E141" s="70" t="s">
        <v>2187</v>
      </c>
      <c r="F141" s="136" t="s">
        <v>2186</v>
      </c>
      <c r="G141" s="418">
        <v>0</v>
      </c>
      <c r="H141" s="72" t="s">
        <v>73</v>
      </c>
      <c r="I141" s="67" t="s">
        <v>138</v>
      </c>
      <c r="J141" s="70" t="s">
        <v>2185</v>
      </c>
      <c r="K141" s="436">
        <v>10500000</v>
      </c>
      <c r="L141" s="67" t="s">
        <v>68</v>
      </c>
      <c r="M141" s="417" t="s">
        <v>2184</v>
      </c>
      <c r="N141" s="244">
        <v>1082918527</v>
      </c>
      <c r="O141" s="412">
        <v>35</v>
      </c>
      <c r="P141" s="413">
        <v>45306</v>
      </c>
      <c r="Q141" s="436">
        <v>807300000</v>
      </c>
      <c r="R141" s="413">
        <v>45383</v>
      </c>
      <c r="S141" s="436">
        <f>+K141</f>
        <v>10500000</v>
      </c>
      <c r="T141" s="72" t="s">
        <v>66</v>
      </c>
      <c r="U141" s="412">
        <v>57461852</v>
      </c>
      <c r="V141" s="244" t="s">
        <v>1778</v>
      </c>
      <c r="W141" s="413">
        <v>45383</v>
      </c>
      <c r="X141" s="413">
        <v>45383</v>
      </c>
      <c r="Y141" s="414" t="s">
        <v>75</v>
      </c>
      <c r="Z141" s="413">
        <v>45473</v>
      </c>
      <c r="AA141" s="136">
        <f t="shared" si="10"/>
        <v>90</v>
      </c>
      <c r="AB141" s="70">
        <v>0</v>
      </c>
      <c r="AC141" s="70">
        <v>0</v>
      </c>
      <c r="AD141" s="70">
        <v>0</v>
      </c>
      <c r="AE141" s="415" t="s">
        <v>75</v>
      </c>
      <c r="AF141" s="136">
        <f t="shared" si="11"/>
        <v>0</v>
      </c>
      <c r="AG141" s="70">
        <v>0</v>
      </c>
      <c r="AH141" s="70">
        <v>0</v>
      </c>
      <c r="AI141" s="415" t="s">
        <v>75</v>
      </c>
      <c r="AJ141" s="70">
        <v>0</v>
      </c>
      <c r="AK141" s="415" t="s">
        <v>75</v>
      </c>
      <c r="AL141" s="415" t="s">
        <v>75</v>
      </c>
      <c r="AM141" s="136">
        <f t="shared" si="12"/>
        <v>0</v>
      </c>
      <c r="AN141" s="447">
        <f>+K141+AC141-AH141</f>
        <v>10500000</v>
      </c>
      <c r="AO141" s="72" t="s">
        <v>67</v>
      </c>
      <c r="AP141" s="436">
        <f>+AN141</f>
        <v>10500000</v>
      </c>
      <c r="AQ141" s="72" t="s">
        <v>85</v>
      </c>
      <c r="AR141" s="70">
        <v>0</v>
      </c>
      <c r="AS141" s="415" t="s">
        <v>75</v>
      </c>
      <c r="AT141" s="453">
        <f t="shared" si="13"/>
        <v>10500000</v>
      </c>
      <c r="AU141" s="438">
        <v>0</v>
      </c>
      <c r="AV141" s="140">
        <f t="shared" si="14"/>
        <v>1</v>
      </c>
      <c r="AW141" s="415" t="s">
        <v>75</v>
      </c>
      <c r="AX141" s="72" t="s">
        <v>131</v>
      </c>
      <c r="AY141" s="136" t="s">
        <v>2183</v>
      </c>
      <c r="AZ141" s="67" t="s">
        <v>67</v>
      </c>
      <c r="BA141" s="67" t="s">
        <v>67</v>
      </c>
    </row>
    <row r="142" spans="2:53" s="196" customFormat="1" ht="14.25" customHeight="1" x14ac:dyDescent="0.2">
      <c r="B142" s="67">
        <v>2024</v>
      </c>
      <c r="C142" s="67">
        <v>891780111</v>
      </c>
      <c r="D142" s="69" t="s">
        <v>64</v>
      </c>
      <c r="E142" s="70" t="s">
        <v>2182</v>
      </c>
      <c r="F142" s="136" t="s">
        <v>2181</v>
      </c>
      <c r="G142" s="418">
        <v>0</v>
      </c>
      <c r="H142" s="72" t="s">
        <v>73</v>
      </c>
      <c r="I142" s="67" t="s">
        <v>138</v>
      </c>
      <c r="J142" s="70" t="s">
        <v>2180</v>
      </c>
      <c r="K142" s="436">
        <v>8400000</v>
      </c>
      <c r="L142" s="67" t="s">
        <v>68</v>
      </c>
      <c r="M142" s="417" t="s">
        <v>2179</v>
      </c>
      <c r="N142" s="244">
        <v>1020812117</v>
      </c>
      <c r="O142" s="412">
        <v>757</v>
      </c>
      <c r="P142" s="413">
        <v>45371</v>
      </c>
      <c r="Q142" s="436">
        <v>524300000</v>
      </c>
      <c r="R142" s="413">
        <v>45383</v>
      </c>
      <c r="S142" s="436">
        <f>+K142</f>
        <v>8400000</v>
      </c>
      <c r="T142" s="72" t="s">
        <v>66</v>
      </c>
      <c r="U142" s="412">
        <v>1082851808</v>
      </c>
      <c r="V142" s="244" t="s">
        <v>1672</v>
      </c>
      <c r="W142" s="413">
        <v>45383</v>
      </c>
      <c r="X142" s="413">
        <v>45383</v>
      </c>
      <c r="Y142" s="414" t="s">
        <v>75</v>
      </c>
      <c r="Z142" s="413">
        <v>45473</v>
      </c>
      <c r="AA142" s="136">
        <f t="shared" si="10"/>
        <v>90</v>
      </c>
      <c r="AB142" s="70">
        <v>0</v>
      </c>
      <c r="AC142" s="70">
        <v>0</v>
      </c>
      <c r="AD142" s="70">
        <v>0</v>
      </c>
      <c r="AE142" s="415" t="s">
        <v>75</v>
      </c>
      <c r="AF142" s="136">
        <f t="shared" si="11"/>
        <v>0</v>
      </c>
      <c r="AG142" s="70">
        <v>0</v>
      </c>
      <c r="AH142" s="70">
        <v>0</v>
      </c>
      <c r="AI142" s="415" t="s">
        <v>75</v>
      </c>
      <c r="AJ142" s="70">
        <v>0</v>
      </c>
      <c r="AK142" s="415" t="s">
        <v>75</v>
      </c>
      <c r="AL142" s="415" t="s">
        <v>75</v>
      </c>
      <c r="AM142" s="136">
        <f t="shared" si="12"/>
        <v>0</v>
      </c>
      <c r="AN142" s="447">
        <f>+K142+AC142-AH142</f>
        <v>8400000</v>
      </c>
      <c r="AO142" s="72" t="s">
        <v>67</v>
      </c>
      <c r="AP142" s="436">
        <f>+AN142</f>
        <v>8400000</v>
      </c>
      <c r="AQ142" s="72" t="s">
        <v>85</v>
      </c>
      <c r="AR142" s="70">
        <v>0</v>
      </c>
      <c r="AS142" s="415" t="s">
        <v>75</v>
      </c>
      <c r="AT142" s="453">
        <f t="shared" si="13"/>
        <v>8400000</v>
      </c>
      <c r="AU142" s="438">
        <v>0</v>
      </c>
      <c r="AV142" s="140">
        <f t="shared" si="14"/>
        <v>1</v>
      </c>
      <c r="AW142" s="415" t="s">
        <v>75</v>
      </c>
      <c r="AX142" s="72" t="s">
        <v>131</v>
      </c>
      <c r="AY142" s="136" t="s">
        <v>2178</v>
      </c>
      <c r="AZ142" s="67" t="s">
        <v>67</v>
      </c>
      <c r="BA142" s="67" t="s">
        <v>67</v>
      </c>
    </row>
    <row r="143" spans="2:53" s="196" customFormat="1" ht="14.25" customHeight="1" x14ac:dyDescent="0.2">
      <c r="B143" s="67">
        <v>2024</v>
      </c>
      <c r="C143" s="67">
        <v>891780111</v>
      </c>
      <c r="D143" s="69" t="s">
        <v>64</v>
      </c>
      <c r="E143" s="70" t="s">
        <v>2177</v>
      </c>
      <c r="F143" s="267" t="s">
        <v>2176</v>
      </c>
      <c r="G143" s="418">
        <v>0</v>
      </c>
      <c r="H143" s="72" t="s">
        <v>73</v>
      </c>
      <c r="I143" s="67" t="s">
        <v>138</v>
      </c>
      <c r="J143" s="70" t="s">
        <v>2175</v>
      </c>
      <c r="K143" s="436">
        <v>18000000</v>
      </c>
      <c r="L143" s="67" t="s">
        <v>68</v>
      </c>
      <c r="M143" s="417" t="s">
        <v>2174</v>
      </c>
      <c r="N143" s="244">
        <v>1020794175</v>
      </c>
      <c r="O143" s="412">
        <v>428</v>
      </c>
      <c r="P143" s="413">
        <v>45343</v>
      </c>
      <c r="Q143" s="436">
        <v>299346315</v>
      </c>
      <c r="R143" s="413">
        <v>45383</v>
      </c>
      <c r="S143" s="436">
        <f>+K143</f>
        <v>18000000</v>
      </c>
      <c r="T143" s="72" t="s">
        <v>66</v>
      </c>
      <c r="U143" s="412">
        <v>51909946</v>
      </c>
      <c r="V143" s="244" t="s">
        <v>2173</v>
      </c>
      <c r="W143" s="413">
        <v>45383</v>
      </c>
      <c r="X143" s="413">
        <v>45383</v>
      </c>
      <c r="Y143" s="414" t="s">
        <v>75</v>
      </c>
      <c r="Z143" s="413">
        <v>45534</v>
      </c>
      <c r="AA143" s="136">
        <f t="shared" si="10"/>
        <v>151</v>
      </c>
      <c r="AB143" s="70">
        <v>0</v>
      </c>
      <c r="AC143" s="70">
        <v>0</v>
      </c>
      <c r="AD143" s="70">
        <v>0</v>
      </c>
      <c r="AE143" s="415" t="s">
        <v>75</v>
      </c>
      <c r="AF143" s="136">
        <f t="shared" si="11"/>
        <v>0</v>
      </c>
      <c r="AG143" s="70">
        <v>0</v>
      </c>
      <c r="AH143" s="70">
        <v>0</v>
      </c>
      <c r="AI143" s="415" t="s">
        <v>75</v>
      </c>
      <c r="AJ143" s="70">
        <v>0</v>
      </c>
      <c r="AK143" s="415" t="s">
        <v>75</v>
      </c>
      <c r="AL143" s="415" t="s">
        <v>75</v>
      </c>
      <c r="AM143" s="136">
        <f t="shared" si="12"/>
        <v>0</v>
      </c>
      <c r="AN143" s="447">
        <f>+K143+AC143-AH143</f>
        <v>18000000</v>
      </c>
      <c r="AO143" s="72" t="s">
        <v>85</v>
      </c>
      <c r="AP143" s="436">
        <v>0</v>
      </c>
      <c r="AQ143" s="72" t="s">
        <v>85</v>
      </c>
      <c r="AR143" s="70">
        <v>0</v>
      </c>
      <c r="AS143" s="415" t="s">
        <v>75</v>
      </c>
      <c r="AT143" s="453">
        <f t="shared" si="13"/>
        <v>7200000</v>
      </c>
      <c r="AU143" s="438">
        <v>10800000</v>
      </c>
      <c r="AV143" s="140">
        <f t="shared" si="14"/>
        <v>0.4</v>
      </c>
      <c r="AW143" s="415" t="s">
        <v>75</v>
      </c>
      <c r="AX143" s="72" t="s">
        <v>86</v>
      </c>
      <c r="AY143" s="402" t="s">
        <v>2172</v>
      </c>
      <c r="AZ143" s="67" t="s">
        <v>67</v>
      </c>
      <c r="BA143" s="67" t="s">
        <v>67</v>
      </c>
    </row>
    <row r="144" spans="2:53" s="196" customFormat="1" ht="14.25" customHeight="1" x14ac:dyDescent="0.2">
      <c r="B144" s="67">
        <v>2024</v>
      </c>
      <c r="C144" s="67">
        <v>891780111</v>
      </c>
      <c r="D144" s="69" t="s">
        <v>64</v>
      </c>
      <c r="E144" s="70" t="s">
        <v>2171</v>
      </c>
      <c r="F144" s="267" t="s">
        <v>2170</v>
      </c>
      <c r="G144" s="418">
        <v>0</v>
      </c>
      <c r="H144" s="72" t="s">
        <v>73</v>
      </c>
      <c r="I144" s="67" t="s">
        <v>138</v>
      </c>
      <c r="J144" s="70" t="s">
        <v>2169</v>
      </c>
      <c r="K144" s="436">
        <v>11400000</v>
      </c>
      <c r="L144" s="67" t="s">
        <v>68</v>
      </c>
      <c r="M144" s="417" t="s">
        <v>2168</v>
      </c>
      <c r="N144" s="244">
        <v>1004461196</v>
      </c>
      <c r="O144" s="412">
        <v>39</v>
      </c>
      <c r="P144" s="413">
        <v>45306</v>
      </c>
      <c r="Q144" s="436">
        <v>524300000</v>
      </c>
      <c r="R144" s="413">
        <v>45386</v>
      </c>
      <c r="S144" s="436">
        <f>+K144</f>
        <v>11400000</v>
      </c>
      <c r="T144" s="72" t="s">
        <v>66</v>
      </c>
      <c r="U144" s="412">
        <v>39049658</v>
      </c>
      <c r="V144" s="244" t="s">
        <v>2167</v>
      </c>
      <c r="W144" s="413">
        <v>45386</v>
      </c>
      <c r="X144" s="413">
        <v>45386</v>
      </c>
      <c r="Y144" s="414" t="s">
        <v>75</v>
      </c>
      <c r="Z144" s="413">
        <v>45473</v>
      </c>
      <c r="AA144" s="136">
        <f t="shared" si="10"/>
        <v>87</v>
      </c>
      <c r="AB144" s="70">
        <v>0</v>
      </c>
      <c r="AC144" s="70">
        <v>3800000</v>
      </c>
      <c r="AD144" s="70">
        <v>1</v>
      </c>
      <c r="AE144" s="415">
        <v>45504</v>
      </c>
      <c r="AF144" s="136">
        <f t="shared" si="11"/>
        <v>31</v>
      </c>
      <c r="AG144" s="70">
        <v>0</v>
      </c>
      <c r="AH144" s="70">
        <v>0</v>
      </c>
      <c r="AI144" s="415" t="s">
        <v>75</v>
      </c>
      <c r="AJ144" s="70">
        <v>0</v>
      </c>
      <c r="AK144" s="415" t="s">
        <v>75</v>
      </c>
      <c r="AL144" s="415" t="s">
        <v>75</v>
      </c>
      <c r="AM144" s="136">
        <f t="shared" si="12"/>
        <v>0</v>
      </c>
      <c r="AN144" s="447">
        <f>+K144+AC144-AH144</f>
        <v>15200000</v>
      </c>
      <c r="AO144" s="72" t="s">
        <v>67</v>
      </c>
      <c r="AP144" s="436">
        <v>0</v>
      </c>
      <c r="AQ144" s="72" t="s">
        <v>85</v>
      </c>
      <c r="AR144" s="70">
        <v>0</v>
      </c>
      <c r="AS144" s="415" t="s">
        <v>75</v>
      </c>
      <c r="AT144" s="453">
        <f t="shared" si="13"/>
        <v>11400000</v>
      </c>
      <c r="AU144" s="438">
        <v>3800000</v>
      </c>
      <c r="AV144" s="140">
        <f t="shared" si="14"/>
        <v>0.75</v>
      </c>
      <c r="AW144" s="415" t="s">
        <v>75</v>
      </c>
      <c r="AX144" s="72" t="s">
        <v>86</v>
      </c>
      <c r="AY144" s="402" t="s">
        <v>2166</v>
      </c>
      <c r="AZ144" s="67" t="s">
        <v>67</v>
      </c>
      <c r="BA144" s="67" t="s">
        <v>67</v>
      </c>
    </row>
    <row r="145" spans="2:53" s="196" customFormat="1" ht="14.25" customHeight="1" x14ac:dyDescent="0.2">
      <c r="B145" s="67">
        <v>2024</v>
      </c>
      <c r="C145" s="67">
        <v>891780111</v>
      </c>
      <c r="D145" s="69" t="s">
        <v>64</v>
      </c>
      <c r="E145" s="70" t="s">
        <v>2165</v>
      </c>
      <c r="F145" s="267" t="s">
        <v>2164</v>
      </c>
      <c r="G145" s="418">
        <v>2023000100072</v>
      </c>
      <c r="H145" s="72" t="s">
        <v>73</v>
      </c>
      <c r="I145" s="67" t="s">
        <v>1745</v>
      </c>
      <c r="J145" s="70" t="s">
        <v>2163</v>
      </c>
      <c r="K145" s="436">
        <v>36129600</v>
      </c>
      <c r="L145" s="67" t="s">
        <v>68</v>
      </c>
      <c r="M145" s="244" t="s">
        <v>2162</v>
      </c>
      <c r="N145" s="416">
        <v>1082837498</v>
      </c>
      <c r="O145" s="412">
        <v>174</v>
      </c>
      <c r="P145" s="413">
        <v>45335</v>
      </c>
      <c r="Q145" s="436">
        <v>2122162432</v>
      </c>
      <c r="R145" s="413">
        <v>45387</v>
      </c>
      <c r="S145" s="436">
        <f>+K145</f>
        <v>36129600</v>
      </c>
      <c r="T145" s="72" t="s">
        <v>66</v>
      </c>
      <c r="U145" s="412">
        <v>16078654</v>
      </c>
      <c r="V145" s="244" t="s">
        <v>477</v>
      </c>
      <c r="W145" s="413">
        <v>45387</v>
      </c>
      <c r="X145" s="413">
        <v>45387</v>
      </c>
      <c r="Y145" s="414" t="s">
        <v>75</v>
      </c>
      <c r="Z145" s="413">
        <v>45565</v>
      </c>
      <c r="AA145" s="136">
        <f t="shared" si="10"/>
        <v>178</v>
      </c>
      <c r="AB145" s="70">
        <v>0</v>
      </c>
      <c r="AC145" s="70">
        <v>0</v>
      </c>
      <c r="AD145" s="70">
        <v>0</v>
      </c>
      <c r="AE145" s="415" t="s">
        <v>75</v>
      </c>
      <c r="AF145" s="136">
        <f t="shared" si="11"/>
        <v>0</v>
      </c>
      <c r="AG145" s="70">
        <v>0</v>
      </c>
      <c r="AH145" s="70">
        <v>0</v>
      </c>
      <c r="AI145" s="415" t="s">
        <v>75</v>
      </c>
      <c r="AJ145" s="70">
        <v>0</v>
      </c>
      <c r="AK145" s="415" t="s">
        <v>75</v>
      </c>
      <c r="AL145" s="415" t="s">
        <v>75</v>
      </c>
      <c r="AM145" s="136">
        <f t="shared" si="12"/>
        <v>0</v>
      </c>
      <c r="AN145" s="447">
        <f>+K145+AC145-AH145</f>
        <v>36129600</v>
      </c>
      <c r="AO145" s="72" t="s">
        <v>85</v>
      </c>
      <c r="AP145" s="436">
        <v>0</v>
      </c>
      <c r="AQ145" s="72" t="s">
        <v>85</v>
      </c>
      <c r="AR145" s="70">
        <v>0</v>
      </c>
      <c r="AS145" s="415" t="s">
        <v>75</v>
      </c>
      <c r="AT145" s="453">
        <f t="shared" si="13"/>
        <v>12043200</v>
      </c>
      <c r="AU145" s="438">
        <v>24086400</v>
      </c>
      <c r="AV145" s="140">
        <f t="shared" si="14"/>
        <v>0.33333333333333331</v>
      </c>
      <c r="AW145" s="415" t="s">
        <v>75</v>
      </c>
      <c r="AX145" s="72" t="s">
        <v>86</v>
      </c>
      <c r="AY145" s="402" t="s">
        <v>2161</v>
      </c>
      <c r="AZ145" s="67" t="s">
        <v>67</v>
      </c>
      <c r="BA145" s="67" t="s">
        <v>67</v>
      </c>
    </row>
    <row r="146" spans="2:53" s="196" customFormat="1" ht="14.25" customHeight="1" x14ac:dyDescent="0.2">
      <c r="B146" s="67">
        <v>2024</v>
      </c>
      <c r="C146" s="67">
        <v>891780111</v>
      </c>
      <c r="D146" s="69" t="s">
        <v>64</v>
      </c>
      <c r="E146" s="70" t="s">
        <v>2160</v>
      </c>
      <c r="F146" s="267" t="s">
        <v>2159</v>
      </c>
      <c r="G146" s="418">
        <v>2023000100072</v>
      </c>
      <c r="H146" s="72" t="s">
        <v>73</v>
      </c>
      <c r="I146" s="67" t="s">
        <v>1745</v>
      </c>
      <c r="J146" s="70" t="s">
        <v>2158</v>
      </c>
      <c r="K146" s="436">
        <v>29328000</v>
      </c>
      <c r="L146" s="67" t="s">
        <v>68</v>
      </c>
      <c r="M146" s="244" t="s">
        <v>2157</v>
      </c>
      <c r="N146" s="416">
        <v>94512543</v>
      </c>
      <c r="O146" s="412">
        <v>174</v>
      </c>
      <c r="P146" s="413">
        <v>45335</v>
      </c>
      <c r="Q146" s="436">
        <v>2122162432</v>
      </c>
      <c r="R146" s="413">
        <v>45387</v>
      </c>
      <c r="S146" s="436">
        <f>+K146</f>
        <v>29328000</v>
      </c>
      <c r="T146" s="72" t="s">
        <v>66</v>
      </c>
      <c r="U146" s="412">
        <v>16078654</v>
      </c>
      <c r="V146" s="244" t="s">
        <v>477</v>
      </c>
      <c r="W146" s="413">
        <v>45387</v>
      </c>
      <c r="X146" s="413">
        <v>45387</v>
      </c>
      <c r="Y146" s="414" t="s">
        <v>75</v>
      </c>
      <c r="Z146" s="413">
        <v>45565</v>
      </c>
      <c r="AA146" s="136">
        <f t="shared" si="10"/>
        <v>178</v>
      </c>
      <c r="AB146" s="70">
        <v>0</v>
      </c>
      <c r="AC146" s="70">
        <v>0</v>
      </c>
      <c r="AD146" s="70">
        <v>0</v>
      </c>
      <c r="AE146" s="415" t="s">
        <v>75</v>
      </c>
      <c r="AF146" s="136">
        <f t="shared" si="11"/>
        <v>0</v>
      </c>
      <c r="AG146" s="70">
        <v>0</v>
      </c>
      <c r="AH146" s="70">
        <v>0</v>
      </c>
      <c r="AI146" s="415" t="s">
        <v>75</v>
      </c>
      <c r="AJ146" s="70">
        <v>0</v>
      </c>
      <c r="AK146" s="415" t="s">
        <v>75</v>
      </c>
      <c r="AL146" s="415" t="s">
        <v>75</v>
      </c>
      <c r="AM146" s="136">
        <f t="shared" si="12"/>
        <v>0</v>
      </c>
      <c r="AN146" s="447">
        <f>+K146+AC146-AH146</f>
        <v>29328000</v>
      </c>
      <c r="AO146" s="72" t="s">
        <v>85</v>
      </c>
      <c r="AP146" s="436">
        <v>0</v>
      </c>
      <c r="AQ146" s="72" t="s">
        <v>85</v>
      </c>
      <c r="AR146" s="70">
        <v>0</v>
      </c>
      <c r="AS146" s="415" t="s">
        <v>75</v>
      </c>
      <c r="AT146" s="453">
        <f t="shared" si="13"/>
        <v>14664000</v>
      </c>
      <c r="AU146" s="438">
        <v>14664000</v>
      </c>
      <c r="AV146" s="140">
        <f t="shared" si="14"/>
        <v>0.5</v>
      </c>
      <c r="AW146" s="415" t="s">
        <v>75</v>
      </c>
      <c r="AX146" s="72" t="s">
        <v>86</v>
      </c>
      <c r="AY146" s="402" t="s">
        <v>2156</v>
      </c>
      <c r="AZ146" s="67" t="s">
        <v>67</v>
      </c>
      <c r="BA146" s="67" t="s">
        <v>67</v>
      </c>
    </row>
    <row r="147" spans="2:53" s="196" customFormat="1" ht="14.25" customHeight="1" x14ac:dyDescent="0.2">
      <c r="B147" s="67">
        <v>2024</v>
      </c>
      <c r="C147" s="67">
        <v>891780111</v>
      </c>
      <c r="D147" s="69" t="s">
        <v>64</v>
      </c>
      <c r="E147" s="70" t="s">
        <v>2155</v>
      </c>
      <c r="F147" s="267" t="s">
        <v>2154</v>
      </c>
      <c r="G147" s="418">
        <v>0</v>
      </c>
      <c r="H147" s="72" t="s">
        <v>73</v>
      </c>
      <c r="I147" s="67" t="s">
        <v>138</v>
      </c>
      <c r="J147" s="70" t="s">
        <v>2153</v>
      </c>
      <c r="K147" s="436">
        <v>38848000</v>
      </c>
      <c r="L147" s="67" t="s">
        <v>68</v>
      </c>
      <c r="M147" s="417" t="s">
        <v>2152</v>
      </c>
      <c r="N147" s="244">
        <v>1007653995</v>
      </c>
      <c r="O147" s="412">
        <v>498</v>
      </c>
      <c r="P147" s="413">
        <v>45349</v>
      </c>
      <c r="Q147" s="436">
        <f>426348465+28800000</f>
        <v>455148465</v>
      </c>
      <c r="R147" s="413">
        <v>45387</v>
      </c>
      <c r="S147" s="436">
        <f>+K147</f>
        <v>38848000</v>
      </c>
      <c r="T147" s="72" t="s">
        <v>66</v>
      </c>
      <c r="U147" s="412">
        <v>79857491</v>
      </c>
      <c r="V147" s="244" t="s">
        <v>1861</v>
      </c>
      <c r="W147" s="413">
        <v>45387</v>
      </c>
      <c r="X147" s="413">
        <v>45387</v>
      </c>
      <c r="Y147" s="414" t="s">
        <v>75</v>
      </c>
      <c r="Z147" s="413">
        <v>45751</v>
      </c>
      <c r="AA147" s="136">
        <f t="shared" si="10"/>
        <v>364</v>
      </c>
      <c r="AB147" s="70">
        <v>0</v>
      </c>
      <c r="AC147" s="70">
        <v>0</v>
      </c>
      <c r="AD147" s="70">
        <v>0</v>
      </c>
      <c r="AE147" s="415" t="s">
        <v>75</v>
      </c>
      <c r="AF147" s="136">
        <f t="shared" si="11"/>
        <v>0</v>
      </c>
      <c r="AG147" s="70">
        <v>0</v>
      </c>
      <c r="AH147" s="70">
        <v>0</v>
      </c>
      <c r="AI147" s="415" t="s">
        <v>75</v>
      </c>
      <c r="AJ147" s="70">
        <v>0</v>
      </c>
      <c r="AK147" s="415" t="s">
        <v>75</v>
      </c>
      <c r="AL147" s="415" t="s">
        <v>75</v>
      </c>
      <c r="AM147" s="136">
        <f t="shared" si="12"/>
        <v>0</v>
      </c>
      <c r="AN147" s="447">
        <f>+K147+AC147-AH147</f>
        <v>38848000</v>
      </c>
      <c r="AO147" s="72" t="s">
        <v>85</v>
      </c>
      <c r="AP147" s="436">
        <v>0</v>
      </c>
      <c r="AQ147" s="72" t="s">
        <v>85</v>
      </c>
      <c r="AR147" s="70">
        <v>0</v>
      </c>
      <c r="AS147" s="415" t="s">
        <v>75</v>
      </c>
      <c r="AT147" s="453">
        <f t="shared" si="13"/>
        <v>6474666</v>
      </c>
      <c r="AU147" s="438">
        <v>32373334</v>
      </c>
      <c r="AV147" s="140">
        <f t="shared" si="14"/>
        <v>0.16666664950576607</v>
      </c>
      <c r="AW147" s="415" t="s">
        <v>75</v>
      </c>
      <c r="AX147" s="72" t="s">
        <v>86</v>
      </c>
      <c r="AY147" s="402" t="s">
        <v>2151</v>
      </c>
      <c r="AZ147" s="67" t="s">
        <v>67</v>
      </c>
      <c r="BA147" s="67" t="s">
        <v>67</v>
      </c>
    </row>
    <row r="148" spans="2:53" s="196" customFormat="1" ht="14.25" customHeight="1" x14ac:dyDescent="0.2">
      <c r="B148" s="67">
        <v>2024</v>
      </c>
      <c r="C148" s="67">
        <v>891780111</v>
      </c>
      <c r="D148" s="69" t="s">
        <v>64</v>
      </c>
      <c r="E148" s="70" t="s">
        <v>2150</v>
      </c>
      <c r="F148" s="267" t="s">
        <v>2149</v>
      </c>
      <c r="G148" s="418">
        <v>0</v>
      </c>
      <c r="H148" s="72" t="s">
        <v>73</v>
      </c>
      <c r="I148" s="67" t="s">
        <v>138</v>
      </c>
      <c r="J148" s="70" t="s">
        <v>2148</v>
      </c>
      <c r="K148" s="436">
        <v>9000000</v>
      </c>
      <c r="L148" s="67" t="s">
        <v>68</v>
      </c>
      <c r="M148" s="417" t="s">
        <v>2147</v>
      </c>
      <c r="N148" s="244">
        <v>1082884147</v>
      </c>
      <c r="O148" s="412">
        <v>431</v>
      </c>
      <c r="P148" s="413">
        <v>45343</v>
      </c>
      <c r="Q148" s="436">
        <v>524300000</v>
      </c>
      <c r="R148" s="413">
        <v>45390</v>
      </c>
      <c r="S148" s="436">
        <f>+K148</f>
        <v>9000000</v>
      </c>
      <c r="T148" s="72" t="s">
        <v>66</v>
      </c>
      <c r="U148" s="412">
        <v>51909946</v>
      </c>
      <c r="V148" s="244" t="s">
        <v>1481</v>
      </c>
      <c r="W148" s="413">
        <v>45390</v>
      </c>
      <c r="X148" s="413">
        <v>45390</v>
      </c>
      <c r="Y148" s="414" t="s">
        <v>75</v>
      </c>
      <c r="Z148" s="413">
        <v>45473</v>
      </c>
      <c r="AA148" s="136">
        <f t="shared" si="10"/>
        <v>83</v>
      </c>
      <c r="AB148" s="70">
        <v>0</v>
      </c>
      <c r="AC148" s="70">
        <v>0</v>
      </c>
      <c r="AD148" s="70">
        <v>0</v>
      </c>
      <c r="AE148" s="415" t="s">
        <v>75</v>
      </c>
      <c r="AF148" s="136">
        <f t="shared" si="11"/>
        <v>0</v>
      </c>
      <c r="AG148" s="70">
        <v>0</v>
      </c>
      <c r="AH148" s="70">
        <v>0</v>
      </c>
      <c r="AI148" s="415" t="s">
        <v>75</v>
      </c>
      <c r="AJ148" s="70">
        <v>0</v>
      </c>
      <c r="AK148" s="415" t="s">
        <v>75</v>
      </c>
      <c r="AL148" s="415" t="s">
        <v>75</v>
      </c>
      <c r="AM148" s="136">
        <f t="shared" si="12"/>
        <v>0</v>
      </c>
      <c r="AN148" s="447">
        <f>+K148+AC148-AH148</f>
        <v>9000000</v>
      </c>
      <c r="AO148" s="72" t="s">
        <v>85</v>
      </c>
      <c r="AP148" s="436">
        <v>0</v>
      </c>
      <c r="AQ148" s="72" t="s">
        <v>85</v>
      </c>
      <c r="AR148" s="70">
        <v>0</v>
      </c>
      <c r="AS148" s="415" t="s">
        <v>75</v>
      </c>
      <c r="AT148" s="453">
        <f t="shared" si="13"/>
        <v>6000000</v>
      </c>
      <c r="AU148" s="438">
        <v>3000000</v>
      </c>
      <c r="AV148" s="140">
        <f t="shared" si="14"/>
        <v>0.66666666666666663</v>
      </c>
      <c r="AW148" s="415" t="s">
        <v>75</v>
      </c>
      <c r="AX148" s="72" t="s">
        <v>86</v>
      </c>
      <c r="AY148" s="402" t="s">
        <v>2146</v>
      </c>
      <c r="AZ148" s="67" t="s">
        <v>67</v>
      </c>
      <c r="BA148" s="67" t="s">
        <v>67</v>
      </c>
    </row>
    <row r="149" spans="2:53" s="196" customFormat="1" ht="14.25" customHeight="1" x14ac:dyDescent="0.2">
      <c r="B149" s="67">
        <v>2024</v>
      </c>
      <c r="C149" s="67">
        <v>891780111</v>
      </c>
      <c r="D149" s="69" t="s">
        <v>64</v>
      </c>
      <c r="E149" s="70" t="s">
        <v>2145</v>
      </c>
      <c r="F149" s="267" t="s">
        <v>2144</v>
      </c>
      <c r="G149" s="418">
        <v>0</v>
      </c>
      <c r="H149" s="72" t="s">
        <v>73</v>
      </c>
      <c r="I149" s="67" t="s">
        <v>138</v>
      </c>
      <c r="J149" s="70" t="s">
        <v>2143</v>
      </c>
      <c r="K149" s="436">
        <v>12600000</v>
      </c>
      <c r="L149" s="67" t="s">
        <v>68</v>
      </c>
      <c r="M149" s="417" t="s">
        <v>2142</v>
      </c>
      <c r="N149" s="244">
        <v>1001945042</v>
      </c>
      <c r="O149" s="412">
        <v>471</v>
      </c>
      <c r="P149" s="413">
        <v>45348</v>
      </c>
      <c r="Q149" s="436">
        <v>524300000</v>
      </c>
      <c r="R149" s="413">
        <v>45390</v>
      </c>
      <c r="S149" s="436">
        <f>+K149</f>
        <v>12600000</v>
      </c>
      <c r="T149" s="72" t="s">
        <v>66</v>
      </c>
      <c r="U149" s="412">
        <v>79857491</v>
      </c>
      <c r="V149" s="244" t="s">
        <v>1861</v>
      </c>
      <c r="W149" s="413">
        <v>45390</v>
      </c>
      <c r="X149" s="413">
        <v>45390</v>
      </c>
      <c r="Y149" s="414" t="s">
        <v>75</v>
      </c>
      <c r="Z149" s="413">
        <v>45572</v>
      </c>
      <c r="AA149" s="136">
        <f t="shared" si="10"/>
        <v>182</v>
      </c>
      <c r="AB149" s="70">
        <v>0</v>
      </c>
      <c r="AC149" s="70">
        <v>0</v>
      </c>
      <c r="AD149" s="70">
        <v>0</v>
      </c>
      <c r="AE149" s="415" t="s">
        <v>75</v>
      </c>
      <c r="AF149" s="136">
        <f t="shared" si="11"/>
        <v>0</v>
      </c>
      <c r="AG149" s="70">
        <v>0</v>
      </c>
      <c r="AH149" s="70">
        <v>0</v>
      </c>
      <c r="AI149" s="415" t="s">
        <v>75</v>
      </c>
      <c r="AJ149" s="70">
        <v>0</v>
      </c>
      <c r="AK149" s="415" t="s">
        <v>75</v>
      </c>
      <c r="AL149" s="415" t="s">
        <v>75</v>
      </c>
      <c r="AM149" s="136">
        <f t="shared" si="12"/>
        <v>0</v>
      </c>
      <c r="AN149" s="447">
        <f>+K149+AC149-AH149</f>
        <v>12600000</v>
      </c>
      <c r="AO149" s="72" t="s">
        <v>85</v>
      </c>
      <c r="AP149" s="436">
        <v>0</v>
      </c>
      <c r="AQ149" s="72" t="s">
        <v>85</v>
      </c>
      <c r="AR149" s="70">
        <v>0</v>
      </c>
      <c r="AS149" s="415" t="s">
        <v>75</v>
      </c>
      <c r="AT149" s="453">
        <f t="shared" si="13"/>
        <v>4200000</v>
      </c>
      <c r="AU149" s="438">
        <v>8400000</v>
      </c>
      <c r="AV149" s="140">
        <f t="shared" si="14"/>
        <v>0.33333333333333331</v>
      </c>
      <c r="AW149" s="415" t="s">
        <v>75</v>
      </c>
      <c r="AX149" s="72" t="s">
        <v>86</v>
      </c>
      <c r="AY149" s="402" t="s">
        <v>2141</v>
      </c>
      <c r="AZ149" s="67" t="s">
        <v>67</v>
      </c>
      <c r="BA149" s="67" t="s">
        <v>67</v>
      </c>
    </row>
    <row r="150" spans="2:53" s="196" customFormat="1" ht="14.25" customHeight="1" x14ac:dyDescent="0.2">
      <c r="B150" s="67">
        <v>2024</v>
      </c>
      <c r="C150" s="67">
        <v>891780111</v>
      </c>
      <c r="D150" s="69" t="s">
        <v>64</v>
      </c>
      <c r="E150" s="70" t="s">
        <v>2140</v>
      </c>
      <c r="F150" s="267" t="s">
        <v>2139</v>
      </c>
      <c r="G150" s="418">
        <v>0</v>
      </c>
      <c r="H150" s="72" t="s">
        <v>73</v>
      </c>
      <c r="I150" s="67" t="s">
        <v>138</v>
      </c>
      <c r="J150" s="70" t="s">
        <v>2138</v>
      </c>
      <c r="K150" s="436">
        <v>21438000</v>
      </c>
      <c r="L150" s="67" t="s">
        <v>68</v>
      </c>
      <c r="M150" s="417" t="s">
        <v>2137</v>
      </c>
      <c r="N150" s="244">
        <v>1082895885</v>
      </c>
      <c r="O150" s="412">
        <v>235</v>
      </c>
      <c r="P150" s="413">
        <v>45323</v>
      </c>
      <c r="Q150" s="436">
        <v>524300000</v>
      </c>
      <c r="R150" s="413">
        <v>45390</v>
      </c>
      <c r="S150" s="436">
        <f>+K150</f>
        <v>21438000</v>
      </c>
      <c r="T150" s="72" t="s">
        <v>66</v>
      </c>
      <c r="U150" s="412">
        <v>52705148</v>
      </c>
      <c r="V150" s="244" t="s">
        <v>1909</v>
      </c>
      <c r="W150" s="413">
        <v>45390</v>
      </c>
      <c r="X150" s="413">
        <v>45390</v>
      </c>
      <c r="Y150" s="414" t="s">
        <v>75</v>
      </c>
      <c r="Z150" s="413">
        <v>45442</v>
      </c>
      <c r="AA150" s="136">
        <f t="shared" si="10"/>
        <v>52</v>
      </c>
      <c r="AB150" s="70">
        <v>0</v>
      </c>
      <c r="AC150" s="70">
        <v>0</v>
      </c>
      <c r="AD150" s="70">
        <v>1</v>
      </c>
      <c r="AE150" s="415">
        <v>45595</v>
      </c>
      <c r="AF150" s="136">
        <f t="shared" si="11"/>
        <v>153</v>
      </c>
      <c r="AG150" s="70">
        <v>0</v>
      </c>
      <c r="AH150" s="70">
        <v>0</v>
      </c>
      <c r="AI150" s="415" t="s">
        <v>75</v>
      </c>
      <c r="AJ150" s="70">
        <v>0</v>
      </c>
      <c r="AK150" s="415" t="s">
        <v>75</v>
      </c>
      <c r="AL150" s="415" t="s">
        <v>75</v>
      </c>
      <c r="AM150" s="136">
        <f t="shared" si="12"/>
        <v>0</v>
      </c>
      <c r="AN150" s="447">
        <f>+K150+AC150-AH150</f>
        <v>21438000</v>
      </c>
      <c r="AO150" s="72" t="s">
        <v>85</v>
      </c>
      <c r="AP150" s="436">
        <v>0</v>
      </c>
      <c r="AQ150" s="72" t="s">
        <v>85</v>
      </c>
      <c r="AR150" s="70">
        <v>0</v>
      </c>
      <c r="AS150" s="415" t="s">
        <v>75</v>
      </c>
      <c r="AT150" s="453">
        <f t="shared" si="13"/>
        <v>6125142</v>
      </c>
      <c r="AU150" s="438">
        <v>15312858</v>
      </c>
      <c r="AV150" s="140">
        <f t="shared" si="14"/>
        <v>0.28571424573187798</v>
      </c>
      <c r="AW150" s="415" t="s">
        <v>75</v>
      </c>
      <c r="AX150" s="72" t="s">
        <v>86</v>
      </c>
      <c r="AY150" s="267" t="s">
        <v>2136</v>
      </c>
      <c r="AZ150" s="67" t="s">
        <v>67</v>
      </c>
      <c r="BA150" s="67" t="s">
        <v>67</v>
      </c>
    </row>
    <row r="151" spans="2:53" s="196" customFormat="1" ht="14.25" customHeight="1" x14ac:dyDescent="0.2">
      <c r="B151" s="67">
        <v>2024</v>
      </c>
      <c r="C151" s="67">
        <v>891780111</v>
      </c>
      <c r="D151" s="69" t="s">
        <v>64</v>
      </c>
      <c r="E151" s="70" t="s">
        <v>2135</v>
      </c>
      <c r="F151" s="267" t="s">
        <v>2134</v>
      </c>
      <c r="G151" s="418">
        <v>2023000100072</v>
      </c>
      <c r="H151" s="72" t="s">
        <v>73</v>
      </c>
      <c r="I151" s="67" t="s">
        <v>1745</v>
      </c>
      <c r="J151" s="70" t="s">
        <v>2133</v>
      </c>
      <c r="K151" s="436">
        <v>36129600</v>
      </c>
      <c r="L151" s="67" t="s">
        <v>68</v>
      </c>
      <c r="M151" s="244" t="s">
        <v>2132</v>
      </c>
      <c r="N151" s="416">
        <v>30394929</v>
      </c>
      <c r="O151" s="412" t="s">
        <v>2131</v>
      </c>
      <c r="P151" s="413">
        <v>45335</v>
      </c>
      <c r="Q151" s="436">
        <v>2122162432</v>
      </c>
      <c r="R151" s="413">
        <v>45391</v>
      </c>
      <c r="S151" s="436">
        <f>+K151</f>
        <v>36129600</v>
      </c>
      <c r="T151" s="72" t="s">
        <v>66</v>
      </c>
      <c r="U151" s="412">
        <v>16078654</v>
      </c>
      <c r="V151" s="244" t="s">
        <v>477</v>
      </c>
      <c r="W151" s="413">
        <v>45391</v>
      </c>
      <c r="X151" s="413">
        <v>45391</v>
      </c>
      <c r="Y151" s="414" t="s">
        <v>75</v>
      </c>
      <c r="Z151" s="413">
        <v>45565</v>
      </c>
      <c r="AA151" s="136">
        <f t="shared" si="10"/>
        <v>174</v>
      </c>
      <c r="AB151" s="70">
        <v>0</v>
      </c>
      <c r="AC151" s="70">
        <v>0</v>
      </c>
      <c r="AD151" s="70">
        <v>0</v>
      </c>
      <c r="AE151" s="415" t="s">
        <v>75</v>
      </c>
      <c r="AF151" s="136">
        <f t="shared" si="11"/>
        <v>0</v>
      </c>
      <c r="AG151" s="70">
        <v>0</v>
      </c>
      <c r="AH151" s="70">
        <v>0</v>
      </c>
      <c r="AI151" s="415" t="s">
        <v>75</v>
      </c>
      <c r="AJ151" s="70">
        <v>0</v>
      </c>
      <c r="AK151" s="415" t="s">
        <v>75</v>
      </c>
      <c r="AL151" s="415" t="s">
        <v>75</v>
      </c>
      <c r="AM151" s="136">
        <f t="shared" si="12"/>
        <v>0</v>
      </c>
      <c r="AN151" s="447">
        <f>+K151+AC151-AH151</f>
        <v>36129600</v>
      </c>
      <c r="AO151" s="72" t="s">
        <v>85</v>
      </c>
      <c r="AP151" s="436">
        <v>0</v>
      </c>
      <c r="AQ151" s="72" t="s">
        <v>85</v>
      </c>
      <c r="AR151" s="70">
        <v>0</v>
      </c>
      <c r="AS151" s="415" t="s">
        <v>75</v>
      </c>
      <c r="AT151" s="453">
        <f t="shared" si="13"/>
        <v>12043200</v>
      </c>
      <c r="AU151" s="438">
        <v>24086400</v>
      </c>
      <c r="AV151" s="140">
        <f t="shared" si="14"/>
        <v>0.33333333333333331</v>
      </c>
      <c r="AW151" s="415" t="s">
        <v>75</v>
      </c>
      <c r="AX151" s="72" t="s">
        <v>86</v>
      </c>
      <c r="AY151" s="402" t="s">
        <v>2130</v>
      </c>
      <c r="AZ151" s="67" t="s">
        <v>67</v>
      </c>
      <c r="BA151" s="67" t="s">
        <v>67</v>
      </c>
    </row>
    <row r="152" spans="2:53" s="196" customFormat="1" ht="14.25" customHeight="1" x14ac:dyDescent="0.2">
      <c r="B152" s="67">
        <v>2024</v>
      </c>
      <c r="C152" s="67">
        <v>891780111</v>
      </c>
      <c r="D152" s="69" t="s">
        <v>64</v>
      </c>
      <c r="E152" s="70" t="s">
        <v>2129</v>
      </c>
      <c r="F152" s="267" t="s">
        <v>2128</v>
      </c>
      <c r="G152" s="418">
        <v>0</v>
      </c>
      <c r="H152" s="72" t="s">
        <v>73</v>
      </c>
      <c r="I152" s="67" t="s">
        <v>138</v>
      </c>
      <c r="J152" s="70" t="s">
        <v>2127</v>
      </c>
      <c r="K152" s="436">
        <v>5000000</v>
      </c>
      <c r="L152" s="67" t="s">
        <v>68</v>
      </c>
      <c r="M152" s="417" t="s">
        <v>2126</v>
      </c>
      <c r="N152" s="244">
        <v>45592999</v>
      </c>
      <c r="O152" s="412">
        <v>757</v>
      </c>
      <c r="P152" s="413">
        <v>45371</v>
      </c>
      <c r="Q152" s="436">
        <v>524300000</v>
      </c>
      <c r="R152" s="413">
        <v>45392</v>
      </c>
      <c r="S152" s="436">
        <f>+K152</f>
        <v>5000000</v>
      </c>
      <c r="T152" s="72" t="s">
        <v>66</v>
      </c>
      <c r="U152" s="412">
        <v>1082851808</v>
      </c>
      <c r="V152" s="244" t="s">
        <v>1672</v>
      </c>
      <c r="W152" s="413">
        <v>45392</v>
      </c>
      <c r="X152" s="413">
        <v>45392</v>
      </c>
      <c r="Y152" s="414" t="s">
        <v>75</v>
      </c>
      <c r="Z152" s="413">
        <v>45421</v>
      </c>
      <c r="AA152" s="136">
        <f t="shared" si="10"/>
        <v>29</v>
      </c>
      <c r="AB152" s="70">
        <v>0</v>
      </c>
      <c r="AC152" s="70">
        <v>0</v>
      </c>
      <c r="AD152" s="70">
        <v>0</v>
      </c>
      <c r="AE152" s="415" t="s">
        <v>75</v>
      </c>
      <c r="AF152" s="136">
        <f t="shared" si="11"/>
        <v>0</v>
      </c>
      <c r="AG152" s="70">
        <v>0</v>
      </c>
      <c r="AH152" s="70">
        <v>0</v>
      </c>
      <c r="AI152" s="415" t="s">
        <v>75</v>
      </c>
      <c r="AJ152" s="70">
        <v>0</v>
      </c>
      <c r="AK152" s="415" t="s">
        <v>75</v>
      </c>
      <c r="AL152" s="415" t="s">
        <v>75</v>
      </c>
      <c r="AM152" s="136">
        <f t="shared" si="12"/>
        <v>0</v>
      </c>
      <c r="AN152" s="447">
        <f>+K152+AC152-AH152</f>
        <v>5000000</v>
      </c>
      <c r="AO152" s="72" t="s">
        <v>67</v>
      </c>
      <c r="AP152" s="436">
        <f>+AN152</f>
        <v>5000000</v>
      </c>
      <c r="AQ152" s="72" t="s">
        <v>85</v>
      </c>
      <c r="AR152" s="70">
        <v>0</v>
      </c>
      <c r="AS152" s="415" t="s">
        <v>75</v>
      </c>
      <c r="AT152" s="453">
        <f t="shared" si="13"/>
        <v>0</v>
      </c>
      <c r="AU152" s="438">
        <v>5000000</v>
      </c>
      <c r="AV152" s="140">
        <f t="shared" si="14"/>
        <v>0</v>
      </c>
      <c r="AW152" s="415" t="s">
        <v>75</v>
      </c>
      <c r="AX152" s="72" t="s">
        <v>86</v>
      </c>
      <c r="AY152" s="402" t="s">
        <v>2125</v>
      </c>
      <c r="AZ152" s="67" t="s">
        <v>67</v>
      </c>
      <c r="BA152" s="67" t="s">
        <v>67</v>
      </c>
    </row>
    <row r="153" spans="2:53" s="196" customFormat="1" ht="14.25" customHeight="1" x14ac:dyDescent="0.2">
      <c r="B153" s="67">
        <v>2024</v>
      </c>
      <c r="C153" s="67">
        <v>891780111</v>
      </c>
      <c r="D153" s="69" t="s">
        <v>64</v>
      </c>
      <c r="E153" s="70" t="s">
        <v>2124</v>
      </c>
      <c r="F153" s="267" t="s">
        <v>2123</v>
      </c>
      <c r="G153" s="418">
        <v>0</v>
      </c>
      <c r="H153" s="72" t="s">
        <v>73</v>
      </c>
      <c r="I153" s="67" t="s">
        <v>138</v>
      </c>
      <c r="J153" s="70" t="s">
        <v>2122</v>
      </c>
      <c r="K153" s="436">
        <v>29055860</v>
      </c>
      <c r="L153" s="67" t="s">
        <v>68</v>
      </c>
      <c r="M153" s="417" t="s">
        <v>2121</v>
      </c>
      <c r="N153" s="244">
        <v>1082861993</v>
      </c>
      <c r="O153" s="412">
        <v>380</v>
      </c>
      <c r="P153" s="413">
        <v>45338</v>
      </c>
      <c r="Q153" s="436">
        <v>92978545.349999994</v>
      </c>
      <c r="R153" s="413">
        <v>45392</v>
      </c>
      <c r="S153" s="436">
        <f>+K153</f>
        <v>29055860</v>
      </c>
      <c r="T153" s="72" t="s">
        <v>66</v>
      </c>
      <c r="U153" s="412">
        <v>19474750</v>
      </c>
      <c r="V153" s="244" t="s">
        <v>1756</v>
      </c>
      <c r="W153" s="413">
        <v>45392</v>
      </c>
      <c r="X153" s="413">
        <v>45392</v>
      </c>
      <c r="Y153" s="414" t="s">
        <v>75</v>
      </c>
      <c r="Z153" s="413">
        <v>45565</v>
      </c>
      <c r="AA153" s="136">
        <f t="shared" si="10"/>
        <v>173</v>
      </c>
      <c r="AB153" s="70">
        <v>0</v>
      </c>
      <c r="AC153" s="70">
        <v>0</v>
      </c>
      <c r="AD153" s="70">
        <v>0</v>
      </c>
      <c r="AE153" s="415" t="s">
        <v>75</v>
      </c>
      <c r="AF153" s="136">
        <f t="shared" si="11"/>
        <v>0</v>
      </c>
      <c r="AG153" s="70">
        <v>0</v>
      </c>
      <c r="AH153" s="70">
        <v>0</v>
      </c>
      <c r="AI153" s="415" t="s">
        <v>75</v>
      </c>
      <c r="AJ153" s="70">
        <v>0</v>
      </c>
      <c r="AK153" s="415" t="s">
        <v>75</v>
      </c>
      <c r="AL153" s="415" t="s">
        <v>75</v>
      </c>
      <c r="AM153" s="136">
        <f t="shared" si="12"/>
        <v>0</v>
      </c>
      <c r="AN153" s="447">
        <f>+K153+AC153-AH153</f>
        <v>29055860</v>
      </c>
      <c r="AO153" s="72" t="s">
        <v>85</v>
      </c>
      <c r="AP153" s="436">
        <v>0</v>
      </c>
      <c r="AQ153" s="72" t="s">
        <v>85</v>
      </c>
      <c r="AR153" s="70">
        <v>0</v>
      </c>
      <c r="AS153" s="415" t="s">
        <v>75</v>
      </c>
      <c r="AT153" s="453">
        <f t="shared" si="13"/>
        <v>8410907</v>
      </c>
      <c r="AU153" s="438">
        <v>20644953</v>
      </c>
      <c r="AV153" s="140">
        <f t="shared" si="14"/>
        <v>0.28947368964470505</v>
      </c>
      <c r="AW153" s="415" t="s">
        <v>75</v>
      </c>
      <c r="AX153" s="72" t="s">
        <v>86</v>
      </c>
      <c r="AY153" s="402" t="s">
        <v>2120</v>
      </c>
      <c r="AZ153" s="67" t="s">
        <v>67</v>
      </c>
      <c r="BA153" s="67" t="s">
        <v>67</v>
      </c>
    </row>
    <row r="154" spans="2:53" s="196" customFormat="1" ht="14.25" customHeight="1" x14ac:dyDescent="0.2">
      <c r="B154" s="67">
        <v>2024</v>
      </c>
      <c r="C154" s="67">
        <v>891780111</v>
      </c>
      <c r="D154" s="69" t="s">
        <v>64</v>
      </c>
      <c r="E154" s="70" t="s">
        <v>2119</v>
      </c>
      <c r="F154" s="267" t="s">
        <v>2118</v>
      </c>
      <c r="G154" s="418">
        <v>0</v>
      </c>
      <c r="H154" s="72" t="s">
        <v>73</v>
      </c>
      <c r="I154" s="67" t="s">
        <v>138</v>
      </c>
      <c r="J154" s="70" t="s">
        <v>2117</v>
      </c>
      <c r="K154" s="436">
        <v>4944350</v>
      </c>
      <c r="L154" s="67" t="s">
        <v>68</v>
      </c>
      <c r="M154" s="417" t="s">
        <v>2116</v>
      </c>
      <c r="N154" s="244">
        <v>1083027316</v>
      </c>
      <c r="O154" s="412">
        <v>482</v>
      </c>
      <c r="P154" s="413">
        <v>45348</v>
      </c>
      <c r="Q154" s="436">
        <v>396558147</v>
      </c>
      <c r="R154" s="413">
        <v>45397</v>
      </c>
      <c r="S154" s="436">
        <f>+K154</f>
        <v>4944350</v>
      </c>
      <c r="T154" s="72" t="s">
        <v>66</v>
      </c>
      <c r="U154" s="412">
        <v>57466882</v>
      </c>
      <c r="V154" s="244" t="s">
        <v>2115</v>
      </c>
      <c r="W154" s="413">
        <v>45397</v>
      </c>
      <c r="X154" s="413">
        <v>45397</v>
      </c>
      <c r="Y154" s="414" t="s">
        <v>75</v>
      </c>
      <c r="Z154" s="413">
        <v>45473</v>
      </c>
      <c r="AA154" s="136">
        <f t="shared" si="10"/>
        <v>76</v>
      </c>
      <c r="AB154" s="70">
        <v>0</v>
      </c>
      <c r="AC154" s="70">
        <v>0</v>
      </c>
      <c r="AD154" s="70">
        <v>0</v>
      </c>
      <c r="AE154" s="415" t="s">
        <v>75</v>
      </c>
      <c r="AF154" s="136">
        <f t="shared" si="11"/>
        <v>0</v>
      </c>
      <c r="AG154" s="70">
        <v>0</v>
      </c>
      <c r="AH154" s="70">
        <v>0</v>
      </c>
      <c r="AI154" s="415" t="s">
        <v>75</v>
      </c>
      <c r="AJ154" s="70">
        <v>0</v>
      </c>
      <c r="AK154" s="415" t="s">
        <v>75</v>
      </c>
      <c r="AL154" s="415" t="s">
        <v>75</v>
      </c>
      <c r="AM154" s="136">
        <f t="shared" si="12"/>
        <v>0</v>
      </c>
      <c r="AN154" s="447">
        <f>+K154+AC154-AH154</f>
        <v>4944350</v>
      </c>
      <c r="AO154" s="72" t="s">
        <v>85</v>
      </c>
      <c r="AP154" s="436">
        <v>0</v>
      </c>
      <c r="AQ154" s="72" t="s">
        <v>85</v>
      </c>
      <c r="AR154" s="70">
        <v>0</v>
      </c>
      <c r="AS154" s="415" t="s">
        <v>75</v>
      </c>
      <c r="AT154" s="453">
        <f t="shared" si="13"/>
        <v>0</v>
      </c>
      <c r="AU154" s="438">
        <v>4944350</v>
      </c>
      <c r="AV154" s="140">
        <f t="shared" si="14"/>
        <v>0</v>
      </c>
      <c r="AW154" s="415" t="s">
        <v>75</v>
      </c>
      <c r="AX154" s="72" t="s">
        <v>86</v>
      </c>
      <c r="AY154" s="402" t="s">
        <v>2114</v>
      </c>
      <c r="AZ154" s="67" t="s">
        <v>67</v>
      </c>
      <c r="BA154" s="67" t="s">
        <v>67</v>
      </c>
    </row>
    <row r="155" spans="2:53" s="196" customFormat="1" ht="14.25" customHeight="1" x14ac:dyDescent="0.2">
      <c r="B155" s="67">
        <v>2024</v>
      </c>
      <c r="C155" s="67">
        <v>891780111</v>
      </c>
      <c r="D155" s="69" t="s">
        <v>64</v>
      </c>
      <c r="E155" s="70" t="s">
        <v>2113</v>
      </c>
      <c r="F155" s="267" t="s">
        <v>2112</v>
      </c>
      <c r="G155" s="418">
        <v>0</v>
      </c>
      <c r="H155" s="72" t="s">
        <v>73</v>
      </c>
      <c r="I155" s="67" t="s">
        <v>138</v>
      </c>
      <c r="J155" s="70" t="s">
        <v>2111</v>
      </c>
      <c r="K155" s="436">
        <v>9290000</v>
      </c>
      <c r="L155" s="67" t="s">
        <v>68</v>
      </c>
      <c r="M155" s="417" t="s">
        <v>2110</v>
      </c>
      <c r="N155" s="244">
        <v>40935960</v>
      </c>
      <c r="O155" s="412">
        <v>872</v>
      </c>
      <c r="P155" s="413">
        <v>45391</v>
      </c>
      <c r="Q155" s="436">
        <v>39760000</v>
      </c>
      <c r="R155" s="413">
        <v>45400</v>
      </c>
      <c r="S155" s="436">
        <f>+K155</f>
        <v>9290000</v>
      </c>
      <c r="T155" s="72" t="s">
        <v>66</v>
      </c>
      <c r="U155" s="412">
        <v>85477077</v>
      </c>
      <c r="V155" s="244" t="s">
        <v>2061</v>
      </c>
      <c r="W155" s="413">
        <v>45400</v>
      </c>
      <c r="X155" s="413">
        <v>45400</v>
      </c>
      <c r="Y155" s="414" t="s">
        <v>75</v>
      </c>
      <c r="Z155" s="413">
        <v>45522</v>
      </c>
      <c r="AA155" s="136">
        <f t="shared" si="10"/>
        <v>122</v>
      </c>
      <c r="AB155" s="70">
        <v>0</v>
      </c>
      <c r="AC155" s="70">
        <v>0</v>
      </c>
      <c r="AD155" s="70">
        <v>0</v>
      </c>
      <c r="AE155" s="415" t="s">
        <v>75</v>
      </c>
      <c r="AF155" s="136">
        <f t="shared" si="11"/>
        <v>0</v>
      </c>
      <c r="AG155" s="70">
        <v>0</v>
      </c>
      <c r="AH155" s="70">
        <v>0</v>
      </c>
      <c r="AI155" s="415" t="s">
        <v>75</v>
      </c>
      <c r="AJ155" s="70">
        <v>0</v>
      </c>
      <c r="AK155" s="415" t="s">
        <v>75</v>
      </c>
      <c r="AL155" s="415" t="s">
        <v>75</v>
      </c>
      <c r="AM155" s="136">
        <f t="shared" si="12"/>
        <v>0</v>
      </c>
      <c r="AN155" s="447">
        <f>+K155+AC155-AH155</f>
        <v>9290000</v>
      </c>
      <c r="AO155" s="72" t="s">
        <v>67</v>
      </c>
      <c r="AP155" s="436">
        <f>+AN155</f>
        <v>9290000</v>
      </c>
      <c r="AQ155" s="72" t="s">
        <v>85</v>
      </c>
      <c r="AR155" s="70">
        <v>0</v>
      </c>
      <c r="AS155" s="415" t="s">
        <v>75</v>
      </c>
      <c r="AT155" s="453">
        <f t="shared" si="13"/>
        <v>2322500</v>
      </c>
      <c r="AU155" s="438">
        <v>6967500</v>
      </c>
      <c r="AV155" s="140">
        <f t="shared" si="14"/>
        <v>0.25</v>
      </c>
      <c r="AW155" s="415" t="s">
        <v>75</v>
      </c>
      <c r="AX155" s="72" t="s">
        <v>86</v>
      </c>
      <c r="AY155" s="402" t="s">
        <v>2109</v>
      </c>
      <c r="AZ155" s="67" t="s">
        <v>67</v>
      </c>
      <c r="BA155" s="67" t="s">
        <v>67</v>
      </c>
    </row>
    <row r="156" spans="2:53" s="196" customFormat="1" ht="14.25" customHeight="1" x14ac:dyDescent="0.2">
      <c r="B156" s="67">
        <v>2024</v>
      </c>
      <c r="C156" s="67">
        <v>891780111</v>
      </c>
      <c r="D156" s="69" t="s">
        <v>64</v>
      </c>
      <c r="E156" s="70" t="s">
        <v>2108</v>
      </c>
      <c r="F156" s="267" t="s">
        <v>2107</v>
      </c>
      <c r="G156" s="418">
        <v>0</v>
      </c>
      <c r="H156" s="72" t="s">
        <v>73</v>
      </c>
      <c r="I156" s="67" t="s">
        <v>138</v>
      </c>
      <c r="J156" s="70" t="s">
        <v>2106</v>
      </c>
      <c r="K156" s="436">
        <v>4400000</v>
      </c>
      <c r="L156" s="67" t="s">
        <v>68</v>
      </c>
      <c r="M156" s="417" t="s">
        <v>2105</v>
      </c>
      <c r="N156" s="244">
        <v>1085178491</v>
      </c>
      <c r="O156" s="412">
        <v>793</v>
      </c>
      <c r="P156" s="413">
        <v>45373</v>
      </c>
      <c r="Q156" s="436">
        <v>6100000</v>
      </c>
      <c r="R156" s="413">
        <v>45400</v>
      </c>
      <c r="S156" s="436">
        <f>+K156</f>
        <v>4400000</v>
      </c>
      <c r="T156" s="72" t="s">
        <v>66</v>
      </c>
      <c r="U156" s="412">
        <v>7632967</v>
      </c>
      <c r="V156" s="244" t="s">
        <v>2104</v>
      </c>
      <c r="W156" s="413">
        <v>45400</v>
      </c>
      <c r="X156" s="413">
        <v>45400</v>
      </c>
      <c r="Y156" s="414" t="s">
        <v>75</v>
      </c>
      <c r="Z156" s="413">
        <v>45460</v>
      </c>
      <c r="AA156" s="136">
        <f t="shared" si="10"/>
        <v>60</v>
      </c>
      <c r="AB156" s="70">
        <v>0</v>
      </c>
      <c r="AC156" s="70">
        <v>0</v>
      </c>
      <c r="AD156" s="70">
        <v>0</v>
      </c>
      <c r="AE156" s="415" t="s">
        <v>75</v>
      </c>
      <c r="AF156" s="136">
        <f t="shared" si="11"/>
        <v>0</v>
      </c>
      <c r="AG156" s="70">
        <v>0</v>
      </c>
      <c r="AH156" s="70">
        <v>0</v>
      </c>
      <c r="AI156" s="415" t="s">
        <v>75</v>
      </c>
      <c r="AJ156" s="70">
        <v>0</v>
      </c>
      <c r="AK156" s="415" t="s">
        <v>75</v>
      </c>
      <c r="AL156" s="415" t="s">
        <v>75</v>
      </c>
      <c r="AM156" s="136">
        <f t="shared" si="12"/>
        <v>0</v>
      </c>
      <c r="AN156" s="447">
        <f>+K156+AC156-AH156</f>
        <v>4400000</v>
      </c>
      <c r="AO156" s="72" t="s">
        <v>67</v>
      </c>
      <c r="AP156" s="436">
        <f>+AN156</f>
        <v>4400000</v>
      </c>
      <c r="AQ156" s="72" t="s">
        <v>85</v>
      </c>
      <c r="AR156" s="70">
        <v>0</v>
      </c>
      <c r="AS156" s="415" t="s">
        <v>75</v>
      </c>
      <c r="AT156" s="453">
        <f t="shared" si="13"/>
        <v>0</v>
      </c>
      <c r="AU156" s="438">
        <v>4400000</v>
      </c>
      <c r="AV156" s="140">
        <f t="shared" si="14"/>
        <v>0</v>
      </c>
      <c r="AW156" s="415" t="s">
        <v>75</v>
      </c>
      <c r="AX156" s="72" t="s">
        <v>86</v>
      </c>
      <c r="AY156" s="402" t="s">
        <v>2103</v>
      </c>
      <c r="AZ156" s="67" t="s">
        <v>67</v>
      </c>
      <c r="BA156" s="67" t="s">
        <v>67</v>
      </c>
    </row>
    <row r="157" spans="2:53" s="196" customFormat="1" ht="14.25" customHeight="1" x14ac:dyDescent="0.2">
      <c r="B157" s="67">
        <v>2024</v>
      </c>
      <c r="C157" s="67">
        <v>891780111</v>
      </c>
      <c r="D157" s="69" t="s">
        <v>64</v>
      </c>
      <c r="E157" s="70" t="s">
        <v>2102</v>
      </c>
      <c r="F157" s="267" t="s">
        <v>2101</v>
      </c>
      <c r="G157" s="418">
        <v>0</v>
      </c>
      <c r="H157" s="72" t="s">
        <v>73</v>
      </c>
      <c r="I157" s="67" t="s">
        <v>138</v>
      </c>
      <c r="J157" s="70" t="s">
        <v>2100</v>
      </c>
      <c r="K157" s="436">
        <v>14055857.82</v>
      </c>
      <c r="L157" s="67" t="s">
        <v>68</v>
      </c>
      <c r="M157" s="417" t="s">
        <v>2099</v>
      </c>
      <c r="N157" s="244">
        <v>1007692959</v>
      </c>
      <c r="O157" s="412">
        <v>380</v>
      </c>
      <c r="P157" s="413">
        <v>45338</v>
      </c>
      <c r="Q157" s="436">
        <v>92978545.349999994</v>
      </c>
      <c r="R157" s="413">
        <v>45405</v>
      </c>
      <c r="S157" s="436">
        <f>+K157</f>
        <v>14055857.82</v>
      </c>
      <c r="T157" s="72" t="s">
        <v>66</v>
      </c>
      <c r="U157" s="412">
        <v>19474750</v>
      </c>
      <c r="V157" s="244" t="s">
        <v>1756</v>
      </c>
      <c r="W157" s="413">
        <v>45405</v>
      </c>
      <c r="X157" s="413">
        <v>45405</v>
      </c>
      <c r="Y157" s="414" t="s">
        <v>75</v>
      </c>
      <c r="Z157" s="413">
        <v>45565</v>
      </c>
      <c r="AA157" s="136">
        <f t="shared" si="10"/>
        <v>160</v>
      </c>
      <c r="AB157" s="70">
        <v>0</v>
      </c>
      <c r="AC157" s="70">
        <v>0</v>
      </c>
      <c r="AD157" s="70">
        <v>0</v>
      </c>
      <c r="AE157" s="415" t="s">
        <v>75</v>
      </c>
      <c r="AF157" s="136">
        <f t="shared" si="11"/>
        <v>0</v>
      </c>
      <c r="AG157" s="70">
        <v>0</v>
      </c>
      <c r="AH157" s="70">
        <v>0</v>
      </c>
      <c r="AI157" s="415" t="s">
        <v>75</v>
      </c>
      <c r="AJ157" s="70">
        <v>0</v>
      </c>
      <c r="AK157" s="415" t="s">
        <v>75</v>
      </c>
      <c r="AL157" s="415" t="s">
        <v>75</v>
      </c>
      <c r="AM157" s="136">
        <f t="shared" si="12"/>
        <v>0</v>
      </c>
      <c r="AN157" s="447">
        <f>+K157+AC157-AH157</f>
        <v>14055857.82</v>
      </c>
      <c r="AO157" s="72" t="s">
        <v>85</v>
      </c>
      <c r="AP157" s="436">
        <v>0</v>
      </c>
      <c r="AQ157" s="72" t="s">
        <v>85</v>
      </c>
      <c r="AR157" s="70">
        <v>0</v>
      </c>
      <c r="AS157" s="415" t="s">
        <v>75</v>
      </c>
      <c r="AT157" s="453">
        <f t="shared" si="13"/>
        <v>3380522.8200000003</v>
      </c>
      <c r="AU157" s="438">
        <v>10675335</v>
      </c>
      <c r="AV157" s="140">
        <f t="shared" si="14"/>
        <v>0.24050633289630133</v>
      </c>
      <c r="AW157" s="415" t="s">
        <v>75</v>
      </c>
      <c r="AX157" s="72" t="s">
        <v>86</v>
      </c>
      <c r="AY157" s="402" t="s">
        <v>2098</v>
      </c>
      <c r="AZ157" s="67" t="s">
        <v>67</v>
      </c>
      <c r="BA157" s="67" t="s">
        <v>67</v>
      </c>
    </row>
    <row r="158" spans="2:53" s="196" customFormat="1" ht="14.25" customHeight="1" x14ac:dyDescent="0.2">
      <c r="B158" s="67">
        <v>2024</v>
      </c>
      <c r="C158" s="67">
        <v>891780111</v>
      </c>
      <c r="D158" s="69" t="s">
        <v>64</v>
      </c>
      <c r="E158" s="70" t="s">
        <v>2097</v>
      </c>
      <c r="F158" s="267" t="s">
        <v>2096</v>
      </c>
      <c r="G158" s="418">
        <v>2023000100072</v>
      </c>
      <c r="H158" s="72" t="s">
        <v>73</v>
      </c>
      <c r="I158" s="67" t="s">
        <v>1745</v>
      </c>
      <c r="J158" s="70" t="s">
        <v>2095</v>
      </c>
      <c r="K158" s="436">
        <v>41615184</v>
      </c>
      <c r="L158" s="67" t="s">
        <v>68</v>
      </c>
      <c r="M158" s="417" t="s">
        <v>2094</v>
      </c>
      <c r="N158" s="244">
        <v>1077966653</v>
      </c>
      <c r="O158" s="412">
        <v>174</v>
      </c>
      <c r="P158" s="413">
        <v>45335</v>
      </c>
      <c r="Q158" s="436">
        <v>2122162432</v>
      </c>
      <c r="R158" s="413">
        <v>45405</v>
      </c>
      <c r="S158" s="436">
        <f>+K158</f>
        <v>41615184</v>
      </c>
      <c r="T158" s="72" t="s">
        <v>66</v>
      </c>
      <c r="U158" s="412">
        <v>16078654</v>
      </c>
      <c r="V158" s="244" t="s">
        <v>477</v>
      </c>
      <c r="W158" s="413">
        <v>45405</v>
      </c>
      <c r="X158" s="413">
        <v>45405</v>
      </c>
      <c r="Y158" s="414" t="s">
        <v>75</v>
      </c>
      <c r="Z158" s="413">
        <v>45586</v>
      </c>
      <c r="AA158" s="136">
        <f t="shared" si="10"/>
        <v>181</v>
      </c>
      <c r="AB158" s="70">
        <v>0</v>
      </c>
      <c r="AC158" s="70">
        <v>0</v>
      </c>
      <c r="AD158" s="70">
        <v>0</v>
      </c>
      <c r="AE158" s="415" t="s">
        <v>75</v>
      </c>
      <c r="AF158" s="136">
        <f t="shared" si="11"/>
        <v>0</v>
      </c>
      <c r="AG158" s="70">
        <v>0</v>
      </c>
      <c r="AH158" s="70">
        <v>0</v>
      </c>
      <c r="AI158" s="415" t="s">
        <v>75</v>
      </c>
      <c r="AJ158" s="70">
        <v>0</v>
      </c>
      <c r="AK158" s="415" t="s">
        <v>75</v>
      </c>
      <c r="AL158" s="415" t="s">
        <v>75</v>
      </c>
      <c r="AM158" s="136">
        <f t="shared" si="12"/>
        <v>0</v>
      </c>
      <c r="AN158" s="447">
        <f>+K158+AC158-AH158</f>
        <v>41615184</v>
      </c>
      <c r="AO158" s="72" t="s">
        <v>85</v>
      </c>
      <c r="AP158" s="436">
        <v>0</v>
      </c>
      <c r="AQ158" s="72" t="s">
        <v>85</v>
      </c>
      <c r="AR158" s="70">
        <v>0</v>
      </c>
      <c r="AS158" s="415" t="s">
        <v>75</v>
      </c>
      <c r="AT158" s="453">
        <f t="shared" si="13"/>
        <v>0</v>
      </c>
      <c r="AU158" s="438">
        <v>41615184</v>
      </c>
      <c r="AV158" s="140">
        <f t="shared" si="14"/>
        <v>0</v>
      </c>
      <c r="AW158" s="415" t="s">
        <v>75</v>
      </c>
      <c r="AX158" s="72" t="s">
        <v>86</v>
      </c>
      <c r="AY158" s="402" t="s">
        <v>2093</v>
      </c>
      <c r="AZ158" s="67" t="s">
        <v>67</v>
      </c>
      <c r="BA158" s="67" t="s">
        <v>67</v>
      </c>
    </row>
    <row r="159" spans="2:53" s="196" customFormat="1" ht="14.25" customHeight="1" x14ac:dyDescent="0.2">
      <c r="B159" s="67">
        <v>2024</v>
      </c>
      <c r="C159" s="67">
        <v>891780111</v>
      </c>
      <c r="D159" s="69" t="s">
        <v>64</v>
      </c>
      <c r="E159" s="70" t="s">
        <v>2092</v>
      </c>
      <c r="F159" s="267" t="s">
        <v>2091</v>
      </c>
      <c r="G159" s="418">
        <v>0</v>
      </c>
      <c r="H159" s="72" t="s">
        <v>73</v>
      </c>
      <c r="I159" s="67" t="s">
        <v>138</v>
      </c>
      <c r="J159" s="70" t="s">
        <v>2090</v>
      </c>
      <c r="K159" s="436">
        <v>14193100</v>
      </c>
      <c r="L159" s="67" t="s">
        <v>68</v>
      </c>
      <c r="M159" s="417" t="s">
        <v>2089</v>
      </c>
      <c r="N159" s="244">
        <v>1082862229</v>
      </c>
      <c r="O159" s="412">
        <v>482</v>
      </c>
      <c r="P159" s="413">
        <v>45348</v>
      </c>
      <c r="Q159" s="436">
        <v>396558147</v>
      </c>
      <c r="R159" s="413">
        <v>45406</v>
      </c>
      <c r="S159" s="436">
        <f>+K159</f>
        <v>14193100</v>
      </c>
      <c r="T159" s="72" t="s">
        <v>66</v>
      </c>
      <c r="U159" s="412">
        <v>57466882</v>
      </c>
      <c r="V159" s="244" t="s">
        <v>2088</v>
      </c>
      <c r="W159" s="413">
        <v>45406</v>
      </c>
      <c r="X159" s="413">
        <v>45406</v>
      </c>
      <c r="Y159" s="414" t="s">
        <v>75</v>
      </c>
      <c r="Z159" s="413">
        <v>45473</v>
      </c>
      <c r="AA159" s="136">
        <f t="shared" si="10"/>
        <v>67</v>
      </c>
      <c r="AB159" s="70">
        <v>0</v>
      </c>
      <c r="AC159" s="70">
        <v>0</v>
      </c>
      <c r="AD159" s="70">
        <v>0</v>
      </c>
      <c r="AE159" s="415" t="s">
        <v>75</v>
      </c>
      <c r="AF159" s="136">
        <f t="shared" si="11"/>
        <v>0</v>
      </c>
      <c r="AG159" s="70">
        <v>0</v>
      </c>
      <c r="AH159" s="70">
        <v>0</v>
      </c>
      <c r="AI159" s="415" t="s">
        <v>75</v>
      </c>
      <c r="AJ159" s="70">
        <v>0</v>
      </c>
      <c r="AK159" s="415" t="s">
        <v>75</v>
      </c>
      <c r="AL159" s="415" t="s">
        <v>75</v>
      </c>
      <c r="AM159" s="136">
        <f t="shared" si="12"/>
        <v>0</v>
      </c>
      <c r="AN159" s="447">
        <f>+K159+AC159-AH159</f>
        <v>14193100</v>
      </c>
      <c r="AO159" s="72" t="s">
        <v>85</v>
      </c>
      <c r="AP159" s="436">
        <v>0</v>
      </c>
      <c r="AQ159" s="72" t="s">
        <v>85</v>
      </c>
      <c r="AR159" s="70">
        <v>0</v>
      </c>
      <c r="AS159" s="415" t="s">
        <v>75</v>
      </c>
      <c r="AT159" s="453">
        <f t="shared" si="13"/>
        <v>4731033</v>
      </c>
      <c r="AU159" s="438">
        <v>9462067</v>
      </c>
      <c r="AV159" s="140">
        <f t="shared" si="14"/>
        <v>0.3333333098477429</v>
      </c>
      <c r="AW159" s="415" t="s">
        <v>75</v>
      </c>
      <c r="AX159" s="72" t="s">
        <v>86</v>
      </c>
      <c r="AY159" s="402" t="s">
        <v>2087</v>
      </c>
      <c r="AZ159" s="67" t="s">
        <v>67</v>
      </c>
      <c r="BA159" s="67" t="s">
        <v>67</v>
      </c>
    </row>
    <row r="160" spans="2:53" s="196" customFormat="1" ht="14.25" customHeight="1" x14ac:dyDescent="0.2">
      <c r="B160" s="67">
        <v>2024</v>
      </c>
      <c r="C160" s="67">
        <v>891780111</v>
      </c>
      <c r="D160" s="69" t="s">
        <v>64</v>
      </c>
      <c r="E160" s="70" t="s">
        <v>2086</v>
      </c>
      <c r="F160" s="267" t="s">
        <v>2085</v>
      </c>
      <c r="G160" s="418">
        <v>0</v>
      </c>
      <c r="H160" s="72" t="s">
        <v>73</v>
      </c>
      <c r="I160" s="67" t="s">
        <v>138</v>
      </c>
      <c r="J160" s="70" t="s">
        <v>2084</v>
      </c>
      <c r="K160" s="436">
        <v>6440000</v>
      </c>
      <c r="L160" s="67" t="s">
        <v>68</v>
      </c>
      <c r="M160" s="417" t="s">
        <v>2083</v>
      </c>
      <c r="N160" s="244">
        <v>1083022620</v>
      </c>
      <c r="O160" s="412">
        <v>34</v>
      </c>
      <c r="P160" s="413">
        <v>45306</v>
      </c>
      <c r="Q160" s="436">
        <v>305400000</v>
      </c>
      <c r="R160" s="413">
        <v>45406</v>
      </c>
      <c r="S160" s="436">
        <f>+K160</f>
        <v>6440000</v>
      </c>
      <c r="T160" s="72" t="s">
        <v>66</v>
      </c>
      <c r="U160" s="412">
        <v>1082903415</v>
      </c>
      <c r="V160" s="244" t="s">
        <v>1935</v>
      </c>
      <c r="W160" s="413">
        <v>45406</v>
      </c>
      <c r="X160" s="413">
        <v>45406</v>
      </c>
      <c r="Y160" s="414" t="s">
        <v>75</v>
      </c>
      <c r="Z160" s="413">
        <v>45473</v>
      </c>
      <c r="AA160" s="136">
        <f t="shared" si="10"/>
        <v>67</v>
      </c>
      <c r="AB160" s="70">
        <v>0</v>
      </c>
      <c r="AC160" s="70">
        <v>0</v>
      </c>
      <c r="AD160" s="70">
        <v>0</v>
      </c>
      <c r="AE160" s="415" t="s">
        <v>75</v>
      </c>
      <c r="AF160" s="136">
        <f t="shared" si="11"/>
        <v>0</v>
      </c>
      <c r="AG160" s="70">
        <v>0</v>
      </c>
      <c r="AH160" s="70">
        <v>0</v>
      </c>
      <c r="AI160" s="415" t="s">
        <v>75</v>
      </c>
      <c r="AJ160" s="70">
        <v>0</v>
      </c>
      <c r="AK160" s="415" t="s">
        <v>75</v>
      </c>
      <c r="AL160" s="415" t="s">
        <v>75</v>
      </c>
      <c r="AM160" s="136">
        <f t="shared" si="12"/>
        <v>0</v>
      </c>
      <c r="AN160" s="447">
        <f>+K160+AC160-AH160</f>
        <v>6440000</v>
      </c>
      <c r="AO160" s="72" t="s">
        <v>67</v>
      </c>
      <c r="AP160" s="436">
        <f>+AN160</f>
        <v>6440000</v>
      </c>
      <c r="AQ160" s="72" t="s">
        <v>85</v>
      </c>
      <c r="AR160" s="70">
        <v>0</v>
      </c>
      <c r="AS160" s="415" t="s">
        <v>75</v>
      </c>
      <c r="AT160" s="453">
        <f t="shared" si="13"/>
        <v>6440000</v>
      </c>
      <c r="AU160" s="438">
        <v>0</v>
      </c>
      <c r="AV160" s="140">
        <f t="shared" si="14"/>
        <v>1</v>
      </c>
      <c r="AW160" s="415" t="s">
        <v>75</v>
      </c>
      <c r="AX160" s="72" t="s">
        <v>131</v>
      </c>
      <c r="AY160" s="402" t="s">
        <v>2082</v>
      </c>
      <c r="AZ160" s="67" t="s">
        <v>67</v>
      </c>
      <c r="BA160" s="67" t="s">
        <v>67</v>
      </c>
    </row>
    <row r="161" spans="2:53" s="196" customFormat="1" ht="14.25" customHeight="1" x14ac:dyDescent="0.2">
      <c r="B161" s="67">
        <v>2024</v>
      </c>
      <c r="C161" s="67">
        <v>891780111</v>
      </c>
      <c r="D161" s="69" t="s">
        <v>64</v>
      </c>
      <c r="E161" s="70" t="s">
        <v>2081</v>
      </c>
      <c r="F161" s="267" t="s">
        <v>2080</v>
      </c>
      <c r="G161" s="418">
        <v>0</v>
      </c>
      <c r="H161" s="72" t="s">
        <v>73</v>
      </c>
      <c r="I161" s="67" t="s">
        <v>138</v>
      </c>
      <c r="J161" s="70" t="s">
        <v>2079</v>
      </c>
      <c r="K161" s="436">
        <v>6000000</v>
      </c>
      <c r="L161" s="67" t="s">
        <v>68</v>
      </c>
      <c r="M161" s="417" t="s">
        <v>2078</v>
      </c>
      <c r="N161" s="244">
        <v>1082926115</v>
      </c>
      <c r="O161" s="412">
        <v>710</v>
      </c>
      <c r="P161" s="413">
        <v>45369</v>
      </c>
      <c r="Q161" s="436">
        <v>524300000</v>
      </c>
      <c r="R161" s="413">
        <v>45406</v>
      </c>
      <c r="S161" s="436">
        <f>+K161</f>
        <v>6000000</v>
      </c>
      <c r="T161" s="72" t="s">
        <v>66</v>
      </c>
      <c r="U161" s="412">
        <v>85155551</v>
      </c>
      <c r="V161" s="244" t="s">
        <v>2077</v>
      </c>
      <c r="W161" s="413">
        <v>45406</v>
      </c>
      <c r="X161" s="413">
        <v>45406</v>
      </c>
      <c r="Y161" s="414" t="s">
        <v>75</v>
      </c>
      <c r="Z161" s="413">
        <v>45466</v>
      </c>
      <c r="AA161" s="136">
        <f t="shared" si="10"/>
        <v>60</v>
      </c>
      <c r="AB161" s="70">
        <v>0</v>
      </c>
      <c r="AC161" s="70">
        <v>0</v>
      </c>
      <c r="AD161" s="70">
        <v>0</v>
      </c>
      <c r="AE161" s="415" t="s">
        <v>75</v>
      </c>
      <c r="AF161" s="136">
        <f t="shared" si="11"/>
        <v>0</v>
      </c>
      <c r="AG161" s="70">
        <v>0</v>
      </c>
      <c r="AH161" s="70">
        <v>0</v>
      </c>
      <c r="AI161" s="415" t="s">
        <v>75</v>
      </c>
      <c r="AJ161" s="70">
        <v>0</v>
      </c>
      <c r="AK161" s="415" t="s">
        <v>75</v>
      </c>
      <c r="AL161" s="415" t="s">
        <v>75</v>
      </c>
      <c r="AM161" s="136">
        <f t="shared" si="12"/>
        <v>0</v>
      </c>
      <c r="AN161" s="447">
        <f>+K161+AC161-AH161</f>
        <v>6000000</v>
      </c>
      <c r="AO161" s="72" t="s">
        <v>85</v>
      </c>
      <c r="AP161" s="436">
        <v>0</v>
      </c>
      <c r="AQ161" s="72" t="s">
        <v>85</v>
      </c>
      <c r="AR161" s="70">
        <v>0</v>
      </c>
      <c r="AS161" s="415" t="s">
        <v>75</v>
      </c>
      <c r="AT161" s="453">
        <f t="shared" si="13"/>
        <v>0</v>
      </c>
      <c r="AU161" s="438">
        <v>6000000</v>
      </c>
      <c r="AV161" s="140">
        <f t="shared" si="14"/>
        <v>0</v>
      </c>
      <c r="AW161" s="415" t="s">
        <v>75</v>
      </c>
      <c r="AX161" s="72" t="s">
        <v>86</v>
      </c>
      <c r="AY161" s="402" t="s">
        <v>2076</v>
      </c>
      <c r="AZ161" s="67" t="s">
        <v>67</v>
      </c>
      <c r="BA161" s="67" t="s">
        <v>67</v>
      </c>
    </row>
    <row r="162" spans="2:53" s="196" customFormat="1" ht="14.25" customHeight="1" x14ac:dyDescent="0.2">
      <c r="B162" s="67">
        <v>2024</v>
      </c>
      <c r="C162" s="67">
        <v>891780111</v>
      </c>
      <c r="D162" s="69" t="s">
        <v>64</v>
      </c>
      <c r="E162" s="70" t="s">
        <v>2075</v>
      </c>
      <c r="F162" s="267" t="s">
        <v>2074</v>
      </c>
      <c r="G162" s="418">
        <v>0</v>
      </c>
      <c r="H162" s="72" t="s">
        <v>73</v>
      </c>
      <c r="I162" s="67" t="s">
        <v>138</v>
      </c>
      <c r="J162" s="70" t="s">
        <v>2073</v>
      </c>
      <c r="K162" s="436">
        <v>9290000</v>
      </c>
      <c r="L162" s="67" t="s">
        <v>68</v>
      </c>
      <c r="M162" s="417" t="s">
        <v>2072</v>
      </c>
      <c r="N162" s="244">
        <v>1082872998</v>
      </c>
      <c r="O162" s="412">
        <v>872</v>
      </c>
      <c r="P162" s="413">
        <v>45391</v>
      </c>
      <c r="Q162" s="436">
        <v>39760000</v>
      </c>
      <c r="R162" s="413">
        <v>45406</v>
      </c>
      <c r="S162" s="436">
        <f>+K162</f>
        <v>9290000</v>
      </c>
      <c r="T162" s="72" t="s">
        <v>66</v>
      </c>
      <c r="U162" s="412">
        <v>85477077</v>
      </c>
      <c r="V162" s="244" t="s">
        <v>2034</v>
      </c>
      <c r="W162" s="413">
        <v>45406</v>
      </c>
      <c r="X162" s="413">
        <v>45407</v>
      </c>
      <c r="Y162" s="414" t="s">
        <v>75</v>
      </c>
      <c r="Z162" s="413">
        <v>45528</v>
      </c>
      <c r="AA162" s="136">
        <f t="shared" si="10"/>
        <v>121</v>
      </c>
      <c r="AB162" s="70">
        <v>0</v>
      </c>
      <c r="AC162" s="70">
        <v>0</v>
      </c>
      <c r="AD162" s="70">
        <v>0</v>
      </c>
      <c r="AE162" s="415" t="s">
        <v>75</v>
      </c>
      <c r="AF162" s="136">
        <f t="shared" si="11"/>
        <v>0</v>
      </c>
      <c r="AG162" s="70">
        <v>0</v>
      </c>
      <c r="AH162" s="70">
        <v>0</v>
      </c>
      <c r="AI162" s="415" t="s">
        <v>75</v>
      </c>
      <c r="AJ162" s="70">
        <v>0</v>
      </c>
      <c r="AK162" s="415" t="s">
        <v>75</v>
      </c>
      <c r="AL162" s="415" t="s">
        <v>75</v>
      </c>
      <c r="AM162" s="136">
        <f t="shared" si="12"/>
        <v>0</v>
      </c>
      <c r="AN162" s="447">
        <f>+K162+AC162-AH162</f>
        <v>9290000</v>
      </c>
      <c r="AO162" s="72" t="s">
        <v>67</v>
      </c>
      <c r="AP162" s="436">
        <f>+AN162</f>
        <v>9290000</v>
      </c>
      <c r="AQ162" s="72" t="s">
        <v>85</v>
      </c>
      <c r="AR162" s="70">
        <v>0</v>
      </c>
      <c r="AS162" s="415" t="s">
        <v>75</v>
      </c>
      <c r="AT162" s="453">
        <f t="shared" si="13"/>
        <v>4645000</v>
      </c>
      <c r="AU162" s="438">
        <v>4645000</v>
      </c>
      <c r="AV162" s="140">
        <f t="shared" si="14"/>
        <v>0.5</v>
      </c>
      <c r="AW162" s="415" t="s">
        <v>75</v>
      </c>
      <c r="AX162" s="72" t="s">
        <v>86</v>
      </c>
      <c r="AY162" s="402" t="s">
        <v>2071</v>
      </c>
      <c r="AZ162" s="67" t="s">
        <v>67</v>
      </c>
      <c r="BA162" s="67" t="s">
        <v>67</v>
      </c>
    </row>
    <row r="163" spans="2:53" s="196" customFormat="1" ht="14.25" customHeight="1" x14ac:dyDescent="0.2">
      <c r="B163" s="67">
        <v>2024</v>
      </c>
      <c r="C163" s="67">
        <v>891780111</v>
      </c>
      <c r="D163" s="69" t="s">
        <v>64</v>
      </c>
      <c r="E163" s="70" t="s">
        <v>2070</v>
      </c>
      <c r="F163" s="267" t="s">
        <v>2069</v>
      </c>
      <c r="G163" s="418">
        <v>0</v>
      </c>
      <c r="H163" s="72" t="s">
        <v>73</v>
      </c>
      <c r="I163" s="67" t="s">
        <v>138</v>
      </c>
      <c r="J163" s="70" t="s">
        <v>2068</v>
      </c>
      <c r="K163" s="436">
        <v>6670560</v>
      </c>
      <c r="L163" s="67" t="s">
        <v>68</v>
      </c>
      <c r="M163" s="417" t="s">
        <v>2067</v>
      </c>
      <c r="N163" s="244">
        <v>84455243</v>
      </c>
      <c r="O163" s="412">
        <v>820</v>
      </c>
      <c r="P163" s="413">
        <v>45385</v>
      </c>
      <c r="Q163" s="436">
        <v>293899586.72000003</v>
      </c>
      <c r="R163" s="413">
        <v>45408</v>
      </c>
      <c r="S163" s="436">
        <f>+K163</f>
        <v>6670560</v>
      </c>
      <c r="T163" s="72" t="s">
        <v>66</v>
      </c>
      <c r="U163" s="412">
        <v>52705148</v>
      </c>
      <c r="V163" s="244" t="s">
        <v>1909</v>
      </c>
      <c r="W163" s="413">
        <v>45408</v>
      </c>
      <c r="X163" s="413">
        <v>45408</v>
      </c>
      <c r="Y163" s="414" t="s">
        <v>75</v>
      </c>
      <c r="Z163" s="413">
        <v>45468</v>
      </c>
      <c r="AA163" s="136">
        <f t="shared" si="10"/>
        <v>60</v>
      </c>
      <c r="AB163" s="70">
        <v>0</v>
      </c>
      <c r="AC163" s="70">
        <v>0</v>
      </c>
      <c r="AD163" s="70">
        <v>0</v>
      </c>
      <c r="AE163" s="415" t="s">
        <v>75</v>
      </c>
      <c r="AF163" s="136">
        <f t="shared" si="11"/>
        <v>0</v>
      </c>
      <c r="AG163" s="70">
        <v>0</v>
      </c>
      <c r="AH163" s="70">
        <v>0</v>
      </c>
      <c r="AI163" s="415" t="s">
        <v>75</v>
      </c>
      <c r="AJ163" s="70">
        <v>0</v>
      </c>
      <c r="AK163" s="415" t="s">
        <v>75</v>
      </c>
      <c r="AL163" s="415" t="s">
        <v>75</v>
      </c>
      <c r="AM163" s="136">
        <f t="shared" si="12"/>
        <v>0</v>
      </c>
      <c r="AN163" s="447">
        <f>+K163+AC163-AH163</f>
        <v>6670560</v>
      </c>
      <c r="AO163" s="72" t="s">
        <v>85</v>
      </c>
      <c r="AP163" s="436">
        <v>0</v>
      </c>
      <c r="AQ163" s="72" t="s">
        <v>85</v>
      </c>
      <c r="AR163" s="70">
        <v>0</v>
      </c>
      <c r="AS163" s="415" t="s">
        <v>75</v>
      </c>
      <c r="AT163" s="453">
        <f t="shared" si="13"/>
        <v>3335280</v>
      </c>
      <c r="AU163" s="438">
        <v>3335280</v>
      </c>
      <c r="AV163" s="140">
        <f t="shared" si="14"/>
        <v>0.5</v>
      </c>
      <c r="AW163" s="415" t="s">
        <v>75</v>
      </c>
      <c r="AX163" s="72" t="s">
        <v>86</v>
      </c>
      <c r="AY163" s="402" t="s">
        <v>2066</v>
      </c>
      <c r="AZ163" s="67" t="s">
        <v>67</v>
      </c>
      <c r="BA163" s="67" t="s">
        <v>67</v>
      </c>
    </row>
    <row r="164" spans="2:53" s="196" customFormat="1" ht="14.25" customHeight="1" x14ac:dyDescent="0.2">
      <c r="B164" s="67">
        <v>2024</v>
      </c>
      <c r="C164" s="67">
        <v>891780111</v>
      </c>
      <c r="D164" s="69" t="s">
        <v>64</v>
      </c>
      <c r="E164" s="70" t="s">
        <v>2065</v>
      </c>
      <c r="F164" s="267" t="s">
        <v>2064</v>
      </c>
      <c r="G164" s="418">
        <v>0</v>
      </c>
      <c r="H164" s="72" t="s">
        <v>73</v>
      </c>
      <c r="I164" s="67" t="s">
        <v>138</v>
      </c>
      <c r="J164" s="70" t="s">
        <v>2063</v>
      </c>
      <c r="K164" s="436">
        <v>9290000</v>
      </c>
      <c r="L164" s="67" t="s">
        <v>68</v>
      </c>
      <c r="M164" s="417" t="s">
        <v>2062</v>
      </c>
      <c r="N164" s="244">
        <v>1083023752</v>
      </c>
      <c r="O164" s="412">
        <v>872</v>
      </c>
      <c r="P164" s="413">
        <v>45391</v>
      </c>
      <c r="Q164" s="436">
        <v>39760000</v>
      </c>
      <c r="R164" s="413">
        <v>45408</v>
      </c>
      <c r="S164" s="436">
        <f>+K164</f>
        <v>9290000</v>
      </c>
      <c r="T164" s="72" t="s">
        <v>66</v>
      </c>
      <c r="U164" s="412">
        <v>85477077</v>
      </c>
      <c r="V164" s="244" t="s">
        <v>2061</v>
      </c>
      <c r="W164" s="413">
        <v>45408</v>
      </c>
      <c r="X164" s="413">
        <v>45408</v>
      </c>
      <c r="Y164" s="414" t="s">
        <v>75</v>
      </c>
      <c r="Z164" s="413">
        <v>45522</v>
      </c>
      <c r="AA164" s="136">
        <f t="shared" si="10"/>
        <v>114</v>
      </c>
      <c r="AB164" s="70">
        <v>0</v>
      </c>
      <c r="AC164" s="70">
        <v>0</v>
      </c>
      <c r="AD164" s="70">
        <v>0</v>
      </c>
      <c r="AE164" s="415" t="s">
        <v>75</v>
      </c>
      <c r="AF164" s="136">
        <f t="shared" si="11"/>
        <v>0</v>
      </c>
      <c r="AG164" s="70">
        <v>0</v>
      </c>
      <c r="AH164" s="70">
        <v>0</v>
      </c>
      <c r="AI164" s="415" t="s">
        <v>75</v>
      </c>
      <c r="AJ164" s="70">
        <v>0</v>
      </c>
      <c r="AK164" s="415" t="s">
        <v>75</v>
      </c>
      <c r="AL164" s="415" t="s">
        <v>75</v>
      </c>
      <c r="AM164" s="136">
        <f t="shared" si="12"/>
        <v>0</v>
      </c>
      <c r="AN164" s="447">
        <f>+K164+AC164-AH164</f>
        <v>9290000</v>
      </c>
      <c r="AO164" s="72" t="s">
        <v>67</v>
      </c>
      <c r="AP164" s="436">
        <f>+AN164</f>
        <v>9290000</v>
      </c>
      <c r="AQ164" s="72" t="s">
        <v>85</v>
      </c>
      <c r="AR164" s="70">
        <v>0</v>
      </c>
      <c r="AS164" s="415" t="s">
        <v>75</v>
      </c>
      <c r="AT164" s="453">
        <f t="shared" si="13"/>
        <v>0</v>
      </c>
      <c r="AU164" s="438">
        <v>9290000</v>
      </c>
      <c r="AV164" s="140">
        <f t="shared" si="14"/>
        <v>0</v>
      </c>
      <c r="AW164" s="415" t="s">
        <v>75</v>
      </c>
      <c r="AX164" s="72" t="s">
        <v>86</v>
      </c>
      <c r="AY164" s="402" t="s">
        <v>2060</v>
      </c>
      <c r="AZ164" s="67" t="s">
        <v>67</v>
      </c>
      <c r="BA164" s="67" t="s">
        <v>67</v>
      </c>
    </row>
    <row r="165" spans="2:53" s="196" customFormat="1" ht="14.25" customHeight="1" x14ac:dyDescent="0.2">
      <c r="B165" s="67">
        <v>2024</v>
      </c>
      <c r="C165" s="67">
        <v>891780111</v>
      </c>
      <c r="D165" s="69" t="s">
        <v>64</v>
      </c>
      <c r="E165" s="70" t="s">
        <v>2059</v>
      </c>
      <c r="F165" s="136" t="s">
        <v>2058</v>
      </c>
      <c r="G165" s="418">
        <v>0</v>
      </c>
      <c r="H165" s="72" t="s">
        <v>73</v>
      </c>
      <c r="I165" s="67" t="s">
        <v>138</v>
      </c>
      <c r="J165" s="70" t="s">
        <v>2057</v>
      </c>
      <c r="K165" s="436">
        <v>33352800</v>
      </c>
      <c r="L165" s="67" t="s">
        <v>68</v>
      </c>
      <c r="M165" s="244" t="s">
        <v>2056</v>
      </c>
      <c r="N165" s="416">
        <v>1083017290</v>
      </c>
      <c r="O165" s="412">
        <v>820</v>
      </c>
      <c r="P165" s="413">
        <v>45385</v>
      </c>
      <c r="Q165" s="436">
        <v>293899586.72000003</v>
      </c>
      <c r="R165" s="413">
        <v>45414</v>
      </c>
      <c r="S165" s="436">
        <f>+K165</f>
        <v>33352800</v>
      </c>
      <c r="T165" s="72" t="s">
        <v>66</v>
      </c>
      <c r="U165" s="412">
        <v>52705148</v>
      </c>
      <c r="V165" s="244" t="s">
        <v>1909</v>
      </c>
      <c r="W165" s="413">
        <v>45414</v>
      </c>
      <c r="X165" s="413">
        <v>45414</v>
      </c>
      <c r="Y165" s="414" t="s">
        <v>75</v>
      </c>
      <c r="Z165" s="413">
        <v>45626</v>
      </c>
      <c r="AA165" s="136">
        <f t="shared" si="10"/>
        <v>212</v>
      </c>
      <c r="AB165" s="70">
        <v>0</v>
      </c>
      <c r="AC165" s="70">
        <v>0</v>
      </c>
      <c r="AD165" s="70">
        <v>0</v>
      </c>
      <c r="AE165" s="415" t="s">
        <v>75</v>
      </c>
      <c r="AF165" s="136">
        <f t="shared" si="11"/>
        <v>0</v>
      </c>
      <c r="AG165" s="70">
        <v>0</v>
      </c>
      <c r="AH165" s="70">
        <v>0</v>
      </c>
      <c r="AI165" s="415" t="s">
        <v>75</v>
      </c>
      <c r="AJ165" s="70">
        <v>0</v>
      </c>
      <c r="AK165" s="415" t="s">
        <v>75</v>
      </c>
      <c r="AL165" s="415" t="s">
        <v>75</v>
      </c>
      <c r="AM165" s="136">
        <f t="shared" si="12"/>
        <v>0</v>
      </c>
      <c r="AN165" s="447">
        <f>+K165+AC165-AH165</f>
        <v>33352800</v>
      </c>
      <c r="AO165" s="72" t="s">
        <v>85</v>
      </c>
      <c r="AP165" s="436">
        <v>0</v>
      </c>
      <c r="AQ165" s="72" t="s">
        <v>85</v>
      </c>
      <c r="AR165" s="70">
        <v>0</v>
      </c>
      <c r="AS165" s="415" t="s">
        <v>75</v>
      </c>
      <c r="AT165" s="453">
        <f t="shared" si="13"/>
        <v>0</v>
      </c>
      <c r="AU165" s="438">
        <v>33352800</v>
      </c>
      <c r="AV165" s="140">
        <f t="shared" si="14"/>
        <v>0</v>
      </c>
      <c r="AW165" s="415" t="s">
        <v>75</v>
      </c>
      <c r="AX165" s="72" t="s">
        <v>86</v>
      </c>
      <c r="AY165" s="402" t="s">
        <v>2055</v>
      </c>
      <c r="AZ165" s="67" t="s">
        <v>67</v>
      </c>
      <c r="BA165" s="67" t="s">
        <v>67</v>
      </c>
    </row>
    <row r="166" spans="2:53" s="196" customFormat="1" ht="14.25" customHeight="1" x14ac:dyDescent="0.2">
      <c r="B166" s="67">
        <v>2024</v>
      </c>
      <c r="C166" s="67">
        <v>891780111</v>
      </c>
      <c r="D166" s="69" t="s">
        <v>64</v>
      </c>
      <c r="E166" s="70" t="s">
        <v>2054</v>
      </c>
      <c r="F166" s="136" t="s">
        <v>2053</v>
      </c>
      <c r="G166" s="418">
        <v>0</v>
      </c>
      <c r="H166" s="72" t="s">
        <v>73</v>
      </c>
      <c r="I166" s="67" t="s">
        <v>138</v>
      </c>
      <c r="J166" s="70" t="s">
        <v>2052</v>
      </c>
      <c r="K166" s="436">
        <v>2000000</v>
      </c>
      <c r="L166" s="67" t="s">
        <v>68</v>
      </c>
      <c r="M166" s="244" t="s">
        <v>2051</v>
      </c>
      <c r="N166" s="416">
        <v>1234092158</v>
      </c>
      <c r="O166" s="412">
        <v>39</v>
      </c>
      <c r="P166" s="413">
        <v>45306</v>
      </c>
      <c r="Q166" s="436">
        <v>524300000</v>
      </c>
      <c r="R166" s="413">
        <v>45414</v>
      </c>
      <c r="S166" s="436">
        <f>+K166</f>
        <v>2000000</v>
      </c>
      <c r="T166" s="72" t="s">
        <v>66</v>
      </c>
      <c r="U166" s="412">
        <v>79738530</v>
      </c>
      <c r="V166" s="244" t="s">
        <v>2050</v>
      </c>
      <c r="W166" s="413">
        <v>45414</v>
      </c>
      <c r="X166" s="413">
        <v>45414</v>
      </c>
      <c r="Y166" s="414" t="s">
        <v>75</v>
      </c>
      <c r="Z166" s="413">
        <v>45443</v>
      </c>
      <c r="AA166" s="136">
        <f t="shared" si="10"/>
        <v>29</v>
      </c>
      <c r="AB166" s="70">
        <v>0</v>
      </c>
      <c r="AC166" s="70">
        <v>0</v>
      </c>
      <c r="AD166" s="70">
        <v>0</v>
      </c>
      <c r="AE166" s="415" t="s">
        <v>75</v>
      </c>
      <c r="AF166" s="136">
        <f t="shared" si="11"/>
        <v>0</v>
      </c>
      <c r="AG166" s="70">
        <v>0</v>
      </c>
      <c r="AH166" s="70">
        <v>0</v>
      </c>
      <c r="AI166" s="415" t="s">
        <v>75</v>
      </c>
      <c r="AJ166" s="70">
        <v>0</v>
      </c>
      <c r="AK166" s="415" t="s">
        <v>75</v>
      </c>
      <c r="AL166" s="415" t="s">
        <v>75</v>
      </c>
      <c r="AM166" s="136">
        <f t="shared" si="12"/>
        <v>0</v>
      </c>
      <c r="AN166" s="447">
        <f>+K166+AC166-AH166</f>
        <v>2000000</v>
      </c>
      <c r="AO166" s="72" t="s">
        <v>67</v>
      </c>
      <c r="AP166" s="436">
        <f t="shared" ref="AP166:AP181" si="15">+AN166</f>
        <v>2000000</v>
      </c>
      <c r="AQ166" s="72" t="s">
        <v>85</v>
      </c>
      <c r="AR166" s="70">
        <v>0</v>
      </c>
      <c r="AS166" s="415" t="s">
        <v>75</v>
      </c>
      <c r="AT166" s="453">
        <f t="shared" si="13"/>
        <v>2000000</v>
      </c>
      <c r="AU166" s="438">
        <v>0</v>
      </c>
      <c r="AV166" s="140">
        <f t="shared" si="14"/>
        <v>1</v>
      </c>
      <c r="AW166" s="415" t="s">
        <v>75</v>
      </c>
      <c r="AX166" s="72" t="s">
        <v>131</v>
      </c>
      <c r="AY166" s="402" t="s">
        <v>2049</v>
      </c>
      <c r="AZ166" s="67" t="s">
        <v>67</v>
      </c>
      <c r="BA166" s="67" t="s">
        <v>67</v>
      </c>
    </row>
    <row r="167" spans="2:53" s="196" customFormat="1" ht="14.25" customHeight="1" x14ac:dyDescent="0.2">
      <c r="B167" s="67">
        <v>2024</v>
      </c>
      <c r="C167" s="67">
        <v>891780111</v>
      </c>
      <c r="D167" s="69" t="s">
        <v>64</v>
      </c>
      <c r="E167" s="70" t="s">
        <v>2048</v>
      </c>
      <c r="F167" s="136" t="s">
        <v>2047</v>
      </c>
      <c r="G167" s="418">
        <v>0</v>
      </c>
      <c r="H167" s="72" t="s">
        <v>73</v>
      </c>
      <c r="I167" s="67" t="s">
        <v>138</v>
      </c>
      <c r="J167" s="70" t="s">
        <v>2046</v>
      </c>
      <c r="K167" s="436">
        <v>5100000</v>
      </c>
      <c r="L167" s="67" t="s">
        <v>68</v>
      </c>
      <c r="M167" s="244" t="s">
        <v>2045</v>
      </c>
      <c r="N167" s="416">
        <v>1103121339</v>
      </c>
      <c r="O167" s="412">
        <v>871</v>
      </c>
      <c r="P167" s="413">
        <v>45391</v>
      </c>
      <c r="Q167" s="436">
        <v>59876179</v>
      </c>
      <c r="R167" s="413">
        <v>45414</v>
      </c>
      <c r="S167" s="436">
        <f>+K167</f>
        <v>5100000</v>
      </c>
      <c r="T167" s="72" t="s">
        <v>66</v>
      </c>
      <c r="U167" s="412">
        <v>1082922506</v>
      </c>
      <c r="V167" s="244" t="s">
        <v>2016</v>
      </c>
      <c r="W167" s="413">
        <v>45414</v>
      </c>
      <c r="X167" s="413">
        <v>45414</v>
      </c>
      <c r="Y167" s="414" t="s">
        <v>75</v>
      </c>
      <c r="Z167" s="413">
        <v>45495</v>
      </c>
      <c r="AA167" s="136">
        <f t="shared" si="10"/>
        <v>81</v>
      </c>
      <c r="AB167" s="70">
        <v>0</v>
      </c>
      <c r="AC167" s="70">
        <v>0</v>
      </c>
      <c r="AD167" s="70">
        <v>0</v>
      </c>
      <c r="AE167" s="415" t="s">
        <v>75</v>
      </c>
      <c r="AF167" s="136">
        <f t="shared" si="11"/>
        <v>0</v>
      </c>
      <c r="AG167" s="70">
        <v>0</v>
      </c>
      <c r="AH167" s="70">
        <v>0</v>
      </c>
      <c r="AI167" s="415" t="s">
        <v>75</v>
      </c>
      <c r="AJ167" s="70">
        <v>0</v>
      </c>
      <c r="AK167" s="415" t="s">
        <v>75</v>
      </c>
      <c r="AL167" s="415" t="s">
        <v>75</v>
      </c>
      <c r="AM167" s="136">
        <f t="shared" si="12"/>
        <v>0</v>
      </c>
      <c r="AN167" s="447">
        <f>+K167+AC167-AH167</f>
        <v>5100000</v>
      </c>
      <c r="AO167" s="72" t="s">
        <v>67</v>
      </c>
      <c r="AP167" s="436">
        <f t="shared" si="15"/>
        <v>5100000</v>
      </c>
      <c r="AQ167" s="72" t="s">
        <v>85</v>
      </c>
      <c r="AR167" s="70">
        <v>0</v>
      </c>
      <c r="AS167" s="415" t="s">
        <v>75</v>
      </c>
      <c r="AT167" s="453">
        <f t="shared" si="13"/>
        <v>0</v>
      </c>
      <c r="AU167" s="438">
        <v>5100000</v>
      </c>
      <c r="AV167" s="140">
        <f t="shared" si="14"/>
        <v>0</v>
      </c>
      <c r="AW167" s="415" t="s">
        <v>75</v>
      </c>
      <c r="AX167" s="72" t="s">
        <v>86</v>
      </c>
      <c r="AY167" s="402" t="s">
        <v>2044</v>
      </c>
      <c r="AZ167" s="67" t="s">
        <v>67</v>
      </c>
      <c r="BA167" s="67" t="s">
        <v>67</v>
      </c>
    </row>
    <row r="168" spans="2:53" s="196" customFormat="1" ht="14.25" customHeight="1" x14ac:dyDescent="0.2">
      <c r="B168" s="67">
        <v>2024</v>
      </c>
      <c r="C168" s="67">
        <v>891780111</v>
      </c>
      <c r="D168" s="69" t="s">
        <v>64</v>
      </c>
      <c r="E168" s="70" t="s">
        <v>2043</v>
      </c>
      <c r="F168" s="136" t="s">
        <v>2042</v>
      </c>
      <c r="G168" s="418">
        <v>0</v>
      </c>
      <c r="H168" s="72" t="s">
        <v>73</v>
      </c>
      <c r="I168" s="67" t="s">
        <v>138</v>
      </c>
      <c r="J168" s="70" t="s">
        <v>2041</v>
      </c>
      <c r="K168" s="436">
        <v>7000000</v>
      </c>
      <c r="L168" s="67" t="s">
        <v>68</v>
      </c>
      <c r="M168" s="244" t="s">
        <v>2040</v>
      </c>
      <c r="N168" s="416">
        <v>36694608</v>
      </c>
      <c r="O168" s="412">
        <v>35</v>
      </c>
      <c r="P168" s="413">
        <v>45306</v>
      </c>
      <c r="Q168" s="436">
        <v>807300000</v>
      </c>
      <c r="R168" s="413">
        <v>45414</v>
      </c>
      <c r="S168" s="436">
        <f>+K168</f>
        <v>7000000</v>
      </c>
      <c r="T168" s="72" t="s">
        <v>66</v>
      </c>
      <c r="U168" s="412">
        <v>57461852</v>
      </c>
      <c r="V168" s="244" t="s">
        <v>1778</v>
      </c>
      <c r="W168" s="413">
        <v>45414</v>
      </c>
      <c r="X168" s="413">
        <v>45414</v>
      </c>
      <c r="Y168" s="414" t="s">
        <v>75</v>
      </c>
      <c r="Z168" s="413">
        <v>45473</v>
      </c>
      <c r="AA168" s="136">
        <f t="shared" si="10"/>
        <v>59</v>
      </c>
      <c r="AB168" s="70">
        <v>0</v>
      </c>
      <c r="AC168" s="70">
        <v>0</v>
      </c>
      <c r="AD168" s="70">
        <v>0</v>
      </c>
      <c r="AE168" s="415" t="s">
        <v>75</v>
      </c>
      <c r="AF168" s="136">
        <f t="shared" si="11"/>
        <v>0</v>
      </c>
      <c r="AG168" s="70">
        <v>0</v>
      </c>
      <c r="AH168" s="70">
        <v>0</v>
      </c>
      <c r="AI168" s="415" t="s">
        <v>75</v>
      </c>
      <c r="AJ168" s="70">
        <v>0</v>
      </c>
      <c r="AK168" s="415" t="s">
        <v>75</v>
      </c>
      <c r="AL168" s="415" t="s">
        <v>75</v>
      </c>
      <c r="AM168" s="136">
        <f t="shared" si="12"/>
        <v>0</v>
      </c>
      <c r="AN168" s="447">
        <f>+K168+AC168-AH168</f>
        <v>7000000</v>
      </c>
      <c r="AO168" s="72" t="s">
        <v>67</v>
      </c>
      <c r="AP168" s="436">
        <f t="shared" si="15"/>
        <v>7000000</v>
      </c>
      <c r="AQ168" s="72" t="s">
        <v>85</v>
      </c>
      <c r="AR168" s="70">
        <v>0</v>
      </c>
      <c r="AS168" s="415" t="s">
        <v>75</v>
      </c>
      <c r="AT168" s="453">
        <f t="shared" si="13"/>
        <v>7000000</v>
      </c>
      <c r="AU168" s="438">
        <v>0</v>
      </c>
      <c r="AV168" s="140">
        <f t="shared" si="14"/>
        <v>1</v>
      </c>
      <c r="AW168" s="415" t="s">
        <v>75</v>
      </c>
      <c r="AX168" s="72" t="s">
        <v>131</v>
      </c>
      <c r="AY168" s="402" t="s">
        <v>2039</v>
      </c>
      <c r="AZ168" s="67" t="s">
        <v>67</v>
      </c>
      <c r="BA168" s="67" t="s">
        <v>67</v>
      </c>
    </row>
    <row r="169" spans="2:53" s="196" customFormat="1" ht="14.25" customHeight="1" x14ac:dyDescent="0.2">
      <c r="B169" s="67">
        <v>2024</v>
      </c>
      <c r="C169" s="67">
        <v>891780111</v>
      </c>
      <c r="D169" s="69" t="s">
        <v>64</v>
      </c>
      <c r="E169" s="70" t="s">
        <v>2038</v>
      </c>
      <c r="F169" s="136" t="s">
        <v>2037</v>
      </c>
      <c r="G169" s="418">
        <v>0</v>
      </c>
      <c r="H169" s="72" t="s">
        <v>73</v>
      </c>
      <c r="I169" s="67" t="s">
        <v>138</v>
      </c>
      <c r="J169" s="70" t="s">
        <v>2036</v>
      </c>
      <c r="K169" s="436">
        <v>9290000</v>
      </c>
      <c r="L169" s="67" t="s">
        <v>68</v>
      </c>
      <c r="M169" s="244" t="s">
        <v>2035</v>
      </c>
      <c r="N169" s="416">
        <v>1083016071</v>
      </c>
      <c r="O169" s="412">
        <v>872</v>
      </c>
      <c r="P169" s="413">
        <v>45391</v>
      </c>
      <c r="Q169" s="436">
        <v>39760000</v>
      </c>
      <c r="R169" s="413">
        <v>45415</v>
      </c>
      <c r="S169" s="436">
        <f>+K169</f>
        <v>9290000</v>
      </c>
      <c r="T169" s="72" t="s">
        <v>66</v>
      </c>
      <c r="U169" s="412">
        <v>85477077</v>
      </c>
      <c r="V169" s="244" t="s">
        <v>2034</v>
      </c>
      <c r="W169" s="413">
        <v>45415</v>
      </c>
      <c r="X169" s="413">
        <v>45415</v>
      </c>
      <c r="Y169" s="414" t="s">
        <v>75</v>
      </c>
      <c r="Z169" s="413">
        <v>45537</v>
      </c>
      <c r="AA169" s="136">
        <f t="shared" si="10"/>
        <v>122</v>
      </c>
      <c r="AB169" s="70">
        <v>0</v>
      </c>
      <c r="AC169" s="70">
        <v>0</v>
      </c>
      <c r="AD169" s="70">
        <v>0</v>
      </c>
      <c r="AE169" s="415" t="s">
        <v>75</v>
      </c>
      <c r="AF169" s="136">
        <f t="shared" si="11"/>
        <v>0</v>
      </c>
      <c r="AG169" s="70">
        <v>0</v>
      </c>
      <c r="AH169" s="70">
        <v>0</v>
      </c>
      <c r="AI169" s="415" t="s">
        <v>75</v>
      </c>
      <c r="AJ169" s="70">
        <v>0</v>
      </c>
      <c r="AK169" s="415" t="s">
        <v>75</v>
      </c>
      <c r="AL169" s="415" t="s">
        <v>75</v>
      </c>
      <c r="AM169" s="136">
        <f t="shared" si="12"/>
        <v>0</v>
      </c>
      <c r="AN169" s="447">
        <f>+K169+AC169-AH169</f>
        <v>9290000</v>
      </c>
      <c r="AO169" s="72" t="s">
        <v>67</v>
      </c>
      <c r="AP169" s="436">
        <f t="shared" si="15"/>
        <v>9290000</v>
      </c>
      <c r="AQ169" s="72" t="s">
        <v>85</v>
      </c>
      <c r="AR169" s="70">
        <v>0</v>
      </c>
      <c r="AS169" s="415" t="s">
        <v>75</v>
      </c>
      <c r="AT169" s="453">
        <f t="shared" si="13"/>
        <v>2322500</v>
      </c>
      <c r="AU169" s="438">
        <v>6967500</v>
      </c>
      <c r="AV169" s="140">
        <f t="shared" si="14"/>
        <v>0.25</v>
      </c>
      <c r="AW169" s="415" t="s">
        <v>75</v>
      </c>
      <c r="AX169" s="72" t="s">
        <v>86</v>
      </c>
      <c r="AY169" s="402" t="s">
        <v>2033</v>
      </c>
      <c r="AZ169" s="67" t="s">
        <v>67</v>
      </c>
      <c r="BA169" s="67" t="s">
        <v>67</v>
      </c>
    </row>
    <row r="170" spans="2:53" s="196" customFormat="1" ht="14.25" customHeight="1" x14ac:dyDescent="0.2">
      <c r="B170" s="67">
        <v>2024</v>
      </c>
      <c r="C170" s="67">
        <v>891780111</v>
      </c>
      <c r="D170" s="69" t="s">
        <v>64</v>
      </c>
      <c r="E170" s="70" t="s">
        <v>2032</v>
      </c>
      <c r="F170" s="136" t="s">
        <v>2031</v>
      </c>
      <c r="G170" s="418">
        <v>0</v>
      </c>
      <c r="H170" s="72" t="s">
        <v>73</v>
      </c>
      <c r="I170" s="67" t="s">
        <v>138</v>
      </c>
      <c r="J170" s="70" t="s">
        <v>2030</v>
      </c>
      <c r="K170" s="436">
        <v>11200000</v>
      </c>
      <c r="L170" s="67" t="s">
        <v>68</v>
      </c>
      <c r="M170" s="244" t="s">
        <v>2029</v>
      </c>
      <c r="N170" s="416">
        <v>1082922651</v>
      </c>
      <c r="O170" s="412">
        <v>559</v>
      </c>
      <c r="P170" s="413">
        <v>45355</v>
      </c>
      <c r="Q170" s="436">
        <v>524300000</v>
      </c>
      <c r="R170" s="413">
        <v>45415</v>
      </c>
      <c r="S170" s="436">
        <f>+K170</f>
        <v>11200000</v>
      </c>
      <c r="T170" s="72" t="s">
        <v>66</v>
      </c>
      <c r="U170" s="412">
        <v>36669284</v>
      </c>
      <c r="V170" s="244" t="s">
        <v>2028</v>
      </c>
      <c r="W170" s="413">
        <v>45415</v>
      </c>
      <c r="X170" s="413">
        <v>45415</v>
      </c>
      <c r="Y170" s="414" t="s">
        <v>75</v>
      </c>
      <c r="Z170" s="413">
        <v>45535</v>
      </c>
      <c r="AA170" s="136">
        <f t="shared" si="10"/>
        <v>120</v>
      </c>
      <c r="AB170" s="70">
        <v>0</v>
      </c>
      <c r="AC170" s="70">
        <v>0</v>
      </c>
      <c r="AD170" s="70">
        <v>0</v>
      </c>
      <c r="AE170" s="415" t="s">
        <v>75</v>
      </c>
      <c r="AF170" s="136">
        <f t="shared" si="11"/>
        <v>0</v>
      </c>
      <c r="AG170" s="70">
        <v>0</v>
      </c>
      <c r="AH170" s="70">
        <v>0</v>
      </c>
      <c r="AI170" s="415" t="s">
        <v>75</v>
      </c>
      <c r="AJ170" s="70">
        <v>0</v>
      </c>
      <c r="AK170" s="415" t="s">
        <v>75</v>
      </c>
      <c r="AL170" s="415" t="s">
        <v>75</v>
      </c>
      <c r="AM170" s="136">
        <f t="shared" si="12"/>
        <v>0</v>
      </c>
      <c r="AN170" s="447">
        <f>+K170+AC170-AH170</f>
        <v>11200000</v>
      </c>
      <c r="AO170" s="72" t="s">
        <v>67</v>
      </c>
      <c r="AP170" s="436">
        <f t="shared" si="15"/>
        <v>11200000</v>
      </c>
      <c r="AQ170" s="72" t="s">
        <v>85</v>
      </c>
      <c r="AR170" s="70">
        <v>0</v>
      </c>
      <c r="AS170" s="415" t="s">
        <v>75</v>
      </c>
      <c r="AT170" s="453">
        <f t="shared" si="13"/>
        <v>5600000</v>
      </c>
      <c r="AU170" s="438">
        <v>5600000</v>
      </c>
      <c r="AV170" s="140">
        <f t="shared" si="14"/>
        <v>0.5</v>
      </c>
      <c r="AW170" s="415" t="s">
        <v>75</v>
      </c>
      <c r="AX170" s="72" t="s">
        <v>86</v>
      </c>
      <c r="AY170" s="402" t="s">
        <v>2027</v>
      </c>
      <c r="AZ170" s="67" t="s">
        <v>67</v>
      </c>
      <c r="BA170" s="67" t="s">
        <v>67</v>
      </c>
    </row>
    <row r="171" spans="2:53" s="196" customFormat="1" ht="14.25" customHeight="1" x14ac:dyDescent="0.2">
      <c r="B171" s="67">
        <v>2024</v>
      </c>
      <c r="C171" s="67">
        <v>891780111</v>
      </c>
      <c r="D171" s="69" t="s">
        <v>64</v>
      </c>
      <c r="E171" s="70" t="s">
        <v>2026</v>
      </c>
      <c r="F171" s="267" t="s">
        <v>2025</v>
      </c>
      <c r="G171" s="418">
        <v>0</v>
      </c>
      <c r="H171" s="72" t="s">
        <v>73</v>
      </c>
      <c r="I171" s="67" t="s">
        <v>138</v>
      </c>
      <c r="J171" s="70" t="s">
        <v>2024</v>
      </c>
      <c r="K171" s="436">
        <v>6600000</v>
      </c>
      <c r="L171" s="67" t="s">
        <v>68</v>
      </c>
      <c r="M171" s="244" t="s">
        <v>2023</v>
      </c>
      <c r="N171" s="416">
        <v>1083024428</v>
      </c>
      <c r="O171" s="412">
        <v>871</v>
      </c>
      <c r="P171" s="413">
        <v>45391</v>
      </c>
      <c r="Q171" s="436">
        <v>59876179</v>
      </c>
      <c r="R171" s="413">
        <v>45419</v>
      </c>
      <c r="S171" s="436">
        <f>+K171</f>
        <v>6600000</v>
      </c>
      <c r="T171" s="72" t="s">
        <v>66</v>
      </c>
      <c r="U171" s="412">
        <v>1082922506</v>
      </c>
      <c r="V171" s="244" t="s">
        <v>2022</v>
      </c>
      <c r="W171" s="413">
        <v>45419</v>
      </c>
      <c r="X171" s="413">
        <v>45419</v>
      </c>
      <c r="Y171" s="414" t="s">
        <v>75</v>
      </c>
      <c r="Z171" s="413">
        <v>45495</v>
      </c>
      <c r="AA171" s="136">
        <f t="shared" si="10"/>
        <v>76</v>
      </c>
      <c r="AB171" s="70">
        <v>0</v>
      </c>
      <c r="AC171" s="70">
        <v>0</v>
      </c>
      <c r="AD171" s="70">
        <v>0</v>
      </c>
      <c r="AE171" s="415" t="s">
        <v>75</v>
      </c>
      <c r="AF171" s="136">
        <f t="shared" si="11"/>
        <v>0</v>
      </c>
      <c r="AG171" s="70">
        <v>0</v>
      </c>
      <c r="AH171" s="70">
        <v>0</v>
      </c>
      <c r="AI171" s="415" t="s">
        <v>75</v>
      </c>
      <c r="AJ171" s="70">
        <v>0</v>
      </c>
      <c r="AK171" s="415" t="s">
        <v>75</v>
      </c>
      <c r="AL171" s="415" t="s">
        <v>75</v>
      </c>
      <c r="AM171" s="136">
        <f t="shared" si="12"/>
        <v>0</v>
      </c>
      <c r="AN171" s="447">
        <f>+K171+AC171-AH171</f>
        <v>6600000</v>
      </c>
      <c r="AO171" s="72" t="s">
        <v>67</v>
      </c>
      <c r="AP171" s="436">
        <f t="shared" si="15"/>
        <v>6600000</v>
      </c>
      <c r="AQ171" s="72" t="s">
        <v>85</v>
      </c>
      <c r="AR171" s="70">
        <v>0</v>
      </c>
      <c r="AS171" s="415" t="s">
        <v>75</v>
      </c>
      <c r="AT171" s="453">
        <f t="shared" si="13"/>
        <v>0</v>
      </c>
      <c r="AU171" s="438">
        <v>6600000</v>
      </c>
      <c r="AV171" s="140">
        <f t="shared" si="14"/>
        <v>0</v>
      </c>
      <c r="AW171" s="415" t="s">
        <v>75</v>
      </c>
      <c r="AX171" s="72" t="s">
        <v>86</v>
      </c>
      <c r="AY171" s="402" t="s">
        <v>2021</v>
      </c>
      <c r="AZ171" s="67" t="s">
        <v>67</v>
      </c>
      <c r="BA171" s="67" t="s">
        <v>67</v>
      </c>
    </row>
    <row r="172" spans="2:53" s="196" customFormat="1" ht="14.25" customHeight="1" x14ac:dyDescent="0.2">
      <c r="B172" s="67">
        <v>2024</v>
      </c>
      <c r="C172" s="67">
        <v>891780111</v>
      </c>
      <c r="D172" s="69" t="s">
        <v>64</v>
      </c>
      <c r="E172" s="70" t="s">
        <v>2020</v>
      </c>
      <c r="F172" s="267" t="s">
        <v>2019</v>
      </c>
      <c r="G172" s="418">
        <v>0</v>
      </c>
      <c r="H172" s="72" t="s">
        <v>73</v>
      </c>
      <c r="I172" s="67" t="s">
        <v>138</v>
      </c>
      <c r="J172" s="70" t="s">
        <v>2018</v>
      </c>
      <c r="K172" s="436">
        <v>5000000</v>
      </c>
      <c r="L172" s="67" t="s">
        <v>68</v>
      </c>
      <c r="M172" s="244" t="s">
        <v>2017</v>
      </c>
      <c r="N172" s="416">
        <v>1020803842</v>
      </c>
      <c r="O172" s="412">
        <v>871</v>
      </c>
      <c r="P172" s="413">
        <v>45391</v>
      </c>
      <c r="Q172" s="436">
        <v>59876179</v>
      </c>
      <c r="R172" s="413">
        <v>45419</v>
      </c>
      <c r="S172" s="436">
        <f>+K172</f>
        <v>5000000</v>
      </c>
      <c r="T172" s="72" t="s">
        <v>66</v>
      </c>
      <c r="U172" s="412">
        <v>1082922506</v>
      </c>
      <c r="V172" s="244" t="s">
        <v>2016</v>
      </c>
      <c r="W172" s="413">
        <v>45419</v>
      </c>
      <c r="X172" s="413">
        <v>45419</v>
      </c>
      <c r="Y172" s="414" t="s">
        <v>75</v>
      </c>
      <c r="Z172" s="413">
        <v>45492</v>
      </c>
      <c r="AA172" s="136">
        <f t="shared" si="10"/>
        <v>73</v>
      </c>
      <c r="AB172" s="70">
        <v>0</v>
      </c>
      <c r="AC172" s="70">
        <v>0</v>
      </c>
      <c r="AD172" s="70">
        <v>0</v>
      </c>
      <c r="AE172" s="415" t="s">
        <v>75</v>
      </c>
      <c r="AF172" s="136">
        <f t="shared" si="11"/>
        <v>0</v>
      </c>
      <c r="AG172" s="70">
        <v>0</v>
      </c>
      <c r="AH172" s="70">
        <v>0</v>
      </c>
      <c r="AI172" s="415" t="s">
        <v>75</v>
      </c>
      <c r="AJ172" s="70">
        <v>0</v>
      </c>
      <c r="AK172" s="415" t="s">
        <v>75</v>
      </c>
      <c r="AL172" s="415" t="s">
        <v>75</v>
      </c>
      <c r="AM172" s="136">
        <f t="shared" si="12"/>
        <v>0</v>
      </c>
      <c r="AN172" s="447">
        <f>+K172+AC172-AH172</f>
        <v>5000000</v>
      </c>
      <c r="AO172" s="72" t="s">
        <v>67</v>
      </c>
      <c r="AP172" s="436">
        <f t="shared" si="15"/>
        <v>5000000</v>
      </c>
      <c r="AQ172" s="72" t="s">
        <v>85</v>
      </c>
      <c r="AR172" s="70">
        <v>0</v>
      </c>
      <c r="AS172" s="415" t="s">
        <v>75</v>
      </c>
      <c r="AT172" s="453">
        <f t="shared" si="13"/>
        <v>0</v>
      </c>
      <c r="AU172" s="438">
        <v>5000000</v>
      </c>
      <c r="AV172" s="140">
        <f t="shared" si="14"/>
        <v>0</v>
      </c>
      <c r="AW172" s="415" t="s">
        <v>75</v>
      </c>
      <c r="AX172" s="72" t="s">
        <v>86</v>
      </c>
      <c r="AY172" s="402" t="s">
        <v>2015</v>
      </c>
      <c r="AZ172" s="67" t="s">
        <v>67</v>
      </c>
      <c r="BA172" s="67" t="s">
        <v>67</v>
      </c>
    </row>
    <row r="173" spans="2:53" s="196" customFormat="1" ht="14.25" customHeight="1" x14ac:dyDescent="0.2">
      <c r="B173" s="67">
        <v>2024</v>
      </c>
      <c r="C173" s="67">
        <v>891780111</v>
      </c>
      <c r="D173" s="69" t="s">
        <v>64</v>
      </c>
      <c r="E173" s="70" t="s">
        <v>2014</v>
      </c>
      <c r="F173" s="267" t="s">
        <v>2013</v>
      </c>
      <c r="G173" s="418">
        <v>0</v>
      </c>
      <c r="H173" s="72" t="s">
        <v>73</v>
      </c>
      <c r="I173" s="67" t="s">
        <v>138</v>
      </c>
      <c r="J173" s="70" t="s">
        <v>2012</v>
      </c>
      <c r="K173" s="436">
        <v>9000000</v>
      </c>
      <c r="L173" s="67" t="s">
        <v>68</v>
      </c>
      <c r="M173" s="244" t="s">
        <v>2011</v>
      </c>
      <c r="N173" s="416">
        <v>1083021450</v>
      </c>
      <c r="O173" s="412">
        <v>884</v>
      </c>
      <c r="P173" s="413">
        <v>45391</v>
      </c>
      <c r="Q173" s="436">
        <v>18360000</v>
      </c>
      <c r="R173" s="413">
        <v>45420</v>
      </c>
      <c r="S173" s="436">
        <f>+K173</f>
        <v>9000000</v>
      </c>
      <c r="T173" s="72" t="s">
        <v>66</v>
      </c>
      <c r="U173" s="412">
        <v>7604045</v>
      </c>
      <c r="V173" s="244" t="s">
        <v>2010</v>
      </c>
      <c r="W173" s="413">
        <v>45420</v>
      </c>
      <c r="X173" s="413">
        <v>45420</v>
      </c>
      <c r="Y173" s="414" t="s">
        <v>75</v>
      </c>
      <c r="Z173" s="413">
        <v>45511</v>
      </c>
      <c r="AA173" s="136">
        <f t="shared" si="10"/>
        <v>91</v>
      </c>
      <c r="AB173" s="70">
        <v>0</v>
      </c>
      <c r="AC173" s="70">
        <v>0</v>
      </c>
      <c r="AD173" s="70">
        <v>0</v>
      </c>
      <c r="AE173" s="415" t="s">
        <v>75</v>
      </c>
      <c r="AF173" s="136">
        <f t="shared" si="11"/>
        <v>0</v>
      </c>
      <c r="AG173" s="70">
        <v>0</v>
      </c>
      <c r="AH173" s="70">
        <v>0</v>
      </c>
      <c r="AI173" s="415" t="s">
        <v>75</v>
      </c>
      <c r="AJ173" s="70">
        <v>0</v>
      </c>
      <c r="AK173" s="415" t="s">
        <v>75</v>
      </c>
      <c r="AL173" s="415" t="s">
        <v>75</v>
      </c>
      <c r="AM173" s="136">
        <f t="shared" si="12"/>
        <v>0</v>
      </c>
      <c r="AN173" s="447">
        <f>+K173+AC173-AH173</f>
        <v>9000000</v>
      </c>
      <c r="AO173" s="72" t="s">
        <v>67</v>
      </c>
      <c r="AP173" s="436">
        <f t="shared" si="15"/>
        <v>9000000</v>
      </c>
      <c r="AQ173" s="72" t="s">
        <v>85</v>
      </c>
      <c r="AR173" s="70">
        <v>0</v>
      </c>
      <c r="AS173" s="415" t="s">
        <v>75</v>
      </c>
      <c r="AT173" s="453">
        <f t="shared" si="13"/>
        <v>3000000</v>
      </c>
      <c r="AU173" s="438">
        <v>6000000</v>
      </c>
      <c r="AV173" s="140">
        <f t="shared" si="14"/>
        <v>0.33333333333333331</v>
      </c>
      <c r="AW173" s="415" t="s">
        <v>75</v>
      </c>
      <c r="AX173" s="72" t="s">
        <v>86</v>
      </c>
      <c r="AY173" s="402" t="s">
        <v>2009</v>
      </c>
      <c r="AZ173" s="67" t="s">
        <v>67</v>
      </c>
      <c r="BA173" s="67" t="s">
        <v>67</v>
      </c>
    </row>
    <row r="174" spans="2:53" s="196" customFormat="1" ht="14.25" customHeight="1" x14ac:dyDescent="0.2">
      <c r="B174" s="67">
        <v>2024</v>
      </c>
      <c r="C174" s="67">
        <v>891780111</v>
      </c>
      <c r="D174" s="69" t="s">
        <v>64</v>
      </c>
      <c r="E174" s="70" t="s">
        <v>2008</v>
      </c>
      <c r="F174" s="267" t="s">
        <v>2007</v>
      </c>
      <c r="G174" s="418">
        <v>0</v>
      </c>
      <c r="H174" s="72" t="s">
        <v>73</v>
      </c>
      <c r="I174" s="67" t="s">
        <v>138</v>
      </c>
      <c r="J174" s="70" t="s">
        <v>2006</v>
      </c>
      <c r="K174" s="436">
        <v>11000000</v>
      </c>
      <c r="L174" s="67" t="s">
        <v>68</v>
      </c>
      <c r="M174" s="244" t="s">
        <v>2005</v>
      </c>
      <c r="N174" s="416">
        <v>1083022922</v>
      </c>
      <c r="O174" s="412">
        <v>889</v>
      </c>
      <c r="P174" s="413">
        <v>45391</v>
      </c>
      <c r="Q174" s="436">
        <v>41409519</v>
      </c>
      <c r="R174" s="413">
        <v>45421</v>
      </c>
      <c r="S174" s="436">
        <f>+K174</f>
        <v>11000000</v>
      </c>
      <c r="T174" s="72" t="s">
        <v>66</v>
      </c>
      <c r="U174" s="412">
        <v>91156594</v>
      </c>
      <c r="V174" s="244" t="s">
        <v>1536</v>
      </c>
      <c r="W174" s="413">
        <v>45421</v>
      </c>
      <c r="X174" s="413">
        <v>45421</v>
      </c>
      <c r="Y174" s="414" t="s">
        <v>75</v>
      </c>
      <c r="Z174" s="413">
        <v>45573</v>
      </c>
      <c r="AA174" s="136">
        <f t="shared" si="10"/>
        <v>152</v>
      </c>
      <c r="AB174" s="70">
        <v>0</v>
      </c>
      <c r="AC174" s="70">
        <v>0</v>
      </c>
      <c r="AD174" s="70">
        <v>0</v>
      </c>
      <c r="AE174" s="415" t="s">
        <v>75</v>
      </c>
      <c r="AF174" s="136">
        <f t="shared" si="11"/>
        <v>0</v>
      </c>
      <c r="AG174" s="70">
        <v>0</v>
      </c>
      <c r="AH174" s="70">
        <v>0</v>
      </c>
      <c r="AI174" s="415" t="s">
        <v>75</v>
      </c>
      <c r="AJ174" s="70">
        <v>0</v>
      </c>
      <c r="AK174" s="415" t="s">
        <v>75</v>
      </c>
      <c r="AL174" s="415" t="s">
        <v>75</v>
      </c>
      <c r="AM174" s="136">
        <f t="shared" si="12"/>
        <v>0</v>
      </c>
      <c r="AN174" s="447">
        <f>+K174+AC174-AH174</f>
        <v>11000000</v>
      </c>
      <c r="AO174" s="72" t="s">
        <v>67</v>
      </c>
      <c r="AP174" s="436">
        <f t="shared" si="15"/>
        <v>11000000</v>
      </c>
      <c r="AQ174" s="72" t="s">
        <v>85</v>
      </c>
      <c r="AR174" s="70">
        <v>0</v>
      </c>
      <c r="AS174" s="415" t="s">
        <v>75</v>
      </c>
      <c r="AT174" s="453">
        <f t="shared" si="13"/>
        <v>2200000</v>
      </c>
      <c r="AU174" s="438">
        <v>8800000</v>
      </c>
      <c r="AV174" s="140">
        <f t="shared" si="14"/>
        <v>0.2</v>
      </c>
      <c r="AW174" s="415" t="s">
        <v>75</v>
      </c>
      <c r="AX174" s="72" t="s">
        <v>86</v>
      </c>
      <c r="AY174" s="402" t="s">
        <v>2004</v>
      </c>
      <c r="AZ174" s="67" t="s">
        <v>67</v>
      </c>
      <c r="BA174" s="67" t="s">
        <v>67</v>
      </c>
    </row>
    <row r="175" spans="2:53" s="196" customFormat="1" ht="14.25" customHeight="1" x14ac:dyDescent="0.2">
      <c r="B175" s="67">
        <v>2024</v>
      </c>
      <c r="C175" s="67">
        <v>891780111</v>
      </c>
      <c r="D175" s="69" t="s">
        <v>64</v>
      </c>
      <c r="E175" s="70" t="s">
        <v>2003</v>
      </c>
      <c r="F175" s="267" t="s">
        <v>2002</v>
      </c>
      <c r="G175" s="418">
        <v>0</v>
      </c>
      <c r="H175" s="72" t="s">
        <v>73</v>
      </c>
      <c r="I175" s="67" t="s">
        <v>138</v>
      </c>
      <c r="J175" s="70" t="s">
        <v>2001</v>
      </c>
      <c r="K175" s="436">
        <v>2500000</v>
      </c>
      <c r="L175" s="67" t="s">
        <v>68</v>
      </c>
      <c r="M175" s="244" t="s">
        <v>2000</v>
      </c>
      <c r="N175" s="416">
        <v>1140839086</v>
      </c>
      <c r="O175" s="412">
        <v>776</v>
      </c>
      <c r="P175" s="413">
        <v>45372</v>
      </c>
      <c r="Q175" s="436">
        <v>32014380</v>
      </c>
      <c r="R175" s="413">
        <v>45426</v>
      </c>
      <c r="S175" s="436">
        <f>+K175</f>
        <v>2500000</v>
      </c>
      <c r="T175" s="72" t="s">
        <v>66</v>
      </c>
      <c r="U175" s="412">
        <v>1082845514</v>
      </c>
      <c r="V175" s="244" t="s">
        <v>1999</v>
      </c>
      <c r="W175" s="413">
        <v>45426</v>
      </c>
      <c r="X175" s="413">
        <v>45426</v>
      </c>
      <c r="Y175" s="414" t="s">
        <v>75</v>
      </c>
      <c r="Z175" s="413">
        <v>45456</v>
      </c>
      <c r="AA175" s="136">
        <f t="shared" si="10"/>
        <v>30</v>
      </c>
      <c r="AB175" s="70">
        <v>0</v>
      </c>
      <c r="AC175" s="70">
        <v>0</v>
      </c>
      <c r="AD175" s="70">
        <v>0</v>
      </c>
      <c r="AE175" s="415" t="s">
        <v>75</v>
      </c>
      <c r="AF175" s="136">
        <f t="shared" si="11"/>
        <v>0</v>
      </c>
      <c r="AG175" s="70">
        <v>0</v>
      </c>
      <c r="AH175" s="70">
        <v>0</v>
      </c>
      <c r="AI175" s="415" t="s">
        <v>75</v>
      </c>
      <c r="AJ175" s="70">
        <v>0</v>
      </c>
      <c r="AK175" s="415" t="s">
        <v>75</v>
      </c>
      <c r="AL175" s="415" t="s">
        <v>75</v>
      </c>
      <c r="AM175" s="136">
        <f t="shared" si="12"/>
        <v>0</v>
      </c>
      <c r="AN175" s="447">
        <f>+K175+AC175-AH175</f>
        <v>2500000</v>
      </c>
      <c r="AO175" s="72" t="s">
        <v>67</v>
      </c>
      <c r="AP175" s="436">
        <f t="shared" si="15"/>
        <v>2500000</v>
      </c>
      <c r="AQ175" s="72" t="s">
        <v>85</v>
      </c>
      <c r="AR175" s="70">
        <v>0</v>
      </c>
      <c r="AS175" s="415" t="s">
        <v>75</v>
      </c>
      <c r="AT175" s="453">
        <f t="shared" si="13"/>
        <v>2500000</v>
      </c>
      <c r="AU175" s="438">
        <v>0</v>
      </c>
      <c r="AV175" s="140">
        <f t="shared" si="14"/>
        <v>1</v>
      </c>
      <c r="AW175" s="415" t="s">
        <v>75</v>
      </c>
      <c r="AX175" s="72" t="s">
        <v>131</v>
      </c>
      <c r="AY175" s="402" t="s">
        <v>1998</v>
      </c>
      <c r="AZ175" s="67" t="s">
        <v>67</v>
      </c>
      <c r="BA175" s="67" t="s">
        <v>67</v>
      </c>
    </row>
    <row r="176" spans="2:53" s="196" customFormat="1" ht="14.25" customHeight="1" x14ac:dyDescent="0.2">
      <c r="B176" s="67">
        <v>2024</v>
      </c>
      <c r="C176" s="67">
        <v>891780111</v>
      </c>
      <c r="D176" s="69" t="s">
        <v>64</v>
      </c>
      <c r="E176" s="70" t="s">
        <v>1997</v>
      </c>
      <c r="F176" s="267" t="s">
        <v>1996</v>
      </c>
      <c r="G176" s="418">
        <v>0</v>
      </c>
      <c r="H176" s="72" t="s">
        <v>73</v>
      </c>
      <c r="I176" s="67" t="s">
        <v>138</v>
      </c>
      <c r="J176" s="70" t="s">
        <v>1995</v>
      </c>
      <c r="K176" s="436">
        <v>16510000</v>
      </c>
      <c r="L176" s="67" t="s">
        <v>68</v>
      </c>
      <c r="M176" s="244" t="s">
        <v>1994</v>
      </c>
      <c r="N176" s="416">
        <v>1083034205</v>
      </c>
      <c r="O176" s="412">
        <v>889</v>
      </c>
      <c r="P176" s="413">
        <v>45391</v>
      </c>
      <c r="Q176" s="436">
        <v>41409519</v>
      </c>
      <c r="R176" s="413">
        <v>45426</v>
      </c>
      <c r="S176" s="436">
        <f>+K176</f>
        <v>16510000</v>
      </c>
      <c r="T176" s="72" t="s">
        <v>66</v>
      </c>
      <c r="U176" s="412">
        <v>91156594</v>
      </c>
      <c r="V176" s="244" t="s">
        <v>1536</v>
      </c>
      <c r="W176" s="413">
        <v>45426</v>
      </c>
      <c r="X176" s="413">
        <v>45426</v>
      </c>
      <c r="Y176" s="414" t="s">
        <v>75</v>
      </c>
      <c r="Z176" s="413">
        <v>45578</v>
      </c>
      <c r="AA176" s="136">
        <f t="shared" si="10"/>
        <v>152</v>
      </c>
      <c r="AB176" s="70">
        <v>0</v>
      </c>
      <c r="AC176" s="70">
        <v>0</v>
      </c>
      <c r="AD176" s="70">
        <v>0</v>
      </c>
      <c r="AE176" s="415" t="s">
        <v>75</v>
      </c>
      <c r="AF176" s="136">
        <f t="shared" si="11"/>
        <v>0</v>
      </c>
      <c r="AG176" s="70">
        <v>0</v>
      </c>
      <c r="AH176" s="70">
        <v>0</v>
      </c>
      <c r="AI176" s="415" t="s">
        <v>75</v>
      </c>
      <c r="AJ176" s="70">
        <v>0</v>
      </c>
      <c r="AK176" s="415" t="s">
        <v>75</v>
      </c>
      <c r="AL176" s="415" t="s">
        <v>75</v>
      </c>
      <c r="AM176" s="136">
        <f t="shared" si="12"/>
        <v>0</v>
      </c>
      <c r="AN176" s="447">
        <f>+K176+AC176-AH176</f>
        <v>16510000</v>
      </c>
      <c r="AO176" s="72" t="s">
        <v>67</v>
      </c>
      <c r="AP176" s="436">
        <f t="shared" si="15"/>
        <v>16510000</v>
      </c>
      <c r="AQ176" s="72" t="s">
        <v>85</v>
      </c>
      <c r="AR176" s="70">
        <v>0</v>
      </c>
      <c r="AS176" s="415" t="s">
        <v>75</v>
      </c>
      <c r="AT176" s="453">
        <f t="shared" si="13"/>
        <v>0</v>
      </c>
      <c r="AU176" s="438">
        <v>16510000</v>
      </c>
      <c r="AV176" s="140">
        <f t="shared" si="14"/>
        <v>0</v>
      </c>
      <c r="AW176" s="415" t="s">
        <v>75</v>
      </c>
      <c r="AX176" s="72" t="s">
        <v>86</v>
      </c>
      <c r="AY176" s="402" t="s">
        <v>1993</v>
      </c>
      <c r="AZ176" s="67" t="s">
        <v>67</v>
      </c>
      <c r="BA176" s="67" t="s">
        <v>67</v>
      </c>
    </row>
    <row r="177" spans="2:53" s="196" customFormat="1" ht="14.25" customHeight="1" x14ac:dyDescent="0.2">
      <c r="B177" s="67">
        <v>2024</v>
      </c>
      <c r="C177" s="67">
        <v>891780111</v>
      </c>
      <c r="D177" s="69" t="s">
        <v>64</v>
      </c>
      <c r="E177" s="70" t="s">
        <v>1992</v>
      </c>
      <c r="F177" s="267" t="s">
        <v>1991</v>
      </c>
      <c r="G177" s="418">
        <v>0</v>
      </c>
      <c r="H177" s="72" t="s">
        <v>73</v>
      </c>
      <c r="I177" s="67" t="s">
        <v>138</v>
      </c>
      <c r="J177" s="70" t="s">
        <v>1990</v>
      </c>
      <c r="K177" s="436">
        <v>12000000</v>
      </c>
      <c r="L177" s="67" t="s">
        <v>68</v>
      </c>
      <c r="M177" s="244" t="s">
        <v>1989</v>
      </c>
      <c r="N177" s="416">
        <v>1143403843</v>
      </c>
      <c r="O177" s="412">
        <v>37</v>
      </c>
      <c r="P177" s="413">
        <v>45306</v>
      </c>
      <c r="Q177" s="436">
        <v>132500000</v>
      </c>
      <c r="R177" s="413">
        <v>45427</v>
      </c>
      <c r="S177" s="436">
        <f>+K177</f>
        <v>12000000</v>
      </c>
      <c r="T177" s="72" t="s">
        <v>66</v>
      </c>
      <c r="U177" s="412">
        <v>52389076</v>
      </c>
      <c r="V177" s="244" t="s">
        <v>1988</v>
      </c>
      <c r="W177" s="413">
        <v>45427</v>
      </c>
      <c r="X177" s="413">
        <v>45427</v>
      </c>
      <c r="Y177" s="414" t="s">
        <v>75</v>
      </c>
      <c r="Z177" s="413">
        <v>45549</v>
      </c>
      <c r="AA177" s="136">
        <f t="shared" si="10"/>
        <v>122</v>
      </c>
      <c r="AB177" s="70">
        <v>0</v>
      </c>
      <c r="AC177" s="70">
        <v>0</v>
      </c>
      <c r="AD177" s="70">
        <v>0</v>
      </c>
      <c r="AE177" s="415" t="s">
        <v>75</v>
      </c>
      <c r="AF177" s="136">
        <f t="shared" si="11"/>
        <v>0</v>
      </c>
      <c r="AG177" s="70">
        <v>0</v>
      </c>
      <c r="AH177" s="70">
        <v>0</v>
      </c>
      <c r="AI177" s="415" t="s">
        <v>75</v>
      </c>
      <c r="AJ177" s="70">
        <v>0</v>
      </c>
      <c r="AK177" s="415" t="s">
        <v>75</v>
      </c>
      <c r="AL177" s="415" t="s">
        <v>75</v>
      </c>
      <c r="AM177" s="136">
        <f t="shared" si="12"/>
        <v>0</v>
      </c>
      <c r="AN177" s="447">
        <f>+K177+AC177-AH177</f>
        <v>12000000</v>
      </c>
      <c r="AO177" s="72" t="s">
        <v>67</v>
      </c>
      <c r="AP177" s="436">
        <f t="shared" si="15"/>
        <v>12000000</v>
      </c>
      <c r="AQ177" s="72" t="s">
        <v>85</v>
      </c>
      <c r="AR177" s="70">
        <v>0</v>
      </c>
      <c r="AS177" s="415" t="s">
        <v>75</v>
      </c>
      <c r="AT177" s="453">
        <f t="shared" si="13"/>
        <v>4500000</v>
      </c>
      <c r="AU177" s="438">
        <v>7500000</v>
      </c>
      <c r="AV177" s="140">
        <f t="shared" si="14"/>
        <v>0.375</v>
      </c>
      <c r="AW177" s="415" t="s">
        <v>75</v>
      </c>
      <c r="AX177" s="72" t="s">
        <v>86</v>
      </c>
      <c r="AY177" s="402" t="s">
        <v>1987</v>
      </c>
      <c r="AZ177" s="67" t="s">
        <v>67</v>
      </c>
      <c r="BA177" s="67" t="s">
        <v>67</v>
      </c>
    </row>
    <row r="178" spans="2:53" s="196" customFormat="1" ht="14.25" customHeight="1" x14ac:dyDescent="0.2">
      <c r="B178" s="67">
        <v>2024</v>
      </c>
      <c r="C178" s="67">
        <v>891780111</v>
      </c>
      <c r="D178" s="69" t="s">
        <v>64</v>
      </c>
      <c r="E178" s="70" t="s">
        <v>1986</v>
      </c>
      <c r="F178" s="267" t="s">
        <v>1985</v>
      </c>
      <c r="G178" s="418">
        <v>0</v>
      </c>
      <c r="H178" s="72" t="s">
        <v>73</v>
      </c>
      <c r="I178" s="67" t="s">
        <v>138</v>
      </c>
      <c r="J178" s="70" t="s">
        <v>1984</v>
      </c>
      <c r="K178" s="436">
        <v>8116990</v>
      </c>
      <c r="L178" s="67" t="s">
        <v>68</v>
      </c>
      <c r="M178" s="417" t="s">
        <v>1983</v>
      </c>
      <c r="N178" s="417" t="s">
        <v>1982</v>
      </c>
      <c r="O178" s="412">
        <v>875</v>
      </c>
      <c r="P178" s="413">
        <v>45391</v>
      </c>
      <c r="Q178" s="436">
        <v>67919885</v>
      </c>
      <c r="R178" s="413">
        <v>45432</v>
      </c>
      <c r="S178" s="436">
        <f>+K178</f>
        <v>8116990</v>
      </c>
      <c r="T178" s="72" t="s">
        <v>66</v>
      </c>
      <c r="U178" s="412">
        <v>3377635</v>
      </c>
      <c r="V178" s="244" t="s">
        <v>1516</v>
      </c>
      <c r="W178" s="413">
        <v>45432</v>
      </c>
      <c r="X178" s="413">
        <v>45432</v>
      </c>
      <c r="Y178" s="414" t="s">
        <v>75</v>
      </c>
      <c r="Z178" s="413">
        <v>45523</v>
      </c>
      <c r="AA178" s="136">
        <f t="shared" si="10"/>
        <v>91</v>
      </c>
      <c r="AB178" s="70">
        <v>0</v>
      </c>
      <c r="AC178" s="70">
        <v>0</v>
      </c>
      <c r="AD178" s="70">
        <v>0</v>
      </c>
      <c r="AE178" s="415" t="s">
        <v>75</v>
      </c>
      <c r="AF178" s="136">
        <f t="shared" si="11"/>
        <v>0</v>
      </c>
      <c r="AG178" s="70">
        <v>0</v>
      </c>
      <c r="AH178" s="70">
        <v>0</v>
      </c>
      <c r="AI178" s="415" t="s">
        <v>75</v>
      </c>
      <c r="AJ178" s="70">
        <v>0</v>
      </c>
      <c r="AK178" s="415" t="s">
        <v>75</v>
      </c>
      <c r="AL178" s="415" t="s">
        <v>75</v>
      </c>
      <c r="AM178" s="136">
        <f t="shared" si="12"/>
        <v>0</v>
      </c>
      <c r="AN178" s="447">
        <f>+K178+AC178-AH178</f>
        <v>8116990</v>
      </c>
      <c r="AO178" s="72" t="s">
        <v>67</v>
      </c>
      <c r="AP178" s="436">
        <f t="shared" si="15"/>
        <v>8116990</v>
      </c>
      <c r="AQ178" s="72" t="s">
        <v>85</v>
      </c>
      <c r="AR178" s="70">
        <v>0</v>
      </c>
      <c r="AS178" s="415" t="s">
        <v>75</v>
      </c>
      <c r="AT178" s="453">
        <f t="shared" si="13"/>
        <v>0</v>
      </c>
      <c r="AU178" s="438">
        <v>8116990</v>
      </c>
      <c r="AV178" s="140">
        <f t="shared" si="14"/>
        <v>0</v>
      </c>
      <c r="AW178" s="415" t="s">
        <v>75</v>
      </c>
      <c r="AX178" s="72" t="s">
        <v>86</v>
      </c>
      <c r="AY178" s="402" t="s">
        <v>1981</v>
      </c>
      <c r="AZ178" s="67" t="s">
        <v>67</v>
      </c>
      <c r="BA178" s="67" t="s">
        <v>67</v>
      </c>
    </row>
    <row r="179" spans="2:53" s="196" customFormat="1" ht="14.25" customHeight="1" x14ac:dyDescent="0.2">
      <c r="B179" s="67">
        <v>2024</v>
      </c>
      <c r="C179" s="67">
        <v>891780111</v>
      </c>
      <c r="D179" s="69" t="s">
        <v>64</v>
      </c>
      <c r="E179" s="70" t="s">
        <v>1980</v>
      </c>
      <c r="F179" s="267" t="s">
        <v>1979</v>
      </c>
      <c r="G179" s="418">
        <v>0</v>
      </c>
      <c r="H179" s="72" t="s">
        <v>73</v>
      </c>
      <c r="I179" s="67" t="s">
        <v>138</v>
      </c>
      <c r="J179" s="70" t="s">
        <v>1978</v>
      </c>
      <c r="K179" s="436">
        <v>4500000</v>
      </c>
      <c r="L179" s="67" t="s">
        <v>68</v>
      </c>
      <c r="M179" s="417" t="s">
        <v>1977</v>
      </c>
      <c r="N179" s="244">
        <v>1082906452</v>
      </c>
      <c r="O179" s="412">
        <v>39</v>
      </c>
      <c r="P179" s="413">
        <v>45306</v>
      </c>
      <c r="Q179" s="436">
        <v>524300000</v>
      </c>
      <c r="R179" s="413">
        <v>45447</v>
      </c>
      <c r="S179" s="436">
        <f>+K179</f>
        <v>4500000</v>
      </c>
      <c r="T179" s="72" t="s">
        <v>66</v>
      </c>
      <c r="U179" s="412">
        <v>39049658</v>
      </c>
      <c r="V179" s="244" t="s">
        <v>1956</v>
      </c>
      <c r="W179" s="413">
        <v>45447</v>
      </c>
      <c r="X179" s="413">
        <v>45447</v>
      </c>
      <c r="Y179" s="414" t="s">
        <v>75</v>
      </c>
      <c r="Z179" s="413">
        <v>45476</v>
      </c>
      <c r="AA179" s="136">
        <f t="shared" si="10"/>
        <v>29</v>
      </c>
      <c r="AB179" s="70">
        <v>0</v>
      </c>
      <c r="AC179" s="70">
        <v>0</v>
      </c>
      <c r="AD179" s="70">
        <v>0</v>
      </c>
      <c r="AE179" s="415" t="s">
        <v>75</v>
      </c>
      <c r="AF179" s="136">
        <f t="shared" si="11"/>
        <v>0</v>
      </c>
      <c r="AG179" s="70">
        <v>0</v>
      </c>
      <c r="AH179" s="70">
        <v>0</v>
      </c>
      <c r="AI179" s="415" t="s">
        <v>75</v>
      </c>
      <c r="AJ179" s="70">
        <v>0</v>
      </c>
      <c r="AK179" s="415" t="s">
        <v>75</v>
      </c>
      <c r="AL179" s="415" t="s">
        <v>75</v>
      </c>
      <c r="AM179" s="136">
        <f t="shared" si="12"/>
        <v>0</v>
      </c>
      <c r="AN179" s="447">
        <f>+K179+AC179-AH179</f>
        <v>4500000</v>
      </c>
      <c r="AO179" s="72" t="s">
        <v>67</v>
      </c>
      <c r="AP179" s="436">
        <f t="shared" si="15"/>
        <v>4500000</v>
      </c>
      <c r="AQ179" s="72" t="s">
        <v>85</v>
      </c>
      <c r="AR179" s="70">
        <v>0</v>
      </c>
      <c r="AS179" s="415" t="s">
        <v>75</v>
      </c>
      <c r="AT179" s="453">
        <f t="shared" si="13"/>
        <v>0</v>
      </c>
      <c r="AU179" s="438">
        <v>4500000</v>
      </c>
      <c r="AV179" s="140">
        <f t="shared" si="14"/>
        <v>0</v>
      </c>
      <c r="AW179" s="415" t="s">
        <v>75</v>
      </c>
      <c r="AX179" s="72" t="s">
        <v>86</v>
      </c>
      <c r="AY179" s="244" t="s">
        <v>1976</v>
      </c>
      <c r="AZ179" s="67" t="s">
        <v>67</v>
      </c>
      <c r="BA179" s="67" t="s">
        <v>67</v>
      </c>
    </row>
    <row r="180" spans="2:53" s="196" customFormat="1" ht="14.25" customHeight="1" x14ac:dyDescent="0.2">
      <c r="B180" s="67">
        <v>2024</v>
      </c>
      <c r="C180" s="67">
        <v>891780111</v>
      </c>
      <c r="D180" s="69" t="s">
        <v>64</v>
      </c>
      <c r="E180" s="70" t="s">
        <v>1975</v>
      </c>
      <c r="F180" s="267" t="s">
        <v>1974</v>
      </c>
      <c r="G180" s="418">
        <v>0</v>
      </c>
      <c r="H180" s="72" t="s">
        <v>73</v>
      </c>
      <c r="I180" s="67" t="s">
        <v>138</v>
      </c>
      <c r="J180" s="70" t="s">
        <v>1973</v>
      </c>
      <c r="K180" s="436">
        <v>4800000</v>
      </c>
      <c r="L180" s="67" t="s">
        <v>68</v>
      </c>
      <c r="M180" s="417" t="s">
        <v>1972</v>
      </c>
      <c r="N180" s="244">
        <v>1082839048</v>
      </c>
      <c r="O180" s="412">
        <v>39</v>
      </c>
      <c r="P180" s="413">
        <v>45306</v>
      </c>
      <c r="Q180" s="436">
        <v>524300000</v>
      </c>
      <c r="R180" s="413">
        <v>45447</v>
      </c>
      <c r="S180" s="436">
        <f>+K180</f>
        <v>4800000</v>
      </c>
      <c r="T180" s="72" t="s">
        <v>66</v>
      </c>
      <c r="U180" s="412">
        <v>39049658</v>
      </c>
      <c r="V180" s="244" t="s">
        <v>1956</v>
      </c>
      <c r="W180" s="413">
        <v>45447</v>
      </c>
      <c r="X180" s="413">
        <v>45447</v>
      </c>
      <c r="Y180" s="414" t="s">
        <v>75</v>
      </c>
      <c r="Z180" s="413">
        <v>45476</v>
      </c>
      <c r="AA180" s="136">
        <f t="shared" si="10"/>
        <v>29</v>
      </c>
      <c r="AB180" s="70">
        <v>0</v>
      </c>
      <c r="AC180" s="70">
        <v>0</v>
      </c>
      <c r="AD180" s="70">
        <v>0</v>
      </c>
      <c r="AE180" s="415" t="s">
        <v>75</v>
      </c>
      <c r="AF180" s="136">
        <f t="shared" si="11"/>
        <v>0</v>
      </c>
      <c r="AG180" s="70">
        <v>0</v>
      </c>
      <c r="AH180" s="70">
        <v>0</v>
      </c>
      <c r="AI180" s="415" t="s">
        <v>75</v>
      </c>
      <c r="AJ180" s="70">
        <v>0</v>
      </c>
      <c r="AK180" s="415" t="s">
        <v>75</v>
      </c>
      <c r="AL180" s="415" t="s">
        <v>75</v>
      </c>
      <c r="AM180" s="136">
        <f t="shared" si="12"/>
        <v>0</v>
      </c>
      <c r="AN180" s="447">
        <f>+K180+AC180-AH180</f>
        <v>4800000</v>
      </c>
      <c r="AO180" s="72" t="s">
        <v>67</v>
      </c>
      <c r="AP180" s="436">
        <f t="shared" si="15"/>
        <v>4800000</v>
      </c>
      <c r="AQ180" s="72" t="s">
        <v>85</v>
      </c>
      <c r="AR180" s="70">
        <v>0</v>
      </c>
      <c r="AS180" s="415" t="s">
        <v>75</v>
      </c>
      <c r="AT180" s="453">
        <f t="shared" si="13"/>
        <v>0</v>
      </c>
      <c r="AU180" s="438">
        <v>4800000</v>
      </c>
      <c r="AV180" s="140">
        <f t="shared" si="14"/>
        <v>0</v>
      </c>
      <c r="AW180" s="415" t="s">
        <v>75</v>
      </c>
      <c r="AX180" s="72" t="s">
        <v>86</v>
      </c>
      <c r="AY180" s="244" t="s">
        <v>1971</v>
      </c>
      <c r="AZ180" s="67" t="s">
        <v>67</v>
      </c>
      <c r="BA180" s="67" t="s">
        <v>67</v>
      </c>
    </row>
    <row r="181" spans="2:53" s="196" customFormat="1" ht="14.25" customHeight="1" x14ac:dyDescent="0.2">
      <c r="B181" s="67">
        <v>2024</v>
      </c>
      <c r="C181" s="67">
        <v>891780111</v>
      </c>
      <c r="D181" s="69" t="s">
        <v>64</v>
      </c>
      <c r="E181" s="70" t="s">
        <v>1970</v>
      </c>
      <c r="F181" s="267" t="s">
        <v>1969</v>
      </c>
      <c r="G181" s="418">
        <v>0</v>
      </c>
      <c r="H181" s="72" t="s">
        <v>73</v>
      </c>
      <c r="I181" s="67" t="s">
        <v>138</v>
      </c>
      <c r="J181" s="70" t="s">
        <v>1968</v>
      </c>
      <c r="K181" s="436">
        <v>9120000</v>
      </c>
      <c r="L181" s="67" t="s">
        <v>68</v>
      </c>
      <c r="M181" s="417" t="s">
        <v>1967</v>
      </c>
      <c r="N181" s="244">
        <v>1082989599</v>
      </c>
      <c r="O181" s="412">
        <v>39</v>
      </c>
      <c r="P181" s="413">
        <v>45306</v>
      </c>
      <c r="Q181" s="436">
        <v>524300000</v>
      </c>
      <c r="R181" s="413">
        <v>45449</v>
      </c>
      <c r="S181" s="436">
        <f>+K181</f>
        <v>9120000</v>
      </c>
      <c r="T181" s="72" t="s">
        <v>66</v>
      </c>
      <c r="U181" s="412">
        <v>39049658</v>
      </c>
      <c r="V181" s="244" t="s">
        <v>1956</v>
      </c>
      <c r="W181" s="413">
        <v>45449</v>
      </c>
      <c r="X181" s="413">
        <v>45449</v>
      </c>
      <c r="Y181" s="414" t="s">
        <v>75</v>
      </c>
      <c r="Z181" s="413">
        <v>45527</v>
      </c>
      <c r="AA181" s="136">
        <f t="shared" si="10"/>
        <v>78</v>
      </c>
      <c r="AB181" s="70">
        <v>0</v>
      </c>
      <c r="AC181" s="70">
        <v>0</v>
      </c>
      <c r="AD181" s="70">
        <v>0</v>
      </c>
      <c r="AE181" s="415" t="s">
        <v>75</v>
      </c>
      <c r="AF181" s="136">
        <f t="shared" si="11"/>
        <v>0</v>
      </c>
      <c r="AG181" s="70">
        <v>0</v>
      </c>
      <c r="AH181" s="70">
        <v>0</v>
      </c>
      <c r="AI181" s="415" t="s">
        <v>75</v>
      </c>
      <c r="AJ181" s="70">
        <v>0</v>
      </c>
      <c r="AK181" s="415" t="s">
        <v>75</v>
      </c>
      <c r="AL181" s="415" t="s">
        <v>75</v>
      </c>
      <c r="AM181" s="136">
        <f t="shared" si="12"/>
        <v>0</v>
      </c>
      <c r="AN181" s="447">
        <f>+K181+AC181-AH181</f>
        <v>9120000</v>
      </c>
      <c r="AO181" s="72" t="s">
        <v>67</v>
      </c>
      <c r="AP181" s="436">
        <f t="shared" si="15"/>
        <v>9120000</v>
      </c>
      <c r="AQ181" s="72" t="s">
        <v>85</v>
      </c>
      <c r="AR181" s="70">
        <v>0</v>
      </c>
      <c r="AS181" s="415" t="s">
        <v>75</v>
      </c>
      <c r="AT181" s="453">
        <f t="shared" si="13"/>
        <v>0</v>
      </c>
      <c r="AU181" s="438">
        <v>9120000</v>
      </c>
      <c r="AV181" s="140">
        <f t="shared" si="14"/>
        <v>0</v>
      </c>
      <c r="AW181" s="415" t="s">
        <v>75</v>
      </c>
      <c r="AX181" s="72" t="s">
        <v>86</v>
      </c>
      <c r="AY181" s="244" t="s">
        <v>1966</v>
      </c>
      <c r="AZ181" s="67" t="s">
        <v>67</v>
      </c>
      <c r="BA181" s="67" t="s">
        <v>67</v>
      </c>
    </row>
    <row r="182" spans="2:53" s="196" customFormat="1" ht="14.25" customHeight="1" x14ac:dyDescent="0.2">
      <c r="B182" s="67">
        <v>2024</v>
      </c>
      <c r="C182" s="67">
        <v>891780111</v>
      </c>
      <c r="D182" s="69" t="s">
        <v>64</v>
      </c>
      <c r="E182" s="70" t="s">
        <v>1965</v>
      </c>
      <c r="F182" s="267" t="s">
        <v>1964</v>
      </c>
      <c r="G182" s="418">
        <v>0</v>
      </c>
      <c r="H182" s="72" t="s">
        <v>73</v>
      </c>
      <c r="I182" s="67" t="s">
        <v>138</v>
      </c>
      <c r="J182" s="70" t="s">
        <v>1963</v>
      </c>
      <c r="K182" s="436">
        <v>54288000</v>
      </c>
      <c r="L182" s="67" t="s">
        <v>68</v>
      </c>
      <c r="M182" s="417" t="s">
        <v>1962</v>
      </c>
      <c r="N182" s="416">
        <v>30403213</v>
      </c>
      <c r="O182" s="412">
        <v>174</v>
      </c>
      <c r="P182" s="413">
        <v>45335</v>
      </c>
      <c r="Q182" s="436">
        <v>2122162432</v>
      </c>
      <c r="R182" s="413">
        <v>45449</v>
      </c>
      <c r="S182" s="436">
        <f>+K182</f>
        <v>54288000</v>
      </c>
      <c r="T182" s="72" t="s">
        <v>66</v>
      </c>
      <c r="U182" s="412">
        <v>39049658</v>
      </c>
      <c r="V182" s="244" t="s">
        <v>1956</v>
      </c>
      <c r="W182" s="413">
        <v>45449</v>
      </c>
      <c r="X182" s="413">
        <v>45449</v>
      </c>
      <c r="Y182" s="414" t="s">
        <v>75</v>
      </c>
      <c r="Z182" s="413">
        <v>45688</v>
      </c>
      <c r="AA182" s="136">
        <f t="shared" si="10"/>
        <v>239</v>
      </c>
      <c r="AB182" s="70">
        <v>0</v>
      </c>
      <c r="AC182" s="70">
        <v>0</v>
      </c>
      <c r="AD182" s="70">
        <v>0</v>
      </c>
      <c r="AE182" s="415" t="s">
        <v>75</v>
      </c>
      <c r="AF182" s="136">
        <f t="shared" si="11"/>
        <v>0</v>
      </c>
      <c r="AG182" s="70">
        <v>0</v>
      </c>
      <c r="AH182" s="70">
        <v>0</v>
      </c>
      <c r="AI182" s="415" t="s">
        <v>75</v>
      </c>
      <c r="AJ182" s="70">
        <v>0</v>
      </c>
      <c r="AK182" s="415" t="s">
        <v>75</v>
      </c>
      <c r="AL182" s="415" t="s">
        <v>75</v>
      </c>
      <c r="AM182" s="136">
        <f t="shared" si="12"/>
        <v>0</v>
      </c>
      <c r="AN182" s="447">
        <f>+K182+AC182-AH182</f>
        <v>54288000</v>
      </c>
      <c r="AO182" s="72" t="s">
        <v>85</v>
      </c>
      <c r="AP182" s="436">
        <v>0</v>
      </c>
      <c r="AQ182" s="72" t="s">
        <v>85</v>
      </c>
      <c r="AR182" s="70">
        <v>0</v>
      </c>
      <c r="AS182" s="415" t="s">
        <v>75</v>
      </c>
      <c r="AT182" s="453">
        <f t="shared" si="13"/>
        <v>0</v>
      </c>
      <c r="AU182" s="438">
        <v>54288000</v>
      </c>
      <c r="AV182" s="140">
        <f t="shared" si="14"/>
        <v>0</v>
      </c>
      <c r="AW182" s="415" t="s">
        <v>75</v>
      </c>
      <c r="AX182" s="72" t="s">
        <v>86</v>
      </c>
      <c r="AY182" s="419" t="s">
        <v>1961</v>
      </c>
      <c r="AZ182" s="67" t="s">
        <v>67</v>
      </c>
      <c r="BA182" s="67" t="s">
        <v>67</v>
      </c>
    </row>
    <row r="183" spans="2:53" s="196" customFormat="1" ht="14.25" customHeight="1" x14ac:dyDescent="0.2">
      <c r="B183" s="67">
        <v>2024</v>
      </c>
      <c r="C183" s="67">
        <v>891780111</v>
      </c>
      <c r="D183" s="69" t="s">
        <v>64</v>
      </c>
      <c r="E183" s="70" t="s">
        <v>1960</v>
      </c>
      <c r="F183" s="267" t="s">
        <v>1959</v>
      </c>
      <c r="G183" s="418">
        <v>0</v>
      </c>
      <c r="H183" s="72" t="s">
        <v>73</v>
      </c>
      <c r="I183" s="67" t="s">
        <v>138</v>
      </c>
      <c r="J183" s="70" t="s">
        <v>1958</v>
      </c>
      <c r="K183" s="436">
        <v>54288000</v>
      </c>
      <c r="L183" s="67" t="s">
        <v>68</v>
      </c>
      <c r="M183" s="417" t="s">
        <v>1957</v>
      </c>
      <c r="N183" s="416">
        <v>80056462</v>
      </c>
      <c r="O183" s="412">
        <v>174</v>
      </c>
      <c r="P183" s="413">
        <v>45335</v>
      </c>
      <c r="Q183" s="436">
        <v>2122162432</v>
      </c>
      <c r="R183" s="413">
        <v>45449</v>
      </c>
      <c r="S183" s="436">
        <f>+K183</f>
        <v>54288000</v>
      </c>
      <c r="T183" s="72" t="s">
        <v>66</v>
      </c>
      <c r="U183" s="412">
        <v>39049658</v>
      </c>
      <c r="V183" s="244" t="s">
        <v>1956</v>
      </c>
      <c r="W183" s="413">
        <v>45449</v>
      </c>
      <c r="X183" s="413">
        <v>45449</v>
      </c>
      <c r="Y183" s="414" t="s">
        <v>75</v>
      </c>
      <c r="Z183" s="413">
        <v>45688</v>
      </c>
      <c r="AA183" s="136">
        <f t="shared" si="10"/>
        <v>239</v>
      </c>
      <c r="AB183" s="70">
        <v>0</v>
      </c>
      <c r="AC183" s="70">
        <v>0</v>
      </c>
      <c r="AD183" s="70">
        <v>0</v>
      </c>
      <c r="AE183" s="415" t="s">
        <v>75</v>
      </c>
      <c r="AF183" s="136">
        <f t="shared" si="11"/>
        <v>0</v>
      </c>
      <c r="AG183" s="70">
        <v>0</v>
      </c>
      <c r="AH183" s="70">
        <v>0</v>
      </c>
      <c r="AI183" s="415" t="s">
        <v>75</v>
      </c>
      <c r="AJ183" s="70">
        <v>0</v>
      </c>
      <c r="AK183" s="415" t="s">
        <v>75</v>
      </c>
      <c r="AL183" s="415" t="s">
        <v>75</v>
      </c>
      <c r="AM183" s="136">
        <f t="shared" si="12"/>
        <v>0</v>
      </c>
      <c r="AN183" s="447">
        <f>+K183+AC183-AH183</f>
        <v>54288000</v>
      </c>
      <c r="AO183" s="72" t="s">
        <v>85</v>
      </c>
      <c r="AP183" s="436">
        <v>0</v>
      </c>
      <c r="AQ183" s="72" t="s">
        <v>85</v>
      </c>
      <c r="AR183" s="70">
        <v>0</v>
      </c>
      <c r="AS183" s="415" t="s">
        <v>75</v>
      </c>
      <c r="AT183" s="453">
        <f t="shared" si="13"/>
        <v>0</v>
      </c>
      <c r="AU183" s="438">
        <v>54288000</v>
      </c>
      <c r="AV183" s="140">
        <f t="shared" si="14"/>
        <v>0</v>
      </c>
      <c r="AW183" s="415" t="s">
        <v>75</v>
      </c>
      <c r="AX183" s="72" t="s">
        <v>86</v>
      </c>
      <c r="AY183" s="419" t="s">
        <v>1955</v>
      </c>
      <c r="AZ183" s="67" t="s">
        <v>67</v>
      </c>
      <c r="BA183" s="67" t="s">
        <v>67</v>
      </c>
    </row>
    <row r="184" spans="2:53" s="196" customFormat="1" ht="14.25" customHeight="1" x14ac:dyDescent="0.2">
      <c r="B184" s="67">
        <v>2024</v>
      </c>
      <c r="C184" s="67">
        <v>891780111</v>
      </c>
      <c r="D184" s="69" t="s">
        <v>64</v>
      </c>
      <c r="E184" s="70" t="s">
        <v>1954</v>
      </c>
      <c r="F184" s="267" t="s">
        <v>1953</v>
      </c>
      <c r="G184" s="418">
        <v>0</v>
      </c>
      <c r="H184" s="72" t="s">
        <v>73</v>
      </c>
      <c r="I184" s="67" t="s">
        <v>138</v>
      </c>
      <c r="J184" s="70" t="s">
        <v>1952</v>
      </c>
      <c r="K184" s="436">
        <v>7400000</v>
      </c>
      <c r="L184" s="67" t="s">
        <v>68</v>
      </c>
      <c r="M184" s="417" t="s">
        <v>1951</v>
      </c>
      <c r="N184" s="244">
        <v>1104429269</v>
      </c>
      <c r="O184" s="412">
        <v>37</v>
      </c>
      <c r="P184" s="413">
        <v>45306</v>
      </c>
      <c r="Q184" s="436">
        <v>132500000</v>
      </c>
      <c r="R184" s="413">
        <v>45450</v>
      </c>
      <c r="S184" s="436">
        <f>+K184</f>
        <v>7400000</v>
      </c>
      <c r="T184" s="72" t="s">
        <v>66</v>
      </c>
      <c r="U184" s="412">
        <v>52389076</v>
      </c>
      <c r="V184" s="244" t="s">
        <v>1950</v>
      </c>
      <c r="W184" s="413">
        <v>45450</v>
      </c>
      <c r="X184" s="413">
        <v>45450</v>
      </c>
      <c r="Y184" s="414" t="s">
        <v>75</v>
      </c>
      <c r="Z184" s="413">
        <v>45504</v>
      </c>
      <c r="AA184" s="136">
        <f t="shared" si="10"/>
        <v>54</v>
      </c>
      <c r="AB184" s="70">
        <v>0</v>
      </c>
      <c r="AC184" s="70">
        <v>0</v>
      </c>
      <c r="AD184" s="70">
        <v>0</v>
      </c>
      <c r="AE184" s="415" t="s">
        <v>75</v>
      </c>
      <c r="AF184" s="136">
        <f t="shared" si="11"/>
        <v>0</v>
      </c>
      <c r="AG184" s="70">
        <v>0</v>
      </c>
      <c r="AH184" s="70">
        <v>0</v>
      </c>
      <c r="AI184" s="415" t="s">
        <v>75</v>
      </c>
      <c r="AJ184" s="70">
        <v>0</v>
      </c>
      <c r="AK184" s="415" t="s">
        <v>75</v>
      </c>
      <c r="AL184" s="415" t="s">
        <v>75</v>
      </c>
      <c r="AM184" s="136">
        <f t="shared" si="12"/>
        <v>0</v>
      </c>
      <c r="AN184" s="447">
        <f>+K184+AC184-AH184</f>
        <v>7400000</v>
      </c>
      <c r="AO184" s="72" t="s">
        <v>67</v>
      </c>
      <c r="AP184" s="436">
        <f>+AN184</f>
        <v>7400000</v>
      </c>
      <c r="AQ184" s="72" t="s">
        <v>85</v>
      </c>
      <c r="AR184" s="70">
        <v>0</v>
      </c>
      <c r="AS184" s="415" t="s">
        <v>75</v>
      </c>
      <c r="AT184" s="453">
        <f t="shared" si="13"/>
        <v>3700000</v>
      </c>
      <c r="AU184" s="438">
        <v>3700000</v>
      </c>
      <c r="AV184" s="140">
        <f t="shared" si="14"/>
        <v>0.5</v>
      </c>
      <c r="AW184" s="415" t="s">
        <v>75</v>
      </c>
      <c r="AX184" s="72" t="s">
        <v>86</v>
      </c>
      <c r="AY184" s="244" t="s">
        <v>1949</v>
      </c>
      <c r="AZ184" s="67" t="s">
        <v>67</v>
      </c>
      <c r="BA184" s="67" t="s">
        <v>67</v>
      </c>
    </row>
    <row r="185" spans="2:53" s="196" customFormat="1" ht="14.25" customHeight="1" x14ac:dyDescent="0.2">
      <c r="B185" s="67">
        <v>2024</v>
      </c>
      <c r="C185" s="67">
        <v>891780111</v>
      </c>
      <c r="D185" s="69" t="s">
        <v>64</v>
      </c>
      <c r="E185" s="70" t="s">
        <v>1948</v>
      </c>
      <c r="F185" s="267" t="s">
        <v>1947</v>
      </c>
      <c r="G185" s="418">
        <v>0</v>
      </c>
      <c r="H185" s="72" t="s">
        <v>73</v>
      </c>
      <c r="I185" s="67" t="s">
        <v>138</v>
      </c>
      <c r="J185" s="70" t="s">
        <v>1946</v>
      </c>
      <c r="K185" s="436">
        <v>5000000</v>
      </c>
      <c r="L185" s="67" t="s">
        <v>68</v>
      </c>
      <c r="M185" s="417" t="s">
        <v>1945</v>
      </c>
      <c r="N185" s="244">
        <v>80057321</v>
      </c>
      <c r="O185" s="412">
        <v>607</v>
      </c>
      <c r="P185" s="413">
        <v>45357</v>
      </c>
      <c r="Q185" s="436">
        <f>26868000+5000000</f>
        <v>31868000</v>
      </c>
      <c r="R185" s="413">
        <v>45454</v>
      </c>
      <c r="S185" s="436">
        <f>+K185</f>
        <v>5000000</v>
      </c>
      <c r="T185" s="72" t="s">
        <v>66</v>
      </c>
      <c r="U185" s="412">
        <v>79738530</v>
      </c>
      <c r="V185" s="244" t="s">
        <v>383</v>
      </c>
      <c r="W185" s="413">
        <v>45454</v>
      </c>
      <c r="X185" s="413">
        <v>45454</v>
      </c>
      <c r="Y185" s="414" t="s">
        <v>75</v>
      </c>
      <c r="Z185" s="413">
        <v>45473</v>
      </c>
      <c r="AA185" s="136">
        <f t="shared" si="10"/>
        <v>19</v>
      </c>
      <c r="AB185" s="70">
        <v>0</v>
      </c>
      <c r="AC185" s="70">
        <v>0</v>
      </c>
      <c r="AD185" s="70">
        <v>0</v>
      </c>
      <c r="AE185" s="415" t="s">
        <v>75</v>
      </c>
      <c r="AF185" s="136">
        <f t="shared" si="11"/>
        <v>0</v>
      </c>
      <c r="AG185" s="70">
        <v>0</v>
      </c>
      <c r="AH185" s="70">
        <v>0</v>
      </c>
      <c r="AI185" s="415" t="s">
        <v>75</v>
      </c>
      <c r="AJ185" s="70">
        <v>0</v>
      </c>
      <c r="AK185" s="415" t="s">
        <v>75</v>
      </c>
      <c r="AL185" s="415" t="s">
        <v>75</v>
      </c>
      <c r="AM185" s="136">
        <f t="shared" si="12"/>
        <v>0</v>
      </c>
      <c r="AN185" s="447">
        <f>+K185+AC185-AH185</f>
        <v>5000000</v>
      </c>
      <c r="AO185" s="72" t="s">
        <v>67</v>
      </c>
      <c r="AP185" s="436">
        <f>+AN185</f>
        <v>5000000</v>
      </c>
      <c r="AQ185" s="72" t="s">
        <v>85</v>
      </c>
      <c r="AR185" s="70">
        <v>0</v>
      </c>
      <c r="AS185" s="415" t="s">
        <v>75</v>
      </c>
      <c r="AT185" s="453">
        <f t="shared" si="13"/>
        <v>0</v>
      </c>
      <c r="AU185" s="438">
        <v>5000000</v>
      </c>
      <c r="AV185" s="140">
        <f t="shared" si="14"/>
        <v>0</v>
      </c>
      <c r="AW185" s="415" t="s">
        <v>75</v>
      </c>
      <c r="AX185" s="72" t="s">
        <v>86</v>
      </c>
      <c r="AY185" s="419" t="s">
        <v>1944</v>
      </c>
      <c r="AZ185" s="67" t="s">
        <v>67</v>
      </c>
      <c r="BA185" s="67" t="s">
        <v>67</v>
      </c>
    </row>
    <row r="186" spans="2:53" s="196" customFormat="1" ht="14.25" customHeight="1" x14ac:dyDescent="0.2">
      <c r="B186" s="67">
        <v>2024</v>
      </c>
      <c r="C186" s="67">
        <v>891780111</v>
      </c>
      <c r="D186" s="69" t="s">
        <v>64</v>
      </c>
      <c r="E186" s="70" t="s">
        <v>1943</v>
      </c>
      <c r="F186" s="267" t="s">
        <v>1942</v>
      </c>
      <c r="G186" s="418">
        <v>0</v>
      </c>
      <c r="H186" s="72" t="s">
        <v>73</v>
      </c>
      <c r="I186" s="67" t="s">
        <v>138</v>
      </c>
      <c r="J186" s="70" t="s">
        <v>1941</v>
      </c>
      <c r="K186" s="436">
        <v>10000000</v>
      </c>
      <c r="L186" s="67" t="s">
        <v>68</v>
      </c>
      <c r="M186" s="417" t="s">
        <v>1940</v>
      </c>
      <c r="N186" s="244">
        <v>53121934</v>
      </c>
      <c r="O186" s="412">
        <v>1213</v>
      </c>
      <c r="P186" s="413">
        <v>45433</v>
      </c>
      <c r="Q186" s="436">
        <v>154522669</v>
      </c>
      <c r="R186" s="413">
        <v>45455</v>
      </c>
      <c r="S186" s="436">
        <f>+K186</f>
        <v>10000000</v>
      </c>
      <c r="T186" s="72" t="s">
        <v>66</v>
      </c>
      <c r="U186" s="412">
        <v>79738530</v>
      </c>
      <c r="V186" s="244" t="s">
        <v>383</v>
      </c>
      <c r="W186" s="413">
        <v>45455</v>
      </c>
      <c r="X186" s="413">
        <v>45455</v>
      </c>
      <c r="Y186" s="414" t="s">
        <v>75</v>
      </c>
      <c r="Z186" s="413">
        <v>45504</v>
      </c>
      <c r="AA186" s="136">
        <f t="shared" si="10"/>
        <v>49</v>
      </c>
      <c r="AB186" s="70">
        <v>0</v>
      </c>
      <c r="AC186" s="70">
        <v>0</v>
      </c>
      <c r="AD186" s="70">
        <v>0</v>
      </c>
      <c r="AE186" s="415" t="s">
        <v>75</v>
      </c>
      <c r="AF186" s="136">
        <f t="shared" si="11"/>
        <v>0</v>
      </c>
      <c r="AG186" s="70">
        <v>0</v>
      </c>
      <c r="AH186" s="70">
        <v>0</v>
      </c>
      <c r="AI186" s="415" t="s">
        <v>75</v>
      </c>
      <c r="AJ186" s="70">
        <v>0</v>
      </c>
      <c r="AK186" s="415" t="s">
        <v>75</v>
      </c>
      <c r="AL186" s="415" t="s">
        <v>75</v>
      </c>
      <c r="AM186" s="136">
        <f t="shared" si="12"/>
        <v>0</v>
      </c>
      <c r="AN186" s="447">
        <f>+K186+AC186-AH186</f>
        <v>10000000</v>
      </c>
      <c r="AO186" s="72" t="s">
        <v>85</v>
      </c>
      <c r="AP186" s="436">
        <v>0</v>
      </c>
      <c r="AQ186" s="72" t="s">
        <v>85</v>
      </c>
      <c r="AR186" s="70">
        <v>0</v>
      </c>
      <c r="AS186" s="415" t="s">
        <v>75</v>
      </c>
      <c r="AT186" s="453">
        <f t="shared" si="13"/>
        <v>0</v>
      </c>
      <c r="AU186" s="438">
        <v>10000000</v>
      </c>
      <c r="AV186" s="140">
        <f t="shared" si="14"/>
        <v>0</v>
      </c>
      <c r="AW186" s="415" t="s">
        <v>75</v>
      </c>
      <c r="AX186" s="72" t="s">
        <v>86</v>
      </c>
      <c r="AY186" s="419" t="s">
        <v>1939</v>
      </c>
      <c r="AZ186" s="67" t="s">
        <v>67</v>
      </c>
      <c r="BA186" s="67" t="s">
        <v>67</v>
      </c>
    </row>
    <row r="187" spans="2:53" s="196" customFormat="1" ht="14.25" customHeight="1" x14ac:dyDescent="0.2">
      <c r="B187" s="67">
        <v>2024</v>
      </c>
      <c r="C187" s="67">
        <v>891780111</v>
      </c>
      <c r="D187" s="69" t="s">
        <v>64</v>
      </c>
      <c r="E187" s="70" t="s">
        <v>1938</v>
      </c>
      <c r="F187" s="267" t="s">
        <v>1937</v>
      </c>
      <c r="G187" s="418">
        <v>0</v>
      </c>
      <c r="H187" s="72" t="s">
        <v>73</v>
      </c>
      <c r="I187" s="67" t="s">
        <v>138</v>
      </c>
      <c r="J187" s="70" t="s">
        <v>1936</v>
      </c>
      <c r="K187" s="436">
        <v>21533333</v>
      </c>
      <c r="L187" s="67" t="s">
        <v>68</v>
      </c>
      <c r="M187" s="417" t="s">
        <v>635</v>
      </c>
      <c r="N187" s="420">
        <v>1140849992</v>
      </c>
      <c r="O187" s="421">
        <v>34</v>
      </c>
      <c r="P187" s="422">
        <v>45306</v>
      </c>
      <c r="Q187" s="436">
        <v>305400000</v>
      </c>
      <c r="R187" s="422">
        <v>45457</v>
      </c>
      <c r="S187" s="436">
        <f>+K187</f>
        <v>21533333</v>
      </c>
      <c r="T187" s="72" t="s">
        <v>66</v>
      </c>
      <c r="U187" s="412">
        <v>1082903415</v>
      </c>
      <c r="V187" s="244" t="s">
        <v>1935</v>
      </c>
      <c r="W187" s="413">
        <v>45457</v>
      </c>
      <c r="X187" s="413">
        <v>45457</v>
      </c>
      <c r="Y187" s="414" t="s">
        <v>75</v>
      </c>
      <c r="Z187" s="413">
        <v>45626</v>
      </c>
      <c r="AA187" s="136">
        <f t="shared" si="10"/>
        <v>169</v>
      </c>
      <c r="AB187" s="70">
        <v>0</v>
      </c>
      <c r="AC187" s="70">
        <v>0</v>
      </c>
      <c r="AD187" s="70">
        <v>0</v>
      </c>
      <c r="AE187" s="415" t="s">
        <v>75</v>
      </c>
      <c r="AF187" s="136">
        <f t="shared" si="11"/>
        <v>0</v>
      </c>
      <c r="AG187" s="70">
        <v>0</v>
      </c>
      <c r="AH187" s="70">
        <v>0</v>
      </c>
      <c r="AI187" s="415" t="s">
        <v>75</v>
      </c>
      <c r="AJ187" s="70">
        <v>0</v>
      </c>
      <c r="AK187" s="415" t="s">
        <v>75</v>
      </c>
      <c r="AL187" s="415" t="s">
        <v>75</v>
      </c>
      <c r="AM187" s="136">
        <f t="shared" si="12"/>
        <v>0</v>
      </c>
      <c r="AN187" s="447">
        <f>+K187+AC187-AH187</f>
        <v>21533333</v>
      </c>
      <c r="AO187" s="72" t="s">
        <v>67</v>
      </c>
      <c r="AP187" s="436">
        <f>+AN187</f>
        <v>21533333</v>
      </c>
      <c r="AQ187" s="72" t="s">
        <v>85</v>
      </c>
      <c r="AR187" s="70">
        <v>0</v>
      </c>
      <c r="AS187" s="415" t="s">
        <v>75</v>
      </c>
      <c r="AT187" s="453">
        <f t="shared" si="13"/>
        <v>2533333</v>
      </c>
      <c r="AU187" s="438">
        <v>19000000</v>
      </c>
      <c r="AV187" s="140">
        <f t="shared" si="14"/>
        <v>0.11764704516481495</v>
      </c>
      <c r="AW187" s="415" t="s">
        <v>75</v>
      </c>
      <c r="AX187" s="72" t="s">
        <v>86</v>
      </c>
      <c r="AY187" s="136" t="s">
        <v>1934</v>
      </c>
      <c r="AZ187" s="67" t="s">
        <v>67</v>
      </c>
      <c r="BA187" s="67" t="s">
        <v>67</v>
      </c>
    </row>
    <row r="188" spans="2:53" s="196" customFormat="1" ht="14.25" customHeight="1" x14ac:dyDescent="0.2">
      <c r="B188" s="67">
        <v>2024</v>
      </c>
      <c r="C188" s="67">
        <v>891780111</v>
      </c>
      <c r="D188" s="69" t="s">
        <v>64</v>
      </c>
      <c r="E188" s="70" t="s">
        <v>1933</v>
      </c>
      <c r="F188" s="267" t="s">
        <v>1932</v>
      </c>
      <c r="G188" s="418">
        <v>0</v>
      </c>
      <c r="H188" s="72" t="s">
        <v>73</v>
      </c>
      <c r="I188" s="67" t="s">
        <v>138</v>
      </c>
      <c r="J188" s="70" t="s">
        <v>1931</v>
      </c>
      <c r="K188" s="436">
        <v>36000000</v>
      </c>
      <c r="L188" s="67" t="s">
        <v>68</v>
      </c>
      <c r="M188" s="417" t="s">
        <v>1930</v>
      </c>
      <c r="N188" s="420">
        <v>1116499850</v>
      </c>
      <c r="O188" s="412">
        <v>547</v>
      </c>
      <c r="P188" s="422">
        <v>45355</v>
      </c>
      <c r="Q188" s="436">
        <v>1171788134</v>
      </c>
      <c r="R188" s="422">
        <v>45463</v>
      </c>
      <c r="S188" s="436">
        <f>+K188</f>
        <v>36000000</v>
      </c>
      <c r="T188" s="72" t="s">
        <v>66</v>
      </c>
      <c r="U188" s="412">
        <v>5056184</v>
      </c>
      <c r="V188" s="244" t="s">
        <v>1530</v>
      </c>
      <c r="W188" s="413">
        <v>45463</v>
      </c>
      <c r="X188" s="413">
        <v>45463</v>
      </c>
      <c r="Y188" s="414" t="s">
        <v>75</v>
      </c>
      <c r="Z188" s="413">
        <v>45827</v>
      </c>
      <c r="AA188" s="136">
        <f t="shared" si="10"/>
        <v>364</v>
      </c>
      <c r="AB188" s="70">
        <v>0</v>
      </c>
      <c r="AC188" s="70">
        <v>0</v>
      </c>
      <c r="AD188" s="70">
        <v>0</v>
      </c>
      <c r="AE188" s="415" t="s">
        <v>75</v>
      </c>
      <c r="AF188" s="136">
        <f t="shared" si="11"/>
        <v>0</v>
      </c>
      <c r="AG188" s="70">
        <v>0</v>
      </c>
      <c r="AH188" s="70">
        <v>0</v>
      </c>
      <c r="AI188" s="415" t="s">
        <v>75</v>
      </c>
      <c r="AJ188" s="70">
        <v>0</v>
      </c>
      <c r="AK188" s="415" t="s">
        <v>75</v>
      </c>
      <c r="AL188" s="415" t="s">
        <v>75</v>
      </c>
      <c r="AM188" s="136">
        <f t="shared" si="12"/>
        <v>0</v>
      </c>
      <c r="AN188" s="447">
        <f>+K188+AC188-AH188</f>
        <v>36000000</v>
      </c>
      <c r="AO188" s="72" t="s">
        <v>85</v>
      </c>
      <c r="AP188" s="436">
        <v>0</v>
      </c>
      <c r="AQ188" s="72" t="s">
        <v>85</v>
      </c>
      <c r="AR188" s="70">
        <v>0</v>
      </c>
      <c r="AS188" s="415" t="s">
        <v>75</v>
      </c>
      <c r="AT188" s="453">
        <f t="shared" si="13"/>
        <v>0</v>
      </c>
      <c r="AU188" s="438">
        <v>36000000</v>
      </c>
      <c r="AV188" s="140">
        <f t="shared" si="14"/>
        <v>0</v>
      </c>
      <c r="AW188" s="415" t="s">
        <v>75</v>
      </c>
      <c r="AX188" s="72" t="s">
        <v>86</v>
      </c>
      <c r="AY188" s="136" t="s">
        <v>1929</v>
      </c>
      <c r="AZ188" s="67" t="s">
        <v>67</v>
      </c>
      <c r="BA188" s="67" t="s">
        <v>67</v>
      </c>
    </row>
    <row r="189" spans="2:53" s="196" customFormat="1" ht="14.25" customHeight="1" x14ac:dyDescent="0.2">
      <c r="B189" s="67">
        <v>2024</v>
      </c>
      <c r="C189" s="67">
        <v>891780111</v>
      </c>
      <c r="D189" s="69" t="s">
        <v>64</v>
      </c>
      <c r="E189" s="70" t="s">
        <v>1928</v>
      </c>
      <c r="F189" s="267" t="s">
        <v>1927</v>
      </c>
      <c r="G189" s="418">
        <v>0</v>
      </c>
      <c r="H189" s="72" t="s">
        <v>73</v>
      </c>
      <c r="I189" s="67" t="s">
        <v>138</v>
      </c>
      <c r="J189" s="70" t="s">
        <v>1926</v>
      </c>
      <c r="K189" s="436">
        <v>2441229</v>
      </c>
      <c r="L189" s="67" t="s">
        <v>68</v>
      </c>
      <c r="M189" s="417" t="s">
        <v>1925</v>
      </c>
      <c r="N189" s="420">
        <v>1007780505</v>
      </c>
      <c r="O189" s="421">
        <v>1337</v>
      </c>
      <c r="P189" s="422">
        <v>45454</v>
      </c>
      <c r="Q189" s="436">
        <v>4459167</v>
      </c>
      <c r="R189" s="422">
        <v>45464</v>
      </c>
      <c r="S189" s="436">
        <f>+K189</f>
        <v>2441229</v>
      </c>
      <c r="T189" s="72" t="s">
        <v>66</v>
      </c>
      <c r="U189" s="412">
        <v>52705148</v>
      </c>
      <c r="V189" s="244" t="s">
        <v>1909</v>
      </c>
      <c r="W189" s="413">
        <v>45464</v>
      </c>
      <c r="X189" s="413">
        <v>45464</v>
      </c>
      <c r="Y189" s="414" t="s">
        <v>75</v>
      </c>
      <c r="Z189" s="413">
        <v>45473</v>
      </c>
      <c r="AA189" s="136">
        <f t="shared" si="10"/>
        <v>9</v>
      </c>
      <c r="AB189" s="70">
        <v>0</v>
      </c>
      <c r="AC189" s="70">
        <v>0</v>
      </c>
      <c r="AD189" s="70">
        <v>0</v>
      </c>
      <c r="AE189" s="415" t="s">
        <v>75</v>
      </c>
      <c r="AF189" s="136">
        <f t="shared" si="11"/>
        <v>0</v>
      </c>
      <c r="AG189" s="70">
        <v>0</v>
      </c>
      <c r="AH189" s="70">
        <v>0</v>
      </c>
      <c r="AI189" s="415" t="s">
        <v>75</v>
      </c>
      <c r="AJ189" s="70">
        <v>0</v>
      </c>
      <c r="AK189" s="415" t="s">
        <v>75</v>
      </c>
      <c r="AL189" s="415" t="s">
        <v>75</v>
      </c>
      <c r="AM189" s="136">
        <f t="shared" si="12"/>
        <v>0</v>
      </c>
      <c r="AN189" s="447">
        <f>+K189+AC189-AH189</f>
        <v>2441229</v>
      </c>
      <c r="AO189" s="72" t="s">
        <v>67</v>
      </c>
      <c r="AP189" s="436">
        <f>+AN189</f>
        <v>2441229</v>
      </c>
      <c r="AQ189" s="72" t="s">
        <v>85</v>
      </c>
      <c r="AR189" s="70">
        <v>0</v>
      </c>
      <c r="AS189" s="415" t="s">
        <v>75</v>
      </c>
      <c r="AT189" s="453">
        <f t="shared" si="13"/>
        <v>0</v>
      </c>
      <c r="AU189" s="438">
        <v>2441229</v>
      </c>
      <c r="AV189" s="140">
        <f t="shared" si="14"/>
        <v>0</v>
      </c>
      <c r="AW189" s="415" t="s">
        <v>75</v>
      </c>
      <c r="AX189" s="72" t="s">
        <v>86</v>
      </c>
      <c r="AY189" s="136" t="s">
        <v>1924</v>
      </c>
      <c r="AZ189" s="67" t="s">
        <v>67</v>
      </c>
      <c r="BA189" s="67" t="s">
        <v>67</v>
      </c>
    </row>
    <row r="190" spans="2:53" s="196" customFormat="1" ht="14.25" customHeight="1" x14ac:dyDescent="0.2">
      <c r="B190" s="67">
        <v>2024</v>
      </c>
      <c r="C190" s="67">
        <v>891780111</v>
      </c>
      <c r="D190" s="69" t="s">
        <v>64</v>
      </c>
      <c r="E190" s="70" t="s">
        <v>1923</v>
      </c>
      <c r="F190" s="267" t="s">
        <v>1922</v>
      </c>
      <c r="G190" s="72">
        <v>0</v>
      </c>
      <c r="H190" s="72" t="s">
        <v>73</v>
      </c>
      <c r="I190" s="67" t="s">
        <v>138</v>
      </c>
      <c r="J190" s="70" t="s">
        <v>1921</v>
      </c>
      <c r="K190" s="436">
        <v>17414634</v>
      </c>
      <c r="L190" s="67" t="s">
        <v>68</v>
      </c>
      <c r="M190" s="417" t="s">
        <v>1920</v>
      </c>
      <c r="N190" s="244">
        <v>900692909</v>
      </c>
      <c r="O190" s="412">
        <v>190</v>
      </c>
      <c r="P190" s="413">
        <v>45321</v>
      </c>
      <c r="Q190" s="436">
        <v>80000000</v>
      </c>
      <c r="R190" s="413">
        <v>45331</v>
      </c>
      <c r="S190" s="438">
        <v>17414634</v>
      </c>
      <c r="T190" s="72" t="s">
        <v>66</v>
      </c>
      <c r="U190" s="412">
        <v>36669284</v>
      </c>
      <c r="V190" s="244" t="s">
        <v>954</v>
      </c>
      <c r="W190" s="413">
        <v>45331</v>
      </c>
      <c r="X190" s="413">
        <v>45331</v>
      </c>
      <c r="Y190" s="414" t="s">
        <v>75</v>
      </c>
      <c r="Z190" s="413">
        <v>45331</v>
      </c>
      <c r="AA190" s="136">
        <f t="shared" si="10"/>
        <v>0</v>
      </c>
      <c r="AB190" s="70">
        <v>0</v>
      </c>
      <c r="AC190" s="70">
        <v>0</v>
      </c>
      <c r="AD190" s="70">
        <v>0</v>
      </c>
      <c r="AE190" s="415" t="s">
        <v>75</v>
      </c>
      <c r="AF190" s="136">
        <f t="shared" si="11"/>
        <v>0</v>
      </c>
      <c r="AG190" s="70">
        <v>0</v>
      </c>
      <c r="AH190" s="70">
        <v>0</v>
      </c>
      <c r="AI190" s="415" t="s">
        <v>75</v>
      </c>
      <c r="AJ190" s="70">
        <v>0</v>
      </c>
      <c r="AK190" s="415" t="s">
        <v>75</v>
      </c>
      <c r="AL190" s="415" t="s">
        <v>75</v>
      </c>
      <c r="AM190" s="136">
        <f t="shared" si="12"/>
        <v>0</v>
      </c>
      <c r="AN190" s="447">
        <f>+K190+AC190-AH190</f>
        <v>17414634</v>
      </c>
      <c r="AO190" s="72" t="s">
        <v>67</v>
      </c>
      <c r="AP190" s="438">
        <v>17414634</v>
      </c>
      <c r="AQ190" s="72" t="s">
        <v>85</v>
      </c>
      <c r="AR190" s="70">
        <v>0</v>
      </c>
      <c r="AS190" s="415" t="s">
        <v>75</v>
      </c>
      <c r="AT190" s="453">
        <f t="shared" si="13"/>
        <v>17414634</v>
      </c>
      <c r="AU190" s="438">
        <v>0</v>
      </c>
      <c r="AV190" s="140">
        <f t="shared" si="14"/>
        <v>1</v>
      </c>
      <c r="AW190" s="415" t="s">
        <v>75</v>
      </c>
      <c r="AX190" s="72" t="s">
        <v>131</v>
      </c>
      <c r="AY190" s="267" t="s">
        <v>1919</v>
      </c>
      <c r="AZ190" s="67" t="s">
        <v>67</v>
      </c>
      <c r="BA190" s="67" t="s">
        <v>67</v>
      </c>
    </row>
    <row r="191" spans="2:53" s="196" customFormat="1" ht="14.25" customHeight="1" x14ac:dyDescent="0.2">
      <c r="B191" s="67">
        <v>2024</v>
      </c>
      <c r="C191" s="67">
        <v>891780111</v>
      </c>
      <c r="D191" s="69" t="s">
        <v>64</v>
      </c>
      <c r="E191" s="70" t="s">
        <v>1918</v>
      </c>
      <c r="F191" s="136" t="s">
        <v>1917</v>
      </c>
      <c r="G191" s="72">
        <v>0</v>
      </c>
      <c r="H191" s="72" t="s">
        <v>73</v>
      </c>
      <c r="I191" s="67" t="s">
        <v>138</v>
      </c>
      <c r="J191" s="70" t="s">
        <v>1916</v>
      </c>
      <c r="K191" s="436">
        <v>50000000</v>
      </c>
      <c r="L191" s="67" t="s">
        <v>68</v>
      </c>
      <c r="M191" s="417" t="s">
        <v>1915</v>
      </c>
      <c r="N191" s="416">
        <v>1082994721</v>
      </c>
      <c r="O191" s="412">
        <v>218</v>
      </c>
      <c r="P191" s="413">
        <v>45322</v>
      </c>
      <c r="Q191" s="436">
        <v>190000000</v>
      </c>
      <c r="R191" s="413">
        <v>45342</v>
      </c>
      <c r="S191" s="438">
        <v>50000000</v>
      </c>
      <c r="T191" s="72" t="s">
        <v>66</v>
      </c>
      <c r="U191" s="412">
        <v>1082884010</v>
      </c>
      <c r="V191" s="244" t="s">
        <v>1687</v>
      </c>
      <c r="W191" s="413">
        <v>45342</v>
      </c>
      <c r="X191" s="413">
        <v>45342</v>
      </c>
      <c r="Y191" s="414" t="s">
        <v>75</v>
      </c>
      <c r="Z191" s="413">
        <v>45657</v>
      </c>
      <c r="AA191" s="136">
        <f t="shared" si="10"/>
        <v>315</v>
      </c>
      <c r="AB191" s="70">
        <v>0</v>
      </c>
      <c r="AC191" s="70">
        <v>0</v>
      </c>
      <c r="AD191" s="70">
        <v>0</v>
      </c>
      <c r="AE191" s="415" t="s">
        <v>75</v>
      </c>
      <c r="AF191" s="136">
        <f t="shared" si="11"/>
        <v>0</v>
      </c>
      <c r="AG191" s="70">
        <v>0</v>
      </c>
      <c r="AH191" s="70">
        <v>0</v>
      </c>
      <c r="AI191" s="415" t="s">
        <v>75</v>
      </c>
      <c r="AJ191" s="70">
        <v>0</v>
      </c>
      <c r="AK191" s="415" t="s">
        <v>75</v>
      </c>
      <c r="AL191" s="415" t="s">
        <v>75</v>
      </c>
      <c r="AM191" s="136">
        <f t="shared" si="12"/>
        <v>0</v>
      </c>
      <c r="AN191" s="447">
        <f>+K191+AC191-AH191</f>
        <v>50000000</v>
      </c>
      <c r="AO191" s="72" t="s">
        <v>67</v>
      </c>
      <c r="AP191" s="438">
        <v>50000000</v>
      </c>
      <c r="AQ191" s="72" t="s">
        <v>85</v>
      </c>
      <c r="AR191" s="70">
        <v>0</v>
      </c>
      <c r="AS191" s="415" t="s">
        <v>75</v>
      </c>
      <c r="AT191" s="453">
        <f t="shared" si="13"/>
        <v>11789400</v>
      </c>
      <c r="AU191" s="438">
        <v>38210600</v>
      </c>
      <c r="AV191" s="140">
        <f t="shared" si="14"/>
        <v>0.235788</v>
      </c>
      <c r="AW191" s="415" t="s">
        <v>75</v>
      </c>
      <c r="AX191" s="72" t="s">
        <v>86</v>
      </c>
      <c r="AY191" s="136" t="s">
        <v>1914</v>
      </c>
      <c r="AZ191" s="67" t="s">
        <v>67</v>
      </c>
      <c r="BA191" s="67" t="s">
        <v>133</v>
      </c>
    </row>
    <row r="192" spans="2:53" s="196" customFormat="1" ht="14.25" customHeight="1" x14ac:dyDescent="0.2">
      <c r="B192" s="67">
        <v>2024</v>
      </c>
      <c r="C192" s="67">
        <v>891780111</v>
      </c>
      <c r="D192" s="69" t="s">
        <v>64</v>
      </c>
      <c r="E192" s="70" t="s">
        <v>1913</v>
      </c>
      <c r="F192" s="136" t="s">
        <v>1912</v>
      </c>
      <c r="G192" s="72">
        <v>0</v>
      </c>
      <c r="H192" s="72" t="s">
        <v>73</v>
      </c>
      <c r="I192" s="67" t="s">
        <v>138</v>
      </c>
      <c r="J192" s="70" t="s">
        <v>1911</v>
      </c>
      <c r="K192" s="436">
        <v>21320000</v>
      </c>
      <c r="L192" s="67" t="s">
        <v>68</v>
      </c>
      <c r="M192" s="417" t="s">
        <v>1910</v>
      </c>
      <c r="N192" s="416">
        <v>900769848</v>
      </c>
      <c r="O192" s="412">
        <v>409</v>
      </c>
      <c r="P192" s="413">
        <v>45341</v>
      </c>
      <c r="Q192" s="436">
        <v>50000000</v>
      </c>
      <c r="R192" s="413">
        <v>45343</v>
      </c>
      <c r="S192" s="438">
        <v>21320000</v>
      </c>
      <c r="T192" s="72" t="s">
        <v>66</v>
      </c>
      <c r="U192" s="412">
        <v>52705148</v>
      </c>
      <c r="V192" s="244" t="s">
        <v>1909</v>
      </c>
      <c r="W192" s="413">
        <v>45343</v>
      </c>
      <c r="X192" s="413">
        <v>45343</v>
      </c>
      <c r="Y192" s="414" t="s">
        <v>75</v>
      </c>
      <c r="Z192" s="413">
        <v>45493</v>
      </c>
      <c r="AA192" s="136">
        <f t="shared" si="10"/>
        <v>150</v>
      </c>
      <c r="AB192" s="70">
        <v>0</v>
      </c>
      <c r="AC192" s="70">
        <v>0</v>
      </c>
      <c r="AD192" s="70">
        <v>0</v>
      </c>
      <c r="AE192" s="415" t="s">
        <v>75</v>
      </c>
      <c r="AF192" s="136">
        <f t="shared" si="11"/>
        <v>0</v>
      </c>
      <c r="AG192" s="70">
        <v>0</v>
      </c>
      <c r="AH192" s="70">
        <v>0</v>
      </c>
      <c r="AI192" s="415" t="s">
        <v>75</v>
      </c>
      <c r="AJ192" s="70">
        <v>0</v>
      </c>
      <c r="AK192" s="415" t="s">
        <v>75</v>
      </c>
      <c r="AL192" s="415" t="s">
        <v>75</v>
      </c>
      <c r="AM192" s="136">
        <f t="shared" si="12"/>
        <v>0</v>
      </c>
      <c r="AN192" s="447">
        <f>+K192+AC192-AH192</f>
        <v>21320000</v>
      </c>
      <c r="AO192" s="72" t="s">
        <v>85</v>
      </c>
      <c r="AP192" s="436">
        <v>0</v>
      </c>
      <c r="AQ192" s="72" t="s">
        <v>85</v>
      </c>
      <c r="AR192" s="70">
        <v>0</v>
      </c>
      <c r="AS192" s="415" t="s">
        <v>75</v>
      </c>
      <c r="AT192" s="453">
        <f t="shared" si="13"/>
        <v>14213334</v>
      </c>
      <c r="AU192" s="438">
        <v>7106666</v>
      </c>
      <c r="AV192" s="140">
        <f t="shared" si="14"/>
        <v>0.66666669793621014</v>
      </c>
      <c r="AW192" s="415" t="s">
        <v>75</v>
      </c>
      <c r="AX192" s="72" t="s">
        <v>86</v>
      </c>
      <c r="AY192" s="136" t="s">
        <v>1908</v>
      </c>
      <c r="AZ192" s="67" t="s">
        <v>67</v>
      </c>
      <c r="BA192" s="67" t="s">
        <v>133</v>
      </c>
    </row>
    <row r="193" spans="2:53" s="196" customFormat="1" ht="14.25" customHeight="1" x14ac:dyDescent="0.2">
      <c r="B193" s="67">
        <v>2024</v>
      </c>
      <c r="C193" s="67">
        <v>891780111</v>
      </c>
      <c r="D193" s="69" t="s">
        <v>64</v>
      </c>
      <c r="E193" s="70" t="s">
        <v>1907</v>
      </c>
      <c r="F193" s="136" t="s">
        <v>1906</v>
      </c>
      <c r="G193" s="72">
        <v>0</v>
      </c>
      <c r="H193" s="72" t="s">
        <v>73</v>
      </c>
      <c r="I193" s="67" t="s">
        <v>138</v>
      </c>
      <c r="J193" s="70" t="s">
        <v>1905</v>
      </c>
      <c r="K193" s="436">
        <v>12000000</v>
      </c>
      <c r="L193" s="67" t="s">
        <v>68</v>
      </c>
      <c r="M193" s="417" t="s">
        <v>1904</v>
      </c>
      <c r="N193" s="244">
        <v>901690236</v>
      </c>
      <c r="O193" s="412">
        <v>120</v>
      </c>
      <c r="P193" s="413">
        <v>45313</v>
      </c>
      <c r="Q193" s="436">
        <v>28250000</v>
      </c>
      <c r="R193" s="413">
        <v>45345</v>
      </c>
      <c r="S193" s="436">
        <v>12000000</v>
      </c>
      <c r="T193" s="72" t="s">
        <v>66</v>
      </c>
      <c r="U193" s="412">
        <v>63563343</v>
      </c>
      <c r="V193" s="244" t="s">
        <v>1903</v>
      </c>
      <c r="W193" s="413">
        <v>45345</v>
      </c>
      <c r="X193" s="413">
        <v>45345</v>
      </c>
      <c r="Y193" s="414" t="s">
        <v>75</v>
      </c>
      <c r="Z193" s="413">
        <v>45349</v>
      </c>
      <c r="AA193" s="136">
        <f t="shared" si="10"/>
        <v>4</v>
      </c>
      <c r="AB193" s="70">
        <v>0</v>
      </c>
      <c r="AC193" s="70">
        <v>0</v>
      </c>
      <c r="AD193" s="70">
        <v>0</v>
      </c>
      <c r="AE193" s="415" t="s">
        <v>75</v>
      </c>
      <c r="AF193" s="136">
        <f t="shared" si="11"/>
        <v>0</v>
      </c>
      <c r="AG193" s="70">
        <v>0</v>
      </c>
      <c r="AH193" s="70">
        <v>0</v>
      </c>
      <c r="AI193" s="415" t="s">
        <v>75</v>
      </c>
      <c r="AJ193" s="70">
        <v>0</v>
      </c>
      <c r="AK193" s="415" t="s">
        <v>75</v>
      </c>
      <c r="AL193" s="415" t="s">
        <v>75</v>
      </c>
      <c r="AM193" s="136">
        <f t="shared" si="12"/>
        <v>0</v>
      </c>
      <c r="AN193" s="447">
        <f>+K193+AC193-AH193</f>
        <v>12000000</v>
      </c>
      <c r="AO193" s="72" t="s">
        <v>85</v>
      </c>
      <c r="AP193" s="436">
        <v>0</v>
      </c>
      <c r="AQ193" s="72" t="s">
        <v>85</v>
      </c>
      <c r="AR193" s="70">
        <v>0</v>
      </c>
      <c r="AS193" s="415" t="s">
        <v>75</v>
      </c>
      <c r="AT193" s="453">
        <f t="shared" si="13"/>
        <v>12000000</v>
      </c>
      <c r="AU193" s="438">
        <v>0</v>
      </c>
      <c r="AV193" s="140">
        <f t="shared" si="14"/>
        <v>1</v>
      </c>
      <c r="AW193" s="415" t="s">
        <v>75</v>
      </c>
      <c r="AX193" s="72" t="s">
        <v>131</v>
      </c>
      <c r="AY193" s="136" t="s">
        <v>1902</v>
      </c>
      <c r="AZ193" s="67" t="s">
        <v>67</v>
      </c>
      <c r="BA193" s="67" t="s">
        <v>133</v>
      </c>
    </row>
    <row r="194" spans="2:53" s="196" customFormat="1" ht="14.25" customHeight="1" x14ac:dyDescent="0.2">
      <c r="B194" s="67">
        <v>2024</v>
      </c>
      <c r="C194" s="67">
        <v>891780111</v>
      </c>
      <c r="D194" s="69" t="s">
        <v>64</v>
      </c>
      <c r="E194" s="70" t="s">
        <v>1901</v>
      </c>
      <c r="F194" s="136" t="s">
        <v>1900</v>
      </c>
      <c r="G194" s="72">
        <v>0</v>
      </c>
      <c r="H194" s="72" t="s">
        <v>73</v>
      </c>
      <c r="I194" s="67" t="s">
        <v>138</v>
      </c>
      <c r="J194" s="70" t="s">
        <v>1899</v>
      </c>
      <c r="K194" s="437">
        <v>5332390</v>
      </c>
      <c r="L194" s="67" t="s">
        <v>68</v>
      </c>
      <c r="M194" s="244" t="s">
        <v>1898</v>
      </c>
      <c r="N194" s="416">
        <v>830034233</v>
      </c>
      <c r="O194" s="412">
        <v>297</v>
      </c>
      <c r="P194" s="413">
        <v>45329</v>
      </c>
      <c r="Q194" s="436">
        <v>5332390</v>
      </c>
      <c r="R194" s="413">
        <v>45356</v>
      </c>
      <c r="S194" s="437">
        <v>5332390</v>
      </c>
      <c r="T194" s="72" t="s">
        <v>66</v>
      </c>
      <c r="U194" s="412">
        <v>52389076</v>
      </c>
      <c r="V194" s="244" t="s">
        <v>1897</v>
      </c>
      <c r="W194" s="413">
        <v>45356</v>
      </c>
      <c r="X194" s="413">
        <v>45356</v>
      </c>
      <c r="Y194" s="414" t="s">
        <v>75</v>
      </c>
      <c r="Z194" s="413">
        <v>45415</v>
      </c>
      <c r="AA194" s="136">
        <f t="shared" si="10"/>
        <v>59</v>
      </c>
      <c r="AB194" s="70">
        <v>0</v>
      </c>
      <c r="AC194" s="70">
        <v>0</v>
      </c>
      <c r="AD194" s="70">
        <v>0</v>
      </c>
      <c r="AE194" s="415" t="s">
        <v>75</v>
      </c>
      <c r="AF194" s="136">
        <f t="shared" si="11"/>
        <v>0</v>
      </c>
      <c r="AG194" s="70">
        <v>0</v>
      </c>
      <c r="AH194" s="70">
        <v>0</v>
      </c>
      <c r="AI194" s="415" t="s">
        <v>75</v>
      </c>
      <c r="AJ194" s="70">
        <v>0</v>
      </c>
      <c r="AK194" s="415" t="s">
        <v>75</v>
      </c>
      <c r="AL194" s="415" t="s">
        <v>75</v>
      </c>
      <c r="AM194" s="136">
        <f t="shared" si="12"/>
        <v>0</v>
      </c>
      <c r="AN194" s="447">
        <f>+K194+AC194-AH194</f>
        <v>5332390</v>
      </c>
      <c r="AO194" s="72" t="s">
        <v>67</v>
      </c>
      <c r="AP194" s="436">
        <v>5332390</v>
      </c>
      <c r="AQ194" s="72" t="s">
        <v>85</v>
      </c>
      <c r="AR194" s="70">
        <v>0</v>
      </c>
      <c r="AS194" s="415" t="s">
        <v>75</v>
      </c>
      <c r="AT194" s="453">
        <f t="shared" si="13"/>
        <v>5332390</v>
      </c>
      <c r="AU194" s="438">
        <v>0</v>
      </c>
      <c r="AV194" s="140">
        <f t="shared" si="14"/>
        <v>1</v>
      </c>
      <c r="AW194" s="415" t="s">
        <v>75</v>
      </c>
      <c r="AX194" s="72" t="s">
        <v>131</v>
      </c>
      <c r="AY194" s="136" t="s">
        <v>1896</v>
      </c>
      <c r="AZ194" s="67" t="s">
        <v>67</v>
      </c>
      <c r="BA194" s="67" t="s">
        <v>133</v>
      </c>
    </row>
    <row r="195" spans="2:53" s="196" customFormat="1" ht="14.25" customHeight="1" x14ac:dyDescent="0.2">
      <c r="B195" s="67">
        <v>2024</v>
      </c>
      <c r="C195" s="67">
        <v>891780111</v>
      </c>
      <c r="D195" s="69" t="s">
        <v>64</v>
      </c>
      <c r="E195" s="70" t="s">
        <v>1895</v>
      </c>
      <c r="F195" s="136" t="s">
        <v>1894</v>
      </c>
      <c r="G195" s="72">
        <v>0</v>
      </c>
      <c r="H195" s="72" t="s">
        <v>73</v>
      </c>
      <c r="I195" s="67" t="s">
        <v>138</v>
      </c>
      <c r="J195" s="70" t="s">
        <v>1893</v>
      </c>
      <c r="K195" s="437">
        <v>85000000</v>
      </c>
      <c r="L195" s="67" t="s">
        <v>68</v>
      </c>
      <c r="M195" s="244" t="s">
        <v>1892</v>
      </c>
      <c r="N195" s="416">
        <v>800176618</v>
      </c>
      <c r="O195" s="412">
        <v>403</v>
      </c>
      <c r="P195" s="413">
        <v>45341</v>
      </c>
      <c r="Q195" s="436">
        <v>524300000</v>
      </c>
      <c r="R195" s="413">
        <v>45364</v>
      </c>
      <c r="S195" s="437">
        <v>85000000</v>
      </c>
      <c r="T195" s="72" t="s">
        <v>66</v>
      </c>
      <c r="U195" s="412">
        <v>22545553</v>
      </c>
      <c r="V195" s="244" t="s">
        <v>1891</v>
      </c>
      <c r="W195" s="413">
        <v>45364</v>
      </c>
      <c r="X195" s="413">
        <v>45364</v>
      </c>
      <c r="Y195" s="414" t="s">
        <v>75</v>
      </c>
      <c r="Z195" s="413">
        <v>45565</v>
      </c>
      <c r="AA195" s="136">
        <f t="shared" si="10"/>
        <v>201</v>
      </c>
      <c r="AB195" s="70">
        <v>0</v>
      </c>
      <c r="AC195" s="70">
        <v>0</v>
      </c>
      <c r="AD195" s="70">
        <v>0</v>
      </c>
      <c r="AE195" s="415" t="s">
        <v>75</v>
      </c>
      <c r="AF195" s="136">
        <f t="shared" si="11"/>
        <v>0</v>
      </c>
      <c r="AG195" s="70">
        <v>0</v>
      </c>
      <c r="AH195" s="70">
        <v>0</v>
      </c>
      <c r="AI195" s="415" t="s">
        <v>75</v>
      </c>
      <c r="AJ195" s="70">
        <v>0</v>
      </c>
      <c r="AK195" s="415" t="s">
        <v>75</v>
      </c>
      <c r="AL195" s="415" t="s">
        <v>75</v>
      </c>
      <c r="AM195" s="136">
        <f t="shared" si="12"/>
        <v>0</v>
      </c>
      <c r="AN195" s="447">
        <f>+K195+AC195-AH195</f>
        <v>85000000</v>
      </c>
      <c r="AO195" s="72" t="s">
        <v>85</v>
      </c>
      <c r="AP195" s="436">
        <v>0</v>
      </c>
      <c r="AQ195" s="72" t="s">
        <v>85</v>
      </c>
      <c r="AR195" s="70">
        <v>0</v>
      </c>
      <c r="AS195" s="415" t="s">
        <v>75</v>
      </c>
      <c r="AT195" s="453">
        <f t="shared" si="13"/>
        <v>0</v>
      </c>
      <c r="AU195" s="438">
        <v>85000000</v>
      </c>
      <c r="AV195" s="140">
        <f t="shared" si="14"/>
        <v>0</v>
      </c>
      <c r="AW195" s="415" t="s">
        <v>75</v>
      </c>
      <c r="AX195" s="72" t="s">
        <v>86</v>
      </c>
      <c r="AY195" s="136" t="s">
        <v>1890</v>
      </c>
      <c r="AZ195" s="67" t="s">
        <v>67</v>
      </c>
      <c r="BA195" s="67" t="s">
        <v>133</v>
      </c>
    </row>
    <row r="196" spans="2:53" s="196" customFormat="1" ht="14.25" customHeight="1" x14ac:dyDescent="0.2">
      <c r="B196" s="67">
        <v>2024</v>
      </c>
      <c r="C196" s="67">
        <v>891780111</v>
      </c>
      <c r="D196" s="69" t="s">
        <v>64</v>
      </c>
      <c r="E196" s="70" t="s">
        <v>1889</v>
      </c>
      <c r="F196" s="136" t="s">
        <v>1888</v>
      </c>
      <c r="G196" s="72">
        <v>0</v>
      </c>
      <c r="H196" s="72" t="s">
        <v>73</v>
      </c>
      <c r="I196" s="67" t="s">
        <v>138</v>
      </c>
      <c r="J196" s="70" t="s">
        <v>1887</v>
      </c>
      <c r="K196" s="437">
        <v>17452626</v>
      </c>
      <c r="L196" s="67" t="s">
        <v>68</v>
      </c>
      <c r="M196" s="417" t="s">
        <v>1886</v>
      </c>
      <c r="N196" s="244">
        <v>860002464</v>
      </c>
      <c r="O196" s="412">
        <v>192</v>
      </c>
      <c r="P196" s="413">
        <v>45321</v>
      </c>
      <c r="Q196" s="436">
        <v>65000000</v>
      </c>
      <c r="R196" s="413">
        <v>45369</v>
      </c>
      <c r="S196" s="437">
        <v>17452626</v>
      </c>
      <c r="T196" s="72" t="s">
        <v>66</v>
      </c>
      <c r="U196" s="412">
        <v>85155551</v>
      </c>
      <c r="V196" s="244" t="s">
        <v>1867</v>
      </c>
      <c r="W196" s="413">
        <v>45369</v>
      </c>
      <c r="X196" s="413">
        <v>45399</v>
      </c>
      <c r="Y196" s="414" t="s">
        <v>75</v>
      </c>
      <c r="Z196" s="423">
        <v>45414</v>
      </c>
      <c r="AA196" s="136">
        <f t="shared" si="10"/>
        <v>15</v>
      </c>
      <c r="AB196" s="70">
        <v>0</v>
      </c>
      <c r="AC196" s="70">
        <v>0</v>
      </c>
      <c r="AD196" s="70">
        <v>0</v>
      </c>
      <c r="AE196" s="415" t="s">
        <v>75</v>
      </c>
      <c r="AF196" s="136">
        <f t="shared" si="11"/>
        <v>0</v>
      </c>
      <c r="AG196" s="70">
        <v>0</v>
      </c>
      <c r="AH196" s="70">
        <v>0</v>
      </c>
      <c r="AI196" s="415" t="s">
        <v>75</v>
      </c>
      <c r="AJ196" s="70">
        <v>0</v>
      </c>
      <c r="AK196" s="415" t="s">
        <v>75</v>
      </c>
      <c r="AL196" s="415" t="s">
        <v>75</v>
      </c>
      <c r="AM196" s="136">
        <f t="shared" si="12"/>
        <v>0</v>
      </c>
      <c r="AN196" s="447">
        <f>+K196+AC196-AH196</f>
        <v>17452626</v>
      </c>
      <c r="AO196" s="72" t="s">
        <v>67</v>
      </c>
      <c r="AP196" s="436">
        <v>17452626</v>
      </c>
      <c r="AQ196" s="72" t="s">
        <v>85</v>
      </c>
      <c r="AR196" s="70">
        <v>0</v>
      </c>
      <c r="AS196" s="415" t="s">
        <v>75</v>
      </c>
      <c r="AT196" s="453">
        <f t="shared" si="13"/>
        <v>17452626</v>
      </c>
      <c r="AU196" s="438">
        <v>0</v>
      </c>
      <c r="AV196" s="140">
        <f t="shared" si="14"/>
        <v>1</v>
      </c>
      <c r="AW196" s="415" t="s">
        <v>75</v>
      </c>
      <c r="AX196" s="72" t="s">
        <v>131</v>
      </c>
      <c r="AY196" s="136" t="s">
        <v>1885</v>
      </c>
      <c r="AZ196" s="67" t="s">
        <v>67</v>
      </c>
      <c r="BA196" s="67" t="s">
        <v>133</v>
      </c>
    </row>
    <row r="197" spans="2:53" s="196" customFormat="1" ht="14.25" customHeight="1" x14ac:dyDescent="0.2">
      <c r="B197" s="67">
        <v>2024</v>
      </c>
      <c r="C197" s="67">
        <v>891780111</v>
      </c>
      <c r="D197" s="69" t="s">
        <v>64</v>
      </c>
      <c r="E197" s="70" t="s">
        <v>1884</v>
      </c>
      <c r="F197" s="136" t="s">
        <v>1883</v>
      </c>
      <c r="G197" s="72">
        <v>0</v>
      </c>
      <c r="H197" s="72" t="s">
        <v>73</v>
      </c>
      <c r="I197" s="67" t="s">
        <v>138</v>
      </c>
      <c r="J197" s="70" t="s">
        <v>1882</v>
      </c>
      <c r="K197" s="436">
        <v>60000000</v>
      </c>
      <c r="L197" s="67" t="s">
        <v>68</v>
      </c>
      <c r="M197" s="417" t="s">
        <v>1825</v>
      </c>
      <c r="N197" s="244">
        <v>800176618</v>
      </c>
      <c r="O197" s="421">
        <v>196</v>
      </c>
      <c r="P197" s="422">
        <v>45321</v>
      </c>
      <c r="Q197" s="436">
        <v>100000000</v>
      </c>
      <c r="R197" s="422">
        <v>45372</v>
      </c>
      <c r="S197" s="438">
        <v>60000000</v>
      </c>
      <c r="T197" s="72" t="s">
        <v>66</v>
      </c>
      <c r="U197" s="412">
        <v>85155551</v>
      </c>
      <c r="V197" s="244" t="s">
        <v>1867</v>
      </c>
      <c r="W197" s="413">
        <v>45372</v>
      </c>
      <c r="X197" s="413">
        <v>45372</v>
      </c>
      <c r="Y197" s="414" t="s">
        <v>75</v>
      </c>
      <c r="Z197" s="413">
        <v>45473</v>
      </c>
      <c r="AA197" s="136">
        <f t="shared" si="10"/>
        <v>101</v>
      </c>
      <c r="AB197" s="70">
        <v>0</v>
      </c>
      <c r="AC197" s="70">
        <v>0</v>
      </c>
      <c r="AD197" s="70">
        <v>0</v>
      </c>
      <c r="AE197" s="415" t="s">
        <v>75</v>
      </c>
      <c r="AF197" s="136">
        <f t="shared" si="11"/>
        <v>0</v>
      </c>
      <c r="AG197" s="70">
        <v>0</v>
      </c>
      <c r="AH197" s="70">
        <v>0</v>
      </c>
      <c r="AI197" s="415" t="s">
        <v>75</v>
      </c>
      <c r="AJ197" s="70">
        <v>0</v>
      </c>
      <c r="AK197" s="415" t="s">
        <v>75</v>
      </c>
      <c r="AL197" s="415" t="s">
        <v>75</v>
      </c>
      <c r="AM197" s="136">
        <f t="shared" si="12"/>
        <v>0</v>
      </c>
      <c r="AN197" s="447">
        <f>+K197+AC197-AH197</f>
        <v>60000000</v>
      </c>
      <c r="AO197" s="72" t="s">
        <v>67</v>
      </c>
      <c r="AP197" s="436">
        <v>60000000</v>
      </c>
      <c r="AQ197" s="72" t="s">
        <v>85</v>
      </c>
      <c r="AR197" s="70">
        <v>0</v>
      </c>
      <c r="AS197" s="415" t="s">
        <v>75</v>
      </c>
      <c r="AT197" s="453">
        <f t="shared" si="13"/>
        <v>0</v>
      </c>
      <c r="AU197" s="438">
        <v>60000000</v>
      </c>
      <c r="AV197" s="140">
        <f t="shared" si="14"/>
        <v>0</v>
      </c>
      <c r="AW197" s="415" t="s">
        <v>75</v>
      </c>
      <c r="AX197" s="72" t="s">
        <v>86</v>
      </c>
      <c r="AY197" s="136" t="s">
        <v>1881</v>
      </c>
      <c r="AZ197" s="67" t="s">
        <v>67</v>
      </c>
      <c r="BA197" s="67" t="s">
        <v>133</v>
      </c>
    </row>
    <row r="198" spans="2:53" s="196" customFormat="1" ht="14.25" customHeight="1" x14ac:dyDescent="0.2">
      <c r="B198" s="67">
        <v>2024</v>
      </c>
      <c r="C198" s="67">
        <v>891780111</v>
      </c>
      <c r="D198" s="69" t="s">
        <v>64</v>
      </c>
      <c r="E198" s="70" t="s">
        <v>1880</v>
      </c>
      <c r="F198" s="136" t="s">
        <v>1879</v>
      </c>
      <c r="G198" s="72">
        <v>0</v>
      </c>
      <c r="H198" s="72" t="s">
        <v>73</v>
      </c>
      <c r="I198" s="67" t="s">
        <v>138</v>
      </c>
      <c r="J198" s="70" t="s">
        <v>1878</v>
      </c>
      <c r="K198" s="436">
        <v>35805921</v>
      </c>
      <c r="L198" s="67" t="s">
        <v>68</v>
      </c>
      <c r="M198" s="417" t="s">
        <v>1877</v>
      </c>
      <c r="N198" s="244">
        <v>830141610</v>
      </c>
      <c r="O198" s="421">
        <v>712</v>
      </c>
      <c r="P198" s="422">
        <v>45369</v>
      </c>
      <c r="Q198" s="436">
        <v>35805921</v>
      </c>
      <c r="R198" s="422">
        <v>45372</v>
      </c>
      <c r="S198" s="438">
        <v>35805921</v>
      </c>
      <c r="T198" s="72" t="s">
        <v>66</v>
      </c>
      <c r="U198" s="412">
        <v>85155551</v>
      </c>
      <c r="V198" s="244" t="s">
        <v>1593</v>
      </c>
      <c r="W198" s="413">
        <v>45372</v>
      </c>
      <c r="X198" s="413">
        <v>45372</v>
      </c>
      <c r="Y198" s="414" t="s">
        <v>75</v>
      </c>
      <c r="Z198" s="423">
        <v>45736</v>
      </c>
      <c r="AA198" s="136">
        <f t="shared" si="10"/>
        <v>364</v>
      </c>
      <c r="AB198" s="70">
        <v>0</v>
      </c>
      <c r="AC198" s="70">
        <v>0</v>
      </c>
      <c r="AD198" s="70">
        <v>0</v>
      </c>
      <c r="AE198" s="415" t="s">
        <v>75</v>
      </c>
      <c r="AF198" s="136">
        <f t="shared" si="11"/>
        <v>0</v>
      </c>
      <c r="AG198" s="70">
        <v>0</v>
      </c>
      <c r="AH198" s="70">
        <v>0</v>
      </c>
      <c r="AI198" s="415" t="s">
        <v>75</v>
      </c>
      <c r="AJ198" s="70">
        <v>0</v>
      </c>
      <c r="AK198" s="415" t="s">
        <v>75</v>
      </c>
      <c r="AL198" s="415" t="s">
        <v>75</v>
      </c>
      <c r="AM198" s="136">
        <f t="shared" si="12"/>
        <v>0</v>
      </c>
      <c r="AN198" s="447">
        <f>+K198+AC198-AH198</f>
        <v>35805921</v>
      </c>
      <c r="AO198" s="72" t="s">
        <v>67</v>
      </c>
      <c r="AP198" s="436">
        <v>35805921</v>
      </c>
      <c r="AQ198" s="72" t="s">
        <v>85</v>
      </c>
      <c r="AR198" s="70">
        <v>0</v>
      </c>
      <c r="AS198" s="415" t="s">
        <v>75</v>
      </c>
      <c r="AT198" s="453">
        <f t="shared" si="13"/>
        <v>32225328</v>
      </c>
      <c r="AU198" s="438">
        <v>3580593</v>
      </c>
      <c r="AV198" s="140">
        <f t="shared" si="14"/>
        <v>0.89999997486449235</v>
      </c>
      <c r="AW198" s="415" t="s">
        <v>75</v>
      </c>
      <c r="AX198" s="72" t="s">
        <v>86</v>
      </c>
      <c r="AY198" s="136" t="s">
        <v>1876</v>
      </c>
      <c r="AZ198" s="67" t="s">
        <v>67</v>
      </c>
      <c r="BA198" s="67" t="s">
        <v>133</v>
      </c>
    </row>
    <row r="199" spans="2:53" s="196" customFormat="1" ht="14.25" customHeight="1" x14ac:dyDescent="0.2">
      <c r="B199" s="67">
        <v>2024</v>
      </c>
      <c r="C199" s="67">
        <v>891780111</v>
      </c>
      <c r="D199" s="69" t="s">
        <v>64</v>
      </c>
      <c r="E199" s="70" t="s">
        <v>1875</v>
      </c>
      <c r="F199" s="267" t="s">
        <v>1874</v>
      </c>
      <c r="G199" s="72">
        <v>0</v>
      </c>
      <c r="H199" s="72" t="s">
        <v>73</v>
      </c>
      <c r="I199" s="67" t="s">
        <v>138</v>
      </c>
      <c r="J199" s="70" t="s">
        <v>1873</v>
      </c>
      <c r="K199" s="437">
        <v>30000000</v>
      </c>
      <c r="L199" s="67" t="s">
        <v>68</v>
      </c>
      <c r="M199" s="417" t="s">
        <v>1872</v>
      </c>
      <c r="N199" s="244">
        <v>1082890049</v>
      </c>
      <c r="O199" s="412">
        <v>791</v>
      </c>
      <c r="P199" s="413">
        <v>45373</v>
      </c>
      <c r="Q199" s="436">
        <v>30000000</v>
      </c>
      <c r="R199" s="413">
        <v>45384</v>
      </c>
      <c r="S199" s="438">
        <f>+K199</f>
        <v>30000000</v>
      </c>
      <c r="T199" s="72" t="s">
        <v>66</v>
      </c>
      <c r="U199" s="412">
        <v>85081920</v>
      </c>
      <c r="V199" s="244" t="s">
        <v>1697</v>
      </c>
      <c r="W199" s="413">
        <v>45384</v>
      </c>
      <c r="X199" s="413">
        <v>45384</v>
      </c>
      <c r="Y199" s="414" t="s">
        <v>75</v>
      </c>
      <c r="Z199" s="413">
        <v>45565</v>
      </c>
      <c r="AA199" s="136">
        <f t="shared" si="10"/>
        <v>181</v>
      </c>
      <c r="AB199" s="70">
        <v>0</v>
      </c>
      <c r="AC199" s="70">
        <v>0</v>
      </c>
      <c r="AD199" s="70">
        <v>0</v>
      </c>
      <c r="AE199" s="415" t="s">
        <v>75</v>
      </c>
      <c r="AF199" s="136">
        <f t="shared" si="11"/>
        <v>0</v>
      </c>
      <c r="AG199" s="70">
        <v>0</v>
      </c>
      <c r="AH199" s="70">
        <v>0</v>
      </c>
      <c r="AI199" s="415" t="s">
        <v>75</v>
      </c>
      <c r="AJ199" s="70">
        <v>0</v>
      </c>
      <c r="AK199" s="415" t="s">
        <v>75</v>
      </c>
      <c r="AL199" s="415" t="s">
        <v>75</v>
      </c>
      <c r="AM199" s="136">
        <f t="shared" si="12"/>
        <v>0</v>
      </c>
      <c r="AN199" s="447">
        <f>+K199+AC199-AH199</f>
        <v>30000000</v>
      </c>
      <c r="AO199" s="72" t="s">
        <v>67</v>
      </c>
      <c r="AP199" s="436">
        <f>+AN199</f>
        <v>30000000</v>
      </c>
      <c r="AQ199" s="72" t="s">
        <v>85</v>
      </c>
      <c r="AR199" s="70">
        <v>0</v>
      </c>
      <c r="AS199" s="415" t="s">
        <v>75</v>
      </c>
      <c r="AT199" s="453">
        <f t="shared" si="13"/>
        <v>11840000</v>
      </c>
      <c r="AU199" s="438">
        <v>18160000</v>
      </c>
      <c r="AV199" s="140">
        <f t="shared" si="14"/>
        <v>0.39466666666666667</v>
      </c>
      <c r="AW199" s="415" t="s">
        <v>75</v>
      </c>
      <c r="AX199" s="72" t="s">
        <v>86</v>
      </c>
      <c r="AY199" s="402" t="s">
        <v>1871</v>
      </c>
      <c r="AZ199" s="67" t="s">
        <v>67</v>
      </c>
      <c r="BA199" s="67" t="s">
        <v>133</v>
      </c>
    </row>
    <row r="200" spans="2:53" s="196" customFormat="1" ht="14.25" customHeight="1" x14ac:dyDescent="0.2">
      <c r="B200" s="67">
        <v>2024</v>
      </c>
      <c r="C200" s="67">
        <v>891780111</v>
      </c>
      <c r="D200" s="69" t="s">
        <v>64</v>
      </c>
      <c r="E200" s="70" t="s">
        <v>1870</v>
      </c>
      <c r="F200" s="267" t="s">
        <v>1869</v>
      </c>
      <c r="G200" s="72">
        <v>0</v>
      </c>
      <c r="H200" s="72" t="s">
        <v>73</v>
      </c>
      <c r="I200" s="67" t="s">
        <v>138</v>
      </c>
      <c r="J200" s="70" t="s">
        <v>1868</v>
      </c>
      <c r="K200" s="437">
        <f>10800000+35800000</f>
        <v>46600000</v>
      </c>
      <c r="L200" s="67" t="s">
        <v>68</v>
      </c>
      <c r="M200" s="417" t="s">
        <v>1825</v>
      </c>
      <c r="N200" s="244">
        <v>800176618</v>
      </c>
      <c r="O200" s="412">
        <v>710</v>
      </c>
      <c r="P200" s="413">
        <v>45369</v>
      </c>
      <c r="Q200" s="436">
        <v>524300000</v>
      </c>
      <c r="R200" s="413">
        <v>45386</v>
      </c>
      <c r="S200" s="438">
        <f>+K200</f>
        <v>46600000</v>
      </c>
      <c r="T200" s="72" t="s">
        <v>66</v>
      </c>
      <c r="U200" s="412">
        <v>85155551</v>
      </c>
      <c r="V200" s="244" t="s">
        <v>1867</v>
      </c>
      <c r="W200" s="413">
        <v>45386</v>
      </c>
      <c r="X200" s="413">
        <v>45386</v>
      </c>
      <c r="Y200" s="414" t="s">
        <v>75</v>
      </c>
      <c r="Z200" s="413">
        <v>45446</v>
      </c>
      <c r="AA200" s="136">
        <f t="shared" ref="AA200:AA263" si="16">+IF(Y200="1800-01-01",Z200-X200,Z200-Y200)</f>
        <v>60</v>
      </c>
      <c r="AB200" s="70">
        <v>0</v>
      </c>
      <c r="AC200" s="70">
        <v>0</v>
      </c>
      <c r="AD200" s="70">
        <v>0</v>
      </c>
      <c r="AE200" s="415" t="s">
        <v>75</v>
      </c>
      <c r="AF200" s="136">
        <f t="shared" ref="AF200:AF263" si="17">+IF(AE200="1800-01-01",0,AE200-Z200)</f>
        <v>0</v>
      </c>
      <c r="AG200" s="70">
        <v>0</v>
      </c>
      <c r="AH200" s="70">
        <v>0</v>
      </c>
      <c r="AI200" s="415" t="s">
        <v>75</v>
      </c>
      <c r="AJ200" s="70">
        <v>0</v>
      </c>
      <c r="AK200" s="415" t="s">
        <v>75</v>
      </c>
      <c r="AL200" s="415" t="s">
        <v>75</v>
      </c>
      <c r="AM200" s="136">
        <f t="shared" ref="AM200:AM263" si="18">+IF(AK200="1800-01-01",0,AL200-AK200)</f>
        <v>0</v>
      </c>
      <c r="AN200" s="447">
        <f>+K200+AC200-AH200</f>
        <v>46600000</v>
      </c>
      <c r="AO200" s="72" t="s">
        <v>85</v>
      </c>
      <c r="AP200" s="436">
        <v>0</v>
      </c>
      <c r="AQ200" s="72" t="s">
        <v>85</v>
      </c>
      <c r="AR200" s="70">
        <v>0</v>
      </c>
      <c r="AS200" s="415" t="s">
        <v>75</v>
      </c>
      <c r="AT200" s="453">
        <f t="shared" ref="AT200:AT263" si="19">+AN200-AU200</f>
        <v>35800000</v>
      </c>
      <c r="AU200" s="438">
        <v>10800000</v>
      </c>
      <c r="AV200" s="140">
        <f t="shared" ref="AV200:AV263" si="20">+IFERROR(AT200/AN200,"_")</f>
        <v>0.76824034334763946</v>
      </c>
      <c r="AW200" s="415" t="s">
        <v>75</v>
      </c>
      <c r="AX200" s="72" t="s">
        <v>86</v>
      </c>
      <c r="AY200" s="402" t="s">
        <v>1866</v>
      </c>
      <c r="AZ200" s="67" t="s">
        <v>67</v>
      </c>
      <c r="BA200" s="67" t="s">
        <v>133</v>
      </c>
    </row>
    <row r="201" spans="2:53" s="196" customFormat="1" ht="14.25" customHeight="1" x14ac:dyDescent="0.2">
      <c r="B201" s="67">
        <v>2024</v>
      </c>
      <c r="C201" s="67">
        <v>891780111</v>
      </c>
      <c r="D201" s="69" t="s">
        <v>64</v>
      </c>
      <c r="E201" s="70" t="s">
        <v>1865</v>
      </c>
      <c r="F201" s="267" t="s">
        <v>1864</v>
      </c>
      <c r="G201" s="72">
        <v>0</v>
      </c>
      <c r="H201" s="72" t="s">
        <v>73</v>
      </c>
      <c r="I201" s="67" t="s">
        <v>138</v>
      </c>
      <c r="J201" s="70" t="s">
        <v>1863</v>
      </c>
      <c r="K201" s="437">
        <v>3000000</v>
      </c>
      <c r="L201" s="67" t="s">
        <v>68</v>
      </c>
      <c r="M201" s="417" t="s">
        <v>1862</v>
      </c>
      <c r="N201" s="244">
        <v>1020723830</v>
      </c>
      <c r="O201" s="412">
        <v>498</v>
      </c>
      <c r="P201" s="413">
        <v>45349</v>
      </c>
      <c r="Q201" s="436">
        <f>426348465+28800000</f>
        <v>455148465</v>
      </c>
      <c r="R201" s="413">
        <v>45387</v>
      </c>
      <c r="S201" s="438">
        <f>+K201</f>
        <v>3000000</v>
      </c>
      <c r="T201" s="72" t="s">
        <v>66</v>
      </c>
      <c r="U201" s="412">
        <v>79857491</v>
      </c>
      <c r="V201" s="244" t="s">
        <v>1861</v>
      </c>
      <c r="W201" s="413">
        <v>45387</v>
      </c>
      <c r="X201" s="413">
        <v>45387</v>
      </c>
      <c r="Y201" s="414" t="s">
        <v>75</v>
      </c>
      <c r="Z201" s="413">
        <v>45569</v>
      </c>
      <c r="AA201" s="136">
        <f t="shared" si="16"/>
        <v>182</v>
      </c>
      <c r="AB201" s="70">
        <v>0</v>
      </c>
      <c r="AC201" s="70">
        <v>0</v>
      </c>
      <c r="AD201" s="70">
        <v>0</v>
      </c>
      <c r="AE201" s="415" t="s">
        <v>75</v>
      </c>
      <c r="AF201" s="136">
        <f t="shared" si="17"/>
        <v>0</v>
      </c>
      <c r="AG201" s="70">
        <v>0</v>
      </c>
      <c r="AH201" s="70">
        <v>0</v>
      </c>
      <c r="AI201" s="415" t="s">
        <v>75</v>
      </c>
      <c r="AJ201" s="70">
        <v>0</v>
      </c>
      <c r="AK201" s="415" t="s">
        <v>75</v>
      </c>
      <c r="AL201" s="415" t="s">
        <v>75</v>
      </c>
      <c r="AM201" s="136">
        <f t="shared" si="18"/>
        <v>0</v>
      </c>
      <c r="AN201" s="447">
        <f>+K201+AC201-AH201</f>
        <v>3000000</v>
      </c>
      <c r="AO201" s="72" t="s">
        <v>85</v>
      </c>
      <c r="AP201" s="436">
        <v>0</v>
      </c>
      <c r="AQ201" s="72" t="s">
        <v>85</v>
      </c>
      <c r="AR201" s="70">
        <v>0</v>
      </c>
      <c r="AS201" s="415" t="s">
        <v>75</v>
      </c>
      <c r="AT201" s="453">
        <f t="shared" si="19"/>
        <v>0</v>
      </c>
      <c r="AU201" s="438">
        <v>3000000</v>
      </c>
      <c r="AV201" s="140">
        <f t="shared" si="20"/>
        <v>0</v>
      </c>
      <c r="AW201" s="415" t="s">
        <v>75</v>
      </c>
      <c r="AX201" s="72" t="s">
        <v>86</v>
      </c>
      <c r="AY201" s="402" t="s">
        <v>1860</v>
      </c>
      <c r="AZ201" s="67" t="s">
        <v>67</v>
      </c>
      <c r="BA201" s="67" t="s">
        <v>133</v>
      </c>
    </row>
    <row r="202" spans="2:53" s="196" customFormat="1" ht="14.25" customHeight="1" x14ac:dyDescent="0.2">
      <c r="B202" s="67">
        <v>2024</v>
      </c>
      <c r="C202" s="67">
        <v>891780111</v>
      </c>
      <c r="D202" s="69" t="s">
        <v>64</v>
      </c>
      <c r="E202" s="70" t="s">
        <v>1859</v>
      </c>
      <c r="F202" s="267" t="s">
        <v>1858</v>
      </c>
      <c r="G202" s="72">
        <v>0</v>
      </c>
      <c r="H202" s="72" t="s">
        <v>73</v>
      </c>
      <c r="I202" s="67" t="s">
        <v>138</v>
      </c>
      <c r="J202" s="70" t="s">
        <v>1857</v>
      </c>
      <c r="K202" s="436">
        <v>14994000</v>
      </c>
      <c r="L202" s="67" t="s">
        <v>68</v>
      </c>
      <c r="M202" s="417" t="s">
        <v>1856</v>
      </c>
      <c r="N202" s="244">
        <v>901337227</v>
      </c>
      <c r="O202" s="412">
        <v>192</v>
      </c>
      <c r="P202" s="413">
        <v>45321</v>
      </c>
      <c r="Q202" s="436">
        <v>65000000</v>
      </c>
      <c r="R202" s="413">
        <v>45394</v>
      </c>
      <c r="S202" s="438">
        <f>+K202</f>
        <v>14994000</v>
      </c>
      <c r="T202" s="72" t="s">
        <v>66</v>
      </c>
      <c r="U202" s="412">
        <v>85155551</v>
      </c>
      <c r="V202" s="244" t="s">
        <v>1855</v>
      </c>
      <c r="W202" s="413">
        <v>45394</v>
      </c>
      <c r="X202" s="413">
        <v>45399</v>
      </c>
      <c r="Y202" s="414" t="s">
        <v>75</v>
      </c>
      <c r="Z202" s="413">
        <v>45415</v>
      </c>
      <c r="AA202" s="136">
        <f t="shared" si="16"/>
        <v>16</v>
      </c>
      <c r="AB202" s="70">
        <v>0</v>
      </c>
      <c r="AC202" s="70">
        <v>0</v>
      </c>
      <c r="AD202" s="70">
        <v>0</v>
      </c>
      <c r="AE202" s="415" t="s">
        <v>75</v>
      </c>
      <c r="AF202" s="136">
        <f t="shared" si="17"/>
        <v>0</v>
      </c>
      <c r="AG202" s="70">
        <v>0</v>
      </c>
      <c r="AH202" s="70">
        <v>0</v>
      </c>
      <c r="AI202" s="415" t="s">
        <v>75</v>
      </c>
      <c r="AJ202" s="70">
        <v>0</v>
      </c>
      <c r="AK202" s="415" t="s">
        <v>75</v>
      </c>
      <c r="AL202" s="415" t="s">
        <v>75</v>
      </c>
      <c r="AM202" s="136">
        <f t="shared" si="18"/>
        <v>0</v>
      </c>
      <c r="AN202" s="447">
        <f>+K202+AC202-AH202</f>
        <v>14994000</v>
      </c>
      <c r="AO202" s="72" t="s">
        <v>67</v>
      </c>
      <c r="AP202" s="436">
        <f>+AN202</f>
        <v>14994000</v>
      </c>
      <c r="AQ202" s="72" t="s">
        <v>85</v>
      </c>
      <c r="AR202" s="70">
        <v>0</v>
      </c>
      <c r="AS202" s="415" t="s">
        <v>75</v>
      </c>
      <c r="AT202" s="453">
        <f t="shared" si="19"/>
        <v>14994000</v>
      </c>
      <c r="AU202" s="438">
        <v>0</v>
      </c>
      <c r="AV202" s="140">
        <f t="shared" si="20"/>
        <v>1</v>
      </c>
      <c r="AW202" s="415" t="s">
        <v>75</v>
      </c>
      <c r="AX202" s="72" t="s">
        <v>131</v>
      </c>
      <c r="AY202" s="402" t="s">
        <v>1854</v>
      </c>
      <c r="AZ202" s="67" t="s">
        <v>67</v>
      </c>
      <c r="BA202" s="67" t="s">
        <v>133</v>
      </c>
    </row>
    <row r="203" spans="2:53" s="196" customFormat="1" ht="14.25" customHeight="1" x14ac:dyDescent="0.2">
      <c r="B203" s="67">
        <v>2024</v>
      </c>
      <c r="C203" s="67">
        <v>891780111</v>
      </c>
      <c r="D203" s="69" t="s">
        <v>64</v>
      </c>
      <c r="E203" s="70" t="s">
        <v>1853</v>
      </c>
      <c r="F203" s="267" t="s">
        <v>1852</v>
      </c>
      <c r="G203" s="72">
        <v>0</v>
      </c>
      <c r="H203" s="72" t="s">
        <v>73</v>
      </c>
      <c r="I203" s="67" t="s">
        <v>138</v>
      </c>
      <c r="J203" s="70" t="s">
        <v>1851</v>
      </c>
      <c r="K203" s="437">
        <v>54667610</v>
      </c>
      <c r="L203" s="67" t="s">
        <v>68</v>
      </c>
      <c r="M203" s="417" t="s">
        <v>1573</v>
      </c>
      <c r="N203" s="244">
        <v>900949224</v>
      </c>
      <c r="O203" s="412">
        <v>605</v>
      </c>
      <c r="P203" s="413">
        <v>45357</v>
      </c>
      <c r="Q203" s="436">
        <v>54667610</v>
      </c>
      <c r="R203" s="413">
        <v>45400</v>
      </c>
      <c r="S203" s="438">
        <f>+K203</f>
        <v>54667610</v>
      </c>
      <c r="T203" s="72" t="s">
        <v>66</v>
      </c>
      <c r="U203" s="412">
        <v>52389076</v>
      </c>
      <c r="V203" s="244" t="s">
        <v>1603</v>
      </c>
      <c r="W203" s="413">
        <v>45400</v>
      </c>
      <c r="X203" s="413">
        <v>45401</v>
      </c>
      <c r="Y203" s="414" t="s">
        <v>75</v>
      </c>
      <c r="Z203" s="413">
        <v>45657</v>
      </c>
      <c r="AA203" s="136">
        <f t="shared" si="16"/>
        <v>256</v>
      </c>
      <c r="AB203" s="70">
        <v>0</v>
      </c>
      <c r="AC203" s="70">
        <v>0</v>
      </c>
      <c r="AD203" s="70">
        <v>0</v>
      </c>
      <c r="AE203" s="415" t="s">
        <v>75</v>
      </c>
      <c r="AF203" s="136">
        <f t="shared" si="17"/>
        <v>0</v>
      </c>
      <c r="AG203" s="70">
        <v>0</v>
      </c>
      <c r="AH203" s="70">
        <v>0</v>
      </c>
      <c r="AI203" s="415" t="s">
        <v>75</v>
      </c>
      <c r="AJ203" s="70">
        <v>0</v>
      </c>
      <c r="AK203" s="415" t="s">
        <v>75</v>
      </c>
      <c r="AL203" s="415" t="s">
        <v>75</v>
      </c>
      <c r="AM203" s="136">
        <f t="shared" si="18"/>
        <v>0</v>
      </c>
      <c r="AN203" s="447">
        <f>+K203+AC203-AH203</f>
        <v>54667610</v>
      </c>
      <c r="AO203" s="72" t="s">
        <v>67</v>
      </c>
      <c r="AP203" s="436">
        <f>+AN203</f>
        <v>54667610</v>
      </c>
      <c r="AQ203" s="72" t="s">
        <v>85</v>
      </c>
      <c r="AR203" s="70">
        <v>0</v>
      </c>
      <c r="AS203" s="415" t="s">
        <v>75</v>
      </c>
      <c r="AT203" s="453">
        <f t="shared" si="19"/>
        <v>11804800</v>
      </c>
      <c r="AU203" s="438">
        <v>42862810</v>
      </c>
      <c r="AV203" s="140">
        <f t="shared" si="20"/>
        <v>0.2159377371719744</v>
      </c>
      <c r="AW203" s="415" t="s">
        <v>75</v>
      </c>
      <c r="AX203" s="72" t="s">
        <v>86</v>
      </c>
      <c r="AY203" s="267" t="s">
        <v>1850</v>
      </c>
      <c r="AZ203" s="67" t="s">
        <v>67</v>
      </c>
      <c r="BA203" s="67" t="s">
        <v>133</v>
      </c>
    </row>
    <row r="204" spans="2:53" s="196" customFormat="1" ht="14.25" customHeight="1" x14ac:dyDescent="0.2">
      <c r="B204" s="67">
        <v>2024</v>
      </c>
      <c r="C204" s="67">
        <v>891780111</v>
      </c>
      <c r="D204" s="69" t="s">
        <v>64</v>
      </c>
      <c r="E204" s="70" t="s">
        <v>1849</v>
      </c>
      <c r="F204" s="267" t="s">
        <v>1848</v>
      </c>
      <c r="G204" s="72">
        <v>0</v>
      </c>
      <c r="H204" s="72" t="s">
        <v>73</v>
      </c>
      <c r="I204" s="67" t="s">
        <v>138</v>
      </c>
      <c r="J204" s="70" t="s">
        <v>1847</v>
      </c>
      <c r="K204" s="436">
        <v>46474600</v>
      </c>
      <c r="L204" s="67" t="s">
        <v>68</v>
      </c>
      <c r="M204" s="417" t="s">
        <v>1846</v>
      </c>
      <c r="N204" s="244">
        <v>901775142</v>
      </c>
      <c r="O204" s="412">
        <v>235</v>
      </c>
      <c r="P204" s="413">
        <v>45323</v>
      </c>
      <c r="Q204" s="436">
        <v>524300000</v>
      </c>
      <c r="R204" s="413">
        <v>45406</v>
      </c>
      <c r="S204" s="438">
        <f>+K204</f>
        <v>46474600</v>
      </c>
      <c r="T204" s="72" t="s">
        <v>66</v>
      </c>
      <c r="U204" s="412">
        <v>52705148</v>
      </c>
      <c r="V204" s="244" t="s">
        <v>1609</v>
      </c>
      <c r="W204" s="413">
        <v>45406</v>
      </c>
      <c r="X204" s="413">
        <v>45406</v>
      </c>
      <c r="Y204" s="414" t="s">
        <v>75</v>
      </c>
      <c r="Z204" s="413">
        <v>45588</v>
      </c>
      <c r="AA204" s="136">
        <f t="shared" si="16"/>
        <v>182</v>
      </c>
      <c r="AB204" s="70">
        <v>0</v>
      </c>
      <c r="AC204" s="70">
        <v>0</v>
      </c>
      <c r="AD204" s="70">
        <v>0</v>
      </c>
      <c r="AE204" s="415" t="s">
        <v>75</v>
      </c>
      <c r="AF204" s="136">
        <f t="shared" si="17"/>
        <v>0</v>
      </c>
      <c r="AG204" s="70">
        <v>0</v>
      </c>
      <c r="AH204" s="70">
        <v>0</v>
      </c>
      <c r="AI204" s="415" t="s">
        <v>75</v>
      </c>
      <c r="AJ204" s="70">
        <v>0</v>
      </c>
      <c r="AK204" s="415" t="s">
        <v>75</v>
      </c>
      <c r="AL204" s="415" t="s">
        <v>75</v>
      </c>
      <c r="AM204" s="136">
        <f t="shared" si="18"/>
        <v>0</v>
      </c>
      <c r="AN204" s="447">
        <f>+K204+AC204-AH204</f>
        <v>46474600</v>
      </c>
      <c r="AO204" s="72" t="s">
        <v>85</v>
      </c>
      <c r="AP204" s="436">
        <v>0</v>
      </c>
      <c r="AQ204" s="72" t="s">
        <v>85</v>
      </c>
      <c r="AR204" s="70">
        <v>0</v>
      </c>
      <c r="AS204" s="415" t="s">
        <v>75</v>
      </c>
      <c r="AT204" s="453">
        <f t="shared" si="19"/>
        <v>0</v>
      </c>
      <c r="AU204" s="438">
        <v>46474600</v>
      </c>
      <c r="AV204" s="140">
        <f t="shared" si="20"/>
        <v>0</v>
      </c>
      <c r="AW204" s="415" t="s">
        <v>75</v>
      </c>
      <c r="AX204" s="72" t="s">
        <v>86</v>
      </c>
      <c r="AY204" s="267" t="s">
        <v>1845</v>
      </c>
      <c r="AZ204" s="67" t="s">
        <v>67</v>
      </c>
      <c r="BA204" s="67" t="s">
        <v>133</v>
      </c>
    </row>
    <row r="205" spans="2:53" s="196" customFormat="1" ht="14.25" customHeight="1" x14ac:dyDescent="0.2">
      <c r="B205" s="67">
        <v>2024</v>
      </c>
      <c r="C205" s="67">
        <v>891780111</v>
      </c>
      <c r="D205" s="69" t="s">
        <v>64</v>
      </c>
      <c r="E205" s="70" t="s">
        <v>1844</v>
      </c>
      <c r="F205" s="267" t="s">
        <v>1843</v>
      </c>
      <c r="G205" s="72">
        <v>0</v>
      </c>
      <c r="H205" s="72" t="s">
        <v>73</v>
      </c>
      <c r="I205" s="67" t="s">
        <v>138</v>
      </c>
      <c r="J205" s="70" t="s">
        <v>1842</v>
      </c>
      <c r="K205" s="436">
        <v>82000000</v>
      </c>
      <c r="L205" s="67" t="s">
        <v>68</v>
      </c>
      <c r="M205" s="417" t="s">
        <v>1841</v>
      </c>
      <c r="N205" s="244">
        <v>860007759</v>
      </c>
      <c r="O205" s="412">
        <v>429</v>
      </c>
      <c r="P205" s="413">
        <v>45343</v>
      </c>
      <c r="Q205" s="436">
        <v>524300000</v>
      </c>
      <c r="R205" s="413">
        <v>45406</v>
      </c>
      <c r="S205" s="438">
        <f>+K205</f>
        <v>82000000</v>
      </c>
      <c r="T205" s="72" t="s">
        <v>66</v>
      </c>
      <c r="U205" s="412">
        <v>33104165</v>
      </c>
      <c r="V205" s="244" t="s">
        <v>1840</v>
      </c>
      <c r="W205" s="413">
        <v>45406</v>
      </c>
      <c r="X205" s="413">
        <v>45407</v>
      </c>
      <c r="Y205" s="414" t="s">
        <v>75</v>
      </c>
      <c r="Z205" s="413">
        <v>45712</v>
      </c>
      <c r="AA205" s="136">
        <f t="shared" si="16"/>
        <v>305</v>
      </c>
      <c r="AB205" s="70">
        <v>0</v>
      </c>
      <c r="AC205" s="70">
        <v>0</v>
      </c>
      <c r="AD205" s="70">
        <v>0</v>
      </c>
      <c r="AE205" s="415" t="s">
        <v>75</v>
      </c>
      <c r="AF205" s="136">
        <f t="shared" si="17"/>
        <v>0</v>
      </c>
      <c r="AG205" s="70">
        <v>0</v>
      </c>
      <c r="AH205" s="70">
        <v>0</v>
      </c>
      <c r="AI205" s="415" t="s">
        <v>75</v>
      </c>
      <c r="AJ205" s="70">
        <v>0</v>
      </c>
      <c r="AK205" s="415" t="s">
        <v>75</v>
      </c>
      <c r="AL205" s="415" t="s">
        <v>75</v>
      </c>
      <c r="AM205" s="136">
        <f t="shared" si="18"/>
        <v>0</v>
      </c>
      <c r="AN205" s="447">
        <f>+K205+AC205-AH205</f>
        <v>82000000</v>
      </c>
      <c r="AO205" s="72" t="s">
        <v>85</v>
      </c>
      <c r="AP205" s="436">
        <v>0</v>
      </c>
      <c r="AQ205" s="72" t="s">
        <v>85</v>
      </c>
      <c r="AR205" s="70">
        <v>0</v>
      </c>
      <c r="AS205" s="415" t="s">
        <v>75</v>
      </c>
      <c r="AT205" s="453">
        <f t="shared" si="19"/>
        <v>0</v>
      </c>
      <c r="AU205" s="438">
        <v>82000000</v>
      </c>
      <c r="AV205" s="140">
        <f t="shared" si="20"/>
        <v>0</v>
      </c>
      <c r="AW205" s="415" t="s">
        <v>75</v>
      </c>
      <c r="AX205" s="72" t="s">
        <v>86</v>
      </c>
      <c r="AY205" s="402" t="s">
        <v>1839</v>
      </c>
      <c r="AZ205" s="67" t="s">
        <v>67</v>
      </c>
      <c r="BA205" s="67" t="s">
        <v>133</v>
      </c>
    </row>
    <row r="206" spans="2:53" s="196" customFormat="1" ht="14.25" customHeight="1" x14ac:dyDescent="0.2">
      <c r="B206" s="67">
        <v>2024</v>
      </c>
      <c r="C206" s="67">
        <v>891780111</v>
      </c>
      <c r="D206" s="69" t="s">
        <v>64</v>
      </c>
      <c r="E206" s="70" t="s">
        <v>1838</v>
      </c>
      <c r="F206" s="267" t="s">
        <v>1837</v>
      </c>
      <c r="G206" s="72">
        <v>0</v>
      </c>
      <c r="H206" s="72" t="s">
        <v>73</v>
      </c>
      <c r="I206" s="67" t="s">
        <v>138</v>
      </c>
      <c r="J206" s="70" t="s">
        <v>1836</v>
      </c>
      <c r="K206" s="437">
        <v>4999950</v>
      </c>
      <c r="L206" s="67" t="s">
        <v>68</v>
      </c>
      <c r="M206" s="424" t="s">
        <v>1718</v>
      </c>
      <c r="N206" s="420">
        <v>901283655</v>
      </c>
      <c r="O206" s="421">
        <v>316</v>
      </c>
      <c r="P206" s="413">
        <v>45330</v>
      </c>
      <c r="Q206" s="436">
        <v>79157845</v>
      </c>
      <c r="R206" s="413">
        <v>45408</v>
      </c>
      <c r="S206" s="438">
        <f>+K206</f>
        <v>4999950</v>
      </c>
      <c r="T206" s="72" t="s">
        <v>66</v>
      </c>
      <c r="U206" s="412">
        <v>85462025</v>
      </c>
      <c r="V206" s="244" t="s">
        <v>1835</v>
      </c>
      <c r="W206" s="413">
        <v>45408</v>
      </c>
      <c r="X206" s="413">
        <v>45408</v>
      </c>
      <c r="Y206" s="414" t="s">
        <v>75</v>
      </c>
      <c r="Z206" s="413">
        <v>45408</v>
      </c>
      <c r="AA206" s="136">
        <f t="shared" si="16"/>
        <v>0</v>
      </c>
      <c r="AB206" s="70">
        <v>0</v>
      </c>
      <c r="AC206" s="70">
        <v>0</v>
      </c>
      <c r="AD206" s="70">
        <v>0</v>
      </c>
      <c r="AE206" s="415" t="s">
        <v>75</v>
      </c>
      <c r="AF206" s="136">
        <f t="shared" si="17"/>
        <v>0</v>
      </c>
      <c r="AG206" s="70">
        <v>0</v>
      </c>
      <c r="AH206" s="70">
        <v>0</v>
      </c>
      <c r="AI206" s="415" t="s">
        <v>75</v>
      </c>
      <c r="AJ206" s="70">
        <v>0</v>
      </c>
      <c r="AK206" s="415" t="s">
        <v>75</v>
      </c>
      <c r="AL206" s="415" t="s">
        <v>75</v>
      </c>
      <c r="AM206" s="136">
        <f t="shared" si="18"/>
        <v>0</v>
      </c>
      <c r="AN206" s="447">
        <f>+K206+AC206-AH206</f>
        <v>4999950</v>
      </c>
      <c r="AO206" s="72" t="s">
        <v>85</v>
      </c>
      <c r="AP206" s="436">
        <v>0</v>
      </c>
      <c r="AQ206" s="72" t="s">
        <v>85</v>
      </c>
      <c r="AR206" s="70">
        <v>0</v>
      </c>
      <c r="AS206" s="415" t="s">
        <v>75</v>
      </c>
      <c r="AT206" s="453">
        <f t="shared" si="19"/>
        <v>0</v>
      </c>
      <c r="AU206" s="438">
        <v>4999950</v>
      </c>
      <c r="AV206" s="140">
        <f t="shared" si="20"/>
        <v>0</v>
      </c>
      <c r="AW206" s="415" t="s">
        <v>75</v>
      </c>
      <c r="AX206" s="72" t="s">
        <v>86</v>
      </c>
      <c r="AY206" s="402" t="s">
        <v>1834</v>
      </c>
      <c r="AZ206" s="67" t="s">
        <v>67</v>
      </c>
      <c r="BA206" s="67" t="s">
        <v>133</v>
      </c>
    </row>
    <row r="207" spans="2:53" s="196" customFormat="1" ht="14.25" customHeight="1" x14ac:dyDescent="0.2">
      <c r="B207" s="67">
        <v>2024</v>
      </c>
      <c r="C207" s="67">
        <v>891780111</v>
      </c>
      <c r="D207" s="69" t="s">
        <v>64</v>
      </c>
      <c r="E207" s="70" t="s">
        <v>1833</v>
      </c>
      <c r="F207" s="267" t="s">
        <v>1832</v>
      </c>
      <c r="G207" s="72">
        <v>0</v>
      </c>
      <c r="H207" s="72" t="s">
        <v>73</v>
      </c>
      <c r="I207" s="67" t="s">
        <v>138</v>
      </c>
      <c r="J207" s="70" t="s">
        <v>1831</v>
      </c>
      <c r="K207" s="437">
        <v>33000000</v>
      </c>
      <c r="L207" s="67" t="s">
        <v>68</v>
      </c>
      <c r="M207" s="425" t="s">
        <v>1830</v>
      </c>
      <c r="N207" s="244">
        <v>800033159</v>
      </c>
      <c r="O207" s="412">
        <v>483</v>
      </c>
      <c r="P207" s="413">
        <v>45348</v>
      </c>
      <c r="Q207" s="436">
        <v>258069886</v>
      </c>
      <c r="R207" s="413">
        <v>45427</v>
      </c>
      <c r="S207" s="444">
        <f>+K207</f>
        <v>33000000</v>
      </c>
      <c r="T207" s="72" t="s">
        <v>66</v>
      </c>
      <c r="U207" s="412">
        <v>5056184</v>
      </c>
      <c r="V207" s="244" t="s">
        <v>1530</v>
      </c>
      <c r="W207" s="413">
        <v>45427</v>
      </c>
      <c r="X207" s="413">
        <v>45427</v>
      </c>
      <c r="Y207" s="414" t="s">
        <v>75</v>
      </c>
      <c r="Z207" s="413">
        <v>45487</v>
      </c>
      <c r="AA207" s="136">
        <f t="shared" si="16"/>
        <v>60</v>
      </c>
      <c r="AB207" s="70">
        <v>0</v>
      </c>
      <c r="AC207" s="70">
        <v>0</v>
      </c>
      <c r="AD207" s="70">
        <v>0</v>
      </c>
      <c r="AE207" s="415" t="s">
        <v>75</v>
      </c>
      <c r="AF207" s="136">
        <f t="shared" si="17"/>
        <v>0</v>
      </c>
      <c r="AG207" s="70">
        <v>0</v>
      </c>
      <c r="AH207" s="70">
        <v>0</v>
      </c>
      <c r="AI207" s="415" t="s">
        <v>75</v>
      </c>
      <c r="AJ207" s="70">
        <v>0</v>
      </c>
      <c r="AK207" s="415" t="s">
        <v>75</v>
      </c>
      <c r="AL207" s="415" t="s">
        <v>75</v>
      </c>
      <c r="AM207" s="136">
        <f t="shared" si="18"/>
        <v>0</v>
      </c>
      <c r="AN207" s="447">
        <f>+K207+AC207-AH207</f>
        <v>33000000</v>
      </c>
      <c r="AO207" s="72" t="s">
        <v>85</v>
      </c>
      <c r="AP207" s="436">
        <v>0</v>
      </c>
      <c r="AQ207" s="72" t="s">
        <v>85</v>
      </c>
      <c r="AR207" s="70">
        <v>0</v>
      </c>
      <c r="AS207" s="415" t="s">
        <v>75</v>
      </c>
      <c r="AT207" s="453">
        <f t="shared" si="19"/>
        <v>0</v>
      </c>
      <c r="AU207" s="438">
        <v>33000000</v>
      </c>
      <c r="AV207" s="140">
        <f t="shared" si="20"/>
        <v>0</v>
      </c>
      <c r="AW207" s="415" t="s">
        <v>75</v>
      </c>
      <c r="AX207" s="72" t="s">
        <v>86</v>
      </c>
      <c r="AY207" s="402" t="s">
        <v>1829</v>
      </c>
      <c r="AZ207" s="67" t="s">
        <v>67</v>
      </c>
      <c r="BA207" s="67" t="s">
        <v>133</v>
      </c>
    </row>
    <row r="208" spans="2:53" s="196" customFormat="1" ht="14.25" customHeight="1" x14ac:dyDescent="0.2">
      <c r="B208" s="67">
        <v>2024</v>
      </c>
      <c r="C208" s="67">
        <v>891780111</v>
      </c>
      <c r="D208" s="69" t="s">
        <v>64</v>
      </c>
      <c r="E208" s="70" t="s">
        <v>1828</v>
      </c>
      <c r="F208" s="136" t="s">
        <v>1827</v>
      </c>
      <c r="G208" s="72">
        <v>0</v>
      </c>
      <c r="H208" s="72" t="s">
        <v>73</v>
      </c>
      <c r="I208" s="67" t="s">
        <v>138</v>
      </c>
      <c r="J208" s="70" t="s">
        <v>1826</v>
      </c>
      <c r="K208" s="437">
        <v>48500000</v>
      </c>
      <c r="L208" s="67" t="s">
        <v>68</v>
      </c>
      <c r="M208" s="425" t="s">
        <v>1825</v>
      </c>
      <c r="N208" s="244">
        <v>800176618</v>
      </c>
      <c r="O208" s="412">
        <v>994</v>
      </c>
      <c r="P208" s="413">
        <v>45400</v>
      </c>
      <c r="Q208" s="436">
        <v>50506054</v>
      </c>
      <c r="R208" s="413">
        <v>45433</v>
      </c>
      <c r="S208" s="444">
        <f>+K208</f>
        <v>48500000</v>
      </c>
      <c r="T208" s="72" t="s">
        <v>66</v>
      </c>
      <c r="U208" s="412">
        <v>36722505</v>
      </c>
      <c r="V208" s="244" t="s">
        <v>1824</v>
      </c>
      <c r="W208" s="413">
        <v>45433</v>
      </c>
      <c r="X208" s="413">
        <v>45433</v>
      </c>
      <c r="Y208" s="414" t="s">
        <v>75</v>
      </c>
      <c r="Z208" s="413">
        <v>45463</v>
      </c>
      <c r="AA208" s="136">
        <f t="shared" si="16"/>
        <v>30</v>
      </c>
      <c r="AB208" s="70">
        <v>0</v>
      </c>
      <c r="AC208" s="70">
        <v>0</v>
      </c>
      <c r="AD208" s="70">
        <v>0</v>
      </c>
      <c r="AE208" s="415" t="s">
        <v>75</v>
      </c>
      <c r="AF208" s="136">
        <f t="shared" si="17"/>
        <v>0</v>
      </c>
      <c r="AG208" s="70">
        <v>0</v>
      </c>
      <c r="AH208" s="70">
        <v>0</v>
      </c>
      <c r="AI208" s="415" t="s">
        <v>75</v>
      </c>
      <c r="AJ208" s="70">
        <v>0</v>
      </c>
      <c r="AK208" s="415" t="s">
        <v>75</v>
      </c>
      <c r="AL208" s="415" t="s">
        <v>75</v>
      </c>
      <c r="AM208" s="136">
        <f t="shared" si="18"/>
        <v>0</v>
      </c>
      <c r="AN208" s="447">
        <f>+K208+AC208-AH208</f>
        <v>48500000</v>
      </c>
      <c r="AO208" s="72" t="s">
        <v>85</v>
      </c>
      <c r="AP208" s="436">
        <v>0</v>
      </c>
      <c r="AQ208" s="72" t="s">
        <v>85</v>
      </c>
      <c r="AR208" s="70">
        <v>0</v>
      </c>
      <c r="AS208" s="415" t="s">
        <v>75</v>
      </c>
      <c r="AT208" s="453">
        <f t="shared" si="19"/>
        <v>0</v>
      </c>
      <c r="AU208" s="438">
        <v>48500000</v>
      </c>
      <c r="AV208" s="140">
        <f t="shared" si="20"/>
        <v>0</v>
      </c>
      <c r="AW208" s="415" t="s">
        <v>75</v>
      </c>
      <c r="AX208" s="72" t="s">
        <v>86</v>
      </c>
      <c r="AY208" s="136" t="s">
        <v>1823</v>
      </c>
      <c r="AZ208" s="67" t="s">
        <v>67</v>
      </c>
      <c r="BA208" s="67" t="s">
        <v>133</v>
      </c>
    </row>
    <row r="209" spans="2:53" s="196" customFormat="1" ht="14.25" customHeight="1" x14ac:dyDescent="0.2">
      <c r="B209" s="67">
        <v>2024</v>
      </c>
      <c r="C209" s="67">
        <v>891780111</v>
      </c>
      <c r="D209" s="69" t="s">
        <v>64</v>
      </c>
      <c r="E209" s="70" t="s">
        <v>1822</v>
      </c>
      <c r="F209" s="136" t="s">
        <v>1821</v>
      </c>
      <c r="G209" s="72">
        <v>0</v>
      </c>
      <c r="H209" s="72" t="s">
        <v>73</v>
      </c>
      <c r="I209" s="67" t="s">
        <v>138</v>
      </c>
      <c r="J209" s="70" t="s">
        <v>1820</v>
      </c>
      <c r="K209" s="437">
        <v>42300000</v>
      </c>
      <c r="L209" s="67" t="s">
        <v>68</v>
      </c>
      <c r="M209" s="425" t="s">
        <v>1819</v>
      </c>
      <c r="N209" s="244">
        <v>890980040</v>
      </c>
      <c r="O209" s="412">
        <v>483</v>
      </c>
      <c r="P209" s="413">
        <v>45348</v>
      </c>
      <c r="Q209" s="436">
        <v>258069886</v>
      </c>
      <c r="R209" s="413">
        <v>45433</v>
      </c>
      <c r="S209" s="444">
        <f>+K209</f>
        <v>42300000</v>
      </c>
      <c r="T209" s="72" t="s">
        <v>66</v>
      </c>
      <c r="U209" s="412">
        <v>5056184</v>
      </c>
      <c r="V209" s="244" t="s">
        <v>1530</v>
      </c>
      <c r="W209" s="413">
        <v>45433</v>
      </c>
      <c r="X209" s="413">
        <v>45433</v>
      </c>
      <c r="Y209" s="414" t="s">
        <v>75</v>
      </c>
      <c r="Z209" s="413">
        <v>45616</v>
      </c>
      <c r="AA209" s="136">
        <f t="shared" si="16"/>
        <v>183</v>
      </c>
      <c r="AB209" s="70">
        <v>0</v>
      </c>
      <c r="AC209" s="70">
        <v>0</v>
      </c>
      <c r="AD209" s="70">
        <v>0</v>
      </c>
      <c r="AE209" s="415" t="s">
        <v>75</v>
      </c>
      <c r="AF209" s="136">
        <f t="shared" si="17"/>
        <v>0</v>
      </c>
      <c r="AG209" s="70">
        <v>0</v>
      </c>
      <c r="AH209" s="70">
        <v>0</v>
      </c>
      <c r="AI209" s="415" t="s">
        <v>75</v>
      </c>
      <c r="AJ209" s="70">
        <v>0</v>
      </c>
      <c r="AK209" s="415" t="s">
        <v>75</v>
      </c>
      <c r="AL209" s="415" t="s">
        <v>75</v>
      </c>
      <c r="AM209" s="136">
        <f t="shared" si="18"/>
        <v>0</v>
      </c>
      <c r="AN209" s="447">
        <f>+K209+AC209-AH209</f>
        <v>42300000</v>
      </c>
      <c r="AO209" s="72" t="s">
        <v>85</v>
      </c>
      <c r="AP209" s="436">
        <v>0</v>
      </c>
      <c r="AQ209" s="72" t="s">
        <v>85</v>
      </c>
      <c r="AR209" s="70">
        <v>0</v>
      </c>
      <c r="AS209" s="415" t="s">
        <v>75</v>
      </c>
      <c r="AT209" s="453">
        <f t="shared" si="19"/>
        <v>0</v>
      </c>
      <c r="AU209" s="438">
        <v>42300000</v>
      </c>
      <c r="AV209" s="140">
        <f t="shared" si="20"/>
        <v>0</v>
      </c>
      <c r="AW209" s="415" t="s">
        <v>75</v>
      </c>
      <c r="AX209" s="72" t="s">
        <v>86</v>
      </c>
      <c r="AY209" s="136" t="s">
        <v>1818</v>
      </c>
      <c r="AZ209" s="67" t="s">
        <v>67</v>
      </c>
      <c r="BA209" s="67" t="s">
        <v>133</v>
      </c>
    </row>
    <row r="210" spans="2:53" s="196" customFormat="1" ht="14.25" customHeight="1" x14ac:dyDescent="0.2">
      <c r="B210" s="67">
        <v>2024</v>
      </c>
      <c r="C210" s="67">
        <v>891780111</v>
      </c>
      <c r="D210" s="69" t="s">
        <v>64</v>
      </c>
      <c r="E210" s="70" t="s">
        <v>1817</v>
      </c>
      <c r="F210" s="136" t="s">
        <v>1816</v>
      </c>
      <c r="G210" s="72">
        <v>0</v>
      </c>
      <c r="H210" s="72" t="s">
        <v>73</v>
      </c>
      <c r="I210" s="67" t="s">
        <v>138</v>
      </c>
      <c r="J210" s="426" t="s">
        <v>1815</v>
      </c>
      <c r="K210" s="437">
        <v>11406400</v>
      </c>
      <c r="L210" s="67" t="s">
        <v>68</v>
      </c>
      <c r="M210" s="425" t="s">
        <v>373</v>
      </c>
      <c r="N210" s="244">
        <v>900845290</v>
      </c>
      <c r="O210" s="412">
        <v>547</v>
      </c>
      <c r="P210" s="413">
        <v>45355</v>
      </c>
      <c r="Q210" s="436">
        <v>1171788134</v>
      </c>
      <c r="R210" s="413">
        <v>45433</v>
      </c>
      <c r="S210" s="444">
        <f>+K210</f>
        <v>11406400</v>
      </c>
      <c r="T210" s="72" t="s">
        <v>66</v>
      </c>
      <c r="U210" s="412">
        <v>5056184</v>
      </c>
      <c r="V210" s="244" t="s">
        <v>1530</v>
      </c>
      <c r="W210" s="413">
        <v>45433</v>
      </c>
      <c r="X210" s="413">
        <v>45433</v>
      </c>
      <c r="Y210" s="414" t="s">
        <v>75</v>
      </c>
      <c r="Z210" s="413">
        <v>45463</v>
      </c>
      <c r="AA210" s="136">
        <f t="shared" si="16"/>
        <v>30</v>
      </c>
      <c r="AB210" s="70">
        <v>0</v>
      </c>
      <c r="AC210" s="70">
        <v>0</v>
      </c>
      <c r="AD210" s="70">
        <v>0</v>
      </c>
      <c r="AE210" s="415" t="s">
        <v>75</v>
      </c>
      <c r="AF210" s="136">
        <f t="shared" si="17"/>
        <v>0</v>
      </c>
      <c r="AG210" s="70">
        <v>0</v>
      </c>
      <c r="AH210" s="70">
        <v>0</v>
      </c>
      <c r="AI210" s="415" t="s">
        <v>75</v>
      </c>
      <c r="AJ210" s="70">
        <v>0</v>
      </c>
      <c r="AK210" s="415" t="s">
        <v>75</v>
      </c>
      <c r="AL210" s="415" t="s">
        <v>75</v>
      </c>
      <c r="AM210" s="136">
        <f t="shared" si="18"/>
        <v>0</v>
      </c>
      <c r="AN210" s="447">
        <f>+K210+AC210-AH210</f>
        <v>11406400</v>
      </c>
      <c r="AO210" s="72" t="s">
        <v>85</v>
      </c>
      <c r="AP210" s="436">
        <v>0</v>
      </c>
      <c r="AQ210" s="72" t="s">
        <v>85</v>
      </c>
      <c r="AR210" s="70">
        <v>0</v>
      </c>
      <c r="AS210" s="415" t="s">
        <v>75</v>
      </c>
      <c r="AT210" s="453">
        <f t="shared" si="19"/>
        <v>11406400</v>
      </c>
      <c r="AU210" s="438">
        <v>0</v>
      </c>
      <c r="AV210" s="140">
        <f t="shared" si="20"/>
        <v>1</v>
      </c>
      <c r="AW210" s="415" t="s">
        <v>75</v>
      </c>
      <c r="AX210" s="72" t="s">
        <v>131</v>
      </c>
      <c r="AY210" s="136" t="s">
        <v>1814</v>
      </c>
      <c r="AZ210" s="67" t="s">
        <v>67</v>
      </c>
      <c r="BA210" s="67" t="s">
        <v>133</v>
      </c>
    </row>
    <row r="211" spans="2:53" s="196" customFormat="1" ht="14.25" customHeight="1" x14ac:dyDescent="0.2">
      <c r="B211" s="67">
        <v>2024</v>
      </c>
      <c r="C211" s="67">
        <v>891780111</v>
      </c>
      <c r="D211" s="69" t="s">
        <v>64</v>
      </c>
      <c r="E211" s="70" t="s">
        <v>1813</v>
      </c>
      <c r="F211" s="136" t="s">
        <v>1812</v>
      </c>
      <c r="G211" s="72">
        <v>0</v>
      </c>
      <c r="H211" s="72" t="s">
        <v>73</v>
      </c>
      <c r="I211" s="67" t="s">
        <v>138</v>
      </c>
      <c r="J211" s="70" t="s">
        <v>1811</v>
      </c>
      <c r="K211" s="437">
        <v>5000000</v>
      </c>
      <c r="L211" s="67" t="s">
        <v>68</v>
      </c>
      <c r="M211" s="425" t="s">
        <v>1810</v>
      </c>
      <c r="N211" s="244">
        <v>900800679</v>
      </c>
      <c r="O211" s="412">
        <v>652</v>
      </c>
      <c r="P211" s="413">
        <v>45363</v>
      </c>
      <c r="Q211" s="436">
        <v>67115763</v>
      </c>
      <c r="R211" s="413">
        <v>45434</v>
      </c>
      <c r="S211" s="444">
        <f>+K211</f>
        <v>5000000</v>
      </c>
      <c r="T211" s="72" t="s">
        <v>66</v>
      </c>
      <c r="U211" s="412">
        <v>79141011</v>
      </c>
      <c r="V211" s="244" t="s">
        <v>1505</v>
      </c>
      <c r="W211" s="413">
        <v>45434</v>
      </c>
      <c r="X211" s="413">
        <v>45434</v>
      </c>
      <c r="Y211" s="414" t="s">
        <v>75</v>
      </c>
      <c r="Z211" s="413">
        <v>45464</v>
      </c>
      <c r="AA211" s="136">
        <f t="shared" si="16"/>
        <v>30</v>
      </c>
      <c r="AB211" s="70">
        <v>0</v>
      </c>
      <c r="AC211" s="70">
        <v>0</v>
      </c>
      <c r="AD211" s="70">
        <v>0</v>
      </c>
      <c r="AE211" s="415" t="s">
        <v>75</v>
      </c>
      <c r="AF211" s="136">
        <f t="shared" si="17"/>
        <v>0</v>
      </c>
      <c r="AG211" s="70">
        <v>0</v>
      </c>
      <c r="AH211" s="70">
        <v>0</v>
      </c>
      <c r="AI211" s="415" t="s">
        <v>75</v>
      </c>
      <c r="AJ211" s="70">
        <v>0</v>
      </c>
      <c r="AK211" s="415" t="s">
        <v>75</v>
      </c>
      <c r="AL211" s="415" t="s">
        <v>75</v>
      </c>
      <c r="AM211" s="136">
        <f t="shared" si="18"/>
        <v>0</v>
      </c>
      <c r="AN211" s="447">
        <f>+K211+AC211-AH211</f>
        <v>5000000</v>
      </c>
      <c r="AO211" s="72" t="s">
        <v>67</v>
      </c>
      <c r="AP211" s="436">
        <f>+AN211</f>
        <v>5000000</v>
      </c>
      <c r="AQ211" s="72" t="s">
        <v>85</v>
      </c>
      <c r="AR211" s="70">
        <v>0</v>
      </c>
      <c r="AS211" s="415" t="s">
        <v>75</v>
      </c>
      <c r="AT211" s="453">
        <f t="shared" si="19"/>
        <v>0</v>
      </c>
      <c r="AU211" s="438">
        <v>5000000</v>
      </c>
      <c r="AV211" s="140">
        <f t="shared" si="20"/>
        <v>0</v>
      </c>
      <c r="AW211" s="415" t="s">
        <v>75</v>
      </c>
      <c r="AX211" s="72" t="s">
        <v>86</v>
      </c>
      <c r="AY211" s="136" t="s">
        <v>1809</v>
      </c>
      <c r="AZ211" s="67" t="s">
        <v>67</v>
      </c>
      <c r="BA211" s="67" t="s">
        <v>133</v>
      </c>
    </row>
    <row r="212" spans="2:53" s="196" customFormat="1" ht="14.25" customHeight="1" x14ac:dyDescent="0.2">
      <c r="B212" s="67">
        <v>2024</v>
      </c>
      <c r="C212" s="67">
        <v>891780111</v>
      </c>
      <c r="D212" s="69" t="s">
        <v>64</v>
      </c>
      <c r="E212" s="70" t="s">
        <v>1808</v>
      </c>
      <c r="F212" s="136" t="s">
        <v>1807</v>
      </c>
      <c r="G212" s="72">
        <v>0</v>
      </c>
      <c r="H212" s="72" t="s">
        <v>73</v>
      </c>
      <c r="I212" s="67" t="s">
        <v>138</v>
      </c>
      <c r="J212" s="70" t="s">
        <v>1806</v>
      </c>
      <c r="K212" s="437">
        <v>8000000</v>
      </c>
      <c r="L212" s="67" t="s">
        <v>68</v>
      </c>
      <c r="M212" s="425" t="s">
        <v>1805</v>
      </c>
      <c r="N212" s="244">
        <v>39048924</v>
      </c>
      <c r="O212" s="412">
        <v>1117</v>
      </c>
      <c r="P212" s="413">
        <v>45415</v>
      </c>
      <c r="Q212" s="436">
        <v>8000000</v>
      </c>
      <c r="R212" s="413">
        <v>45435</v>
      </c>
      <c r="S212" s="444">
        <f>+K212</f>
        <v>8000000</v>
      </c>
      <c r="T212" s="72" t="s">
        <v>66</v>
      </c>
      <c r="U212" s="412">
        <v>85468846</v>
      </c>
      <c r="V212" s="244" t="s">
        <v>1804</v>
      </c>
      <c r="W212" s="413">
        <v>45435</v>
      </c>
      <c r="X212" s="413">
        <v>45435</v>
      </c>
      <c r="Y212" s="414" t="s">
        <v>75</v>
      </c>
      <c r="Z212" s="413">
        <v>45465</v>
      </c>
      <c r="AA212" s="136">
        <f t="shared" si="16"/>
        <v>30</v>
      </c>
      <c r="AB212" s="70">
        <v>0</v>
      </c>
      <c r="AC212" s="70">
        <v>0</v>
      </c>
      <c r="AD212" s="70">
        <v>0</v>
      </c>
      <c r="AE212" s="415" t="s">
        <v>75</v>
      </c>
      <c r="AF212" s="136">
        <f t="shared" si="17"/>
        <v>0</v>
      </c>
      <c r="AG212" s="70">
        <v>0</v>
      </c>
      <c r="AH212" s="70">
        <v>0</v>
      </c>
      <c r="AI212" s="415" t="s">
        <v>75</v>
      </c>
      <c r="AJ212" s="70">
        <v>0</v>
      </c>
      <c r="AK212" s="415" t="s">
        <v>75</v>
      </c>
      <c r="AL212" s="415" t="s">
        <v>75</v>
      </c>
      <c r="AM212" s="136">
        <f t="shared" si="18"/>
        <v>0</v>
      </c>
      <c r="AN212" s="447">
        <f>+K212+AC212-AH212</f>
        <v>8000000</v>
      </c>
      <c r="AO212" s="72" t="s">
        <v>67</v>
      </c>
      <c r="AP212" s="436">
        <f>+AN212</f>
        <v>8000000</v>
      </c>
      <c r="AQ212" s="72" t="s">
        <v>85</v>
      </c>
      <c r="AR212" s="70">
        <v>0</v>
      </c>
      <c r="AS212" s="415" t="s">
        <v>75</v>
      </c>
      <c r="AT212" s="453">
        <f t="shared" si="19"/>
        <v>0</v>
      </c>
      <c r="AU212" s="438">
        <v>8000000</v>
      </c>
      <c r="AV212" s="140">
        <f t="shared" si="20"/>
        <v>0</v>
      </c>
      <c r="AW212" s="415" t="s">
        <v>75</v>
      </c>
      <c r="AX212" s="72" t="s">
        <v>86</v>
      </c>
      <c r="AY212" s="136" t="s">
        <v>1803</v>
      </c>
      <c r="AZ212" s="67" t="s">
        <v>67</v>
      </c>
      <c r="BA212" s="67" t="s">
        <v>133</v>
      </c>
    </row>
    <row r="213" spans="2:53" s="196" customFormat="1" ht="14.25" customHeight="1" x14ac:dyDescent="0.2">
      <c r="B213" s="67">
        <v>2024</v>
      </c>
      <c r="C213" s="67">
        <v>891780111</v>
      </c>
      <c r="D213" s="69" t="s">
        <v>64</v>
      </c>
      <c r="E213" s="70" t="s">
        <v>1802</v>
      </c>
      <c r="F213" s="136" t="s">
        <v>1801</v>
      </c>
      <c r="G213" s="72">
        <v>0</v>
      </c>
      <c r="H213" s="72" t="s">
        <v>73</v>
      </c>
      <c r="I213" s="67" t="s">
        <v>138</v>
      </c>
      <c r="J213" s="70" t="s">
        <v>1800</v>
      </c>
      <c r="K213" s="436">
        <v>13387500</v>
      </c>
      <c r="L213" s="67" t="s">
        <v>68</v>
      </c>
      <c r="M213" s="417" t="s">
        <v>1799</v>
      </c>
      <c r="N213" s="244">
        <v>900648161</v>
      </c>
      <c r="O213" s="412">
        <v>820</v>
      </c>
      <c r="P213" s="413">
        <v>45385</v>
      </c>
      <c r="Q213" s="436">
        <v>293899586.72000003</v>
      </c>
      <c r="R213" s="413">
        <v>45447</v>
      </c>
      <c r="S213" s="444">
        <f>+K213</f>
        <v>13387500</v>
      </c>
      <c r="T213" s="72" t="s">
        <v>66</v>
      </c>
      <c r="U213" s="412">
        <v>52705148</v>
      </c>
      <c r="V213" s="244" t="s">
        <v>1749</v>
      </c>
      <c r="W213" s="413">
        <v>45447</v>
      </c>
      <c r="X213" s="413">
        <v>45447</v>
      </c>
      <c r="Y213" s="414" t="s">
        <v>75</v>
      </c>
      <c r="Z213" s="413">
        <v>45476</v>
      </c>
      <c r="AA213" s="136">
        <f t="shared" si="16"/>
        <v>29</v>
      </c>
      <c r="AB213" s="70">
        <v>0</v>
      </c>
      <c r="AC213" s="70">
        <v>0</v>
      </c>
      <c r="AD213" s="70">
        <v>0</v>
      </c>
      <c r="AE213" s="415" t="s">
        <v>75</v>
      </c>
      <c r="AF213" s="136">
        <f t="shared" si="17"/>
        <v>0</v>
      </c>
      <c r="AG213" s="70">
        <v>0</v>
      </c>
      <c r="AH213" s="70">
        <v>0</v>
      </c>
      <c r="AI213" s="415" t="s">
        <v>75</v>
      </c>
      <c r="AJ213" s="70">
        <v>0</v>
      </c>
      <c r="AK213" s="415" t="s">
        <v>75</v>
      </c>
      <c r="AL213" s="415" t="s">
        <v>75</v>
      </c>
      <c r="AM213" s="136">
        <f t="shared" si="18"/>
        <v>0</v>
      </c>
      <c r="AN213" s="447">
        <f>+K213+AC213-AH213</f>
        <v>13387500</v>
      </c>
      <c r="AO213" s="72" t="s">
        <v>85</v>
      </c>
      <c r="AP213" s="436">
        <v>0</v>
      </c>
      <c r="AQ213" s="72" t="s">
        <v>85</v>
      </c>
      <c r="AR213" s="70">
        <v>0</v>
      </c>
      <c r="AS213" s="415" t="s">
        <v>75</v>
      </c>
      <c r="AT213" s="453">
        <f t="shared" si="19"/>
        <v>0</v>
      </c>
      <c r="AU213" s="438">
        <v>13387500</v>
      </c>
      <c r="AV213" s="140">
        <f t="shared" si="20"/>
        <v>0</v>
      </c>
      <c r="AW213" s="415" t="s">
        <v>75</v>
      </c>
      <c r="AX213" s="72" t="s">
        <v>86</v>
      </c>
      <c r="AY213" s="136" t="s">
        <v>1798</v>
      </c>
      <c r="AZ213" s="67" t="s">
        <v>67</v>
      </c>
      <c r="BA213" s="67" t="s">
        <v>133</v>
      </c>
    </row>
    <row r="214" spans="2:53" s="196" customFormat="1" ht="14.25" customHeight="1" x14ac:dyDescent="0.2">
      <c r="B214" s="67">
        <v>2024</v>
      </c>
      <c r="C214" s="67">
        <v>891780111</v>
      </c>
      <c r="D214" s="69" t="s">
        <v>64</v>
      </c>
      <c r="E214" s="70" t="s">
        <v>1797</v>
      </c>
      <c r="F214" s="244" t="s">
        <v>1796</v>
      </c>
      <c r="G214" s="72">
        <v>0</v>
      </c>
      <c r="H214" s="72" t="s">
        <v>73</v>
      </c>
      <c r="I214" s="67" t="s">
        <v>138</v>
      </c>
      <c r="J214" s="70" t="s">
        <v>1795</v>
      </c>
      <c r="K214" s="437">
        <v>5000000</v>
      </c>
      <c r="L214" s="67" t="s">
        <v>68</v>
      </c>
      <c r="M214" s="411" t="s">
        <v>1794</v>
      </c>
      <c r="N214" s="244">
        <v>900300900</v>
      </c>
      <c r="O214" s="412">
        <v>1220</v>
      </c>
      <c r="P214" s="413">
        <v>45433</v>
      </c>
      <c r="Q214" s="436">
        <v>293899586.72000003</v>
      </c>
      <c r="R214" s="413">
        <v>45449</v>
      </c>
      <c r="S214" s="444">
        <f>+K214</f>
        <v>5000000</v>
      </c>
      <c r="T214" s="72" t="s">
        <v>66</v>
      </c>
      <c r="U214" s="412">
        <v>1082884010</v>
      </c>
      <c r="V214" s="244" t="s">
        <v>1687</v>
      </c>
      <c r="W214" s="413">
        <v>45449</v>
      </c>
      <c r="X214" s="413">
        <v>45449</v>
      </c>
      <c r="Y214" s="414" t="s">
        <v>75</v>
      </c>
      <c r="Z214" s="413">
        <v>45656</v>
      </c>
      <c r="AA214" s="136">
        <f t="shared" si="16"/>
        <v>207</v>
      </c>
      <c r="AB214" s="70">
        <v>0</v>
      </c>
      <c r="AC214" s="70">
        <v>0</v>
      </c>
      <c r="AD214" s="70">
        <v>0</v>
      </c>
      <c r="AE214" s="415" t="s">
        <v>75</v>
      </c>
      <c r="AF214" s="136">
        <f t="shared" si="17"/>
        <v>0</v>
      </c>
      <c r="AG214" s="70">
        <v>0</v>
      </c>
      <c r="AH214" s="70">
        <v>0</v>
      </c>
      <c r="AI214" s="415" t="s">
        <v>75</v>
      </c>
      <c r="AJ214" s="70">
        <v>0</v>
      </c>
      <c r="AK214" s="415" t="s">
        <v>75</v>
      </c>
      <c r="AL214" s="415" t="s">
        <v>75</v>
      </c>
      <c r="AM214" s="136">
        <f t="shared" si="18"/>
        <v>0</v>
      </c>
      <c r="AN214" s="447">
        <f>+K214+AC214-AH214</f>
        <v>5000000</v>
      </c>
      <c r="AO214" s="72" t="s">
        <v>67</v>
      </c>
      <c r="AP214" s="436">
        <f>+AN214</f>
        <v>5000000</v>
      </c>
      <c r="AQ214" s="72" t="s">
        <v>85</v>
      </c>
      <c r="AR214" s="70">
        <v>0</v>
      </c>
      <c r="AS214" s="415" t="s">
        <v>75</v>
      </c>
      <c r="AT214" s="453">
        <f t="shared" si="19"/>
        <v>1974133.3333333302</v>
      </c>
      <c r="AU214" s="438">
        <v>3025866.6666666698</v>
      </c>
      <c r="AV214" s="140">
        <f t="shared" si="20"/>
        <v>0.39482666666666605</v>
      </c>
      <c r="AW214" s="415" t="s">
        <v>75</v>
      </c>
      <c r="AX214" s="72" t="s">
        <v>86</v>
      </c>
      <c r="AY214" s="244" t="s">
        <v>1793</v>
      </c>
      <c r="AZ214" s="67" t="s">
        <v>67</v>
      </c>
      <c r="BA214" s="67" t="s">
        <v>133</v>
      </c>
    </row>
    <row r="215" spans="2:53" s="196" customFormat="1" ht="14.25" customHeight="1" x14ac:dyDescent="0.2">
      <c r="B215" s="67">
        <v>2024</v>
      </c>
      <c r="C215" s="67">
        <v>891780111</v>
      </c>
      <c r="D215" s="69" t="s">
        <v>64</v>
      </c>
      <c r="E215" s="70" t="s">
        <v>1792</v>
      </c>
      <c r="F215" s="244" t="s">
        <v>1791</v>
      </c>
      <c r="G215" s="72">
        <v>0</v>
      </c>
      <c r="H215" s="72" t="s">
        <v>73</v>
      </c>
      <c r="I215" s="67" t="s">
        <v>138</v>
      </c>
      <c r="J215" s="70" t="s">
        <v>1790</v>
      </c>
      <c r="K215" s="437">
        <v>1309000</v>
      </c>
      <c r="L215" s="67" t="s">
        <v>68</v>
      </c>
      <c r="M215" s="424" t="s">
        <v>1789</v>
      </c>
      <c r="N215" s="420">
        <v>901367396</v>
      </c>
      <c r="O215" s="421">
        <v>820</v>
      </c>
      <c r="P215" s="422">
        <v>45385</v>
      </c>
      <c r="Q215" s="436">
        <v>293899586.72000003</v>
      </c>
      <c r="R215" s="422">
        <v>45463</v>
      </c>
      <c r="S215" s="444">
        <f>+K215</f>
        <v>1309000</v>
      </c>
      <c r="T215" s="72" t="s">
        <v>66</v>
      </c>
      <c r="U215" s="412">
        <v>52705148</v>
      </c>
      <c r="V215" s="244" t="s">
        <v>1749</v>
      </c>
      <c r="W215" s="413">
        <v>45463</v>
      </c>
      <c r="X215" s="413">
        <v>45463</v>
      </c>
      <c r="Y215" s="414" t="s">
        <v>75</v>
      </c>
      <c r="Z215" s="413">
        <v>45492</v>
      </c>
      <c r="AA215" s="136">
        <f t="shared" si="16"/>
        <v>29</v>
      </c>
      <c r="AB215" s="70">
        <v>0</v>
      </c>
      <c r="AC215" s="70">
        <v>0</v>
      </c>
      <c r="AD215" s="70">
        <v>0</v>
      </c>
      <c r="AE215" s="415" t="s">
        <v>75</v>
      </c>
      <c r="AF215" s="136">
        <f t="shared" si="17"/>
        <v>0</v>
      </c>
      <c r="AG215" s="70">
        <v>0</v>
      </c>
      <c r="AH215" s="70">
        <v>0</v>
      </c>
      <c r="AI215" s="415" t="s">
        <v>75</v>
      </c>
      <c r="AJ215" s="70">
        <v>0</v>
      </c>
      <c r="AK215" s="415" t="s">
        <v>75</v>
      </c>
      <c r="AL215" s="415" t="s">
        <v>75</v>
      </c>
      <c r="AM215" s="136">
        <f t="shared" si="18"/>
        <v>0</v>
      </c>
      <c r="AN215" s="447">
        <f>+K215+AC215-AH215</f>
        <v>1309000</v>
      </c>
      <c r="AO215" s="72" t="s">
        <v>85</v>
      </c>
      <c r="AP215" s="436">
        <v>0</v>
      </c>
      <c r="AQ215" s="72" t="s">
        <v>85</v>
      </c>
      <c r="AR215" s="70">
        <v>0</v>
      </c>
      <c r="AS215" s="415" t="s">
        <v>75</v>
      </c>
      <c r="AT215" s="453">
        <f t="shared" si="19"/>
        <v>0</v>
      </c>
      <c r="AU215" s="438">
        <v>1309000</v>
      </c>
      <c r="AV215" s="140">
        <f t="shared" si="20"/>
        <v>0</v>
      </c>
      <c r="AW215" s="415" t="s">
        <v>75</v>
      </c>
      <c r="AX215" s="72" t="s">
        <v>86</v>
      </c>
      <c r="AY215" s="244" t="s">
        <v>1788</v>
      </c>
      <c r="AZ215" s="67" t="s">
        <v>67</v>
      </c>
      <c r="BA215" s="67" t="s">
        <v>133</v>
      </c>
    </row>
    <row r="216" spans="2:53" s="196" customFormat="1" ht="14.25" customHeight="1" x14ac:dyDescent="0.2">
      <c r="B216" s="67">
        <v>2024</v>
      </c>
      <c r="C216" s="67">
        <v>891780111</v>
      </c>
      <c r="D216" s="69" t="s">
        <v>64</v>
      </c>
      <c r="E216" s="70" t="s">
        <v>1787</v>
      </c>
      <c r="F216" s="244" t="s">
        <v>1786</v>
      </c>
      <c r="G216" s="72">
        <v>0</v>
      </c>
      <c r="H216" s="72" t="s">
        <v>73</v>
      </c>
      <c r="I216" s="67" t="s">
        <v>138</v>
      </c>
      <c r="J216" s="70" t="s">
        <v>1785</v>
      </c>
      <c r="K216" s="437">
        <v>20000000</v>
      </c>
      <c r="L216" s="67" t="s">
        <v>68</v>
      </c>
      <c r="M216" s="424" t="s">
        <v>1784</v>
      </c>
      <c r="N216" s="420">
        <v>19209933</v>
      </c>
      <c r="O216" s="421">
        <v>1459</v>
      </c>
      <c r="P216" s="422">
        <v>45469</v>
      </c>
      <c r="Q216" s="436">
        <v>293899586.72000003</v>
      </c>
      <c r="R216" s="422">
        <v>45470</v>
      </c>
      <c r="S216" s="444">
        <f>+K216</f>
        <v>20000000</v>
      </c>
      <c r="T216" s="72" t="s">
        <v>66</v>
      </c>
      <c r="U216" s="412">
        <v>16078654</v>
      </c>
      <c r="V216" s="244" t="s">
        <v>477</v>
      </c>
      <c r="W216" s="413">
        <v>45470</v>
      </c>
      <c r="X216" s="413">
        <v>45470</v>
      </c>
      <c r="Y216" s="414" t="s">
        <v>75</v>
      </c>
      <c r="Z216" s="413">
        <v>45591</v>
      </c>
      <c r="AA216" s="136">
        <f t="shared" si="16"/>
        <v>121</v>
      </c>
      <c r="AB216" s="70">
        <v>0</v>
      </c>
      <c r="AC216" s="70">
        <v>0</v>
      </c>
      <c r="AD216" s="70">
        <v>0</v>
      </c>
      <c r="AE216" s="415" t="s">
        <v>75</v>
      </c>
      <c r="AF216" s="136">
        <f t="shared" si="17"/>
        <v>0</v>
      </c>
      <c r="AG216" s="70">
        <v>0</v>
      </c>
      <c r="AH216" s="70">
        <v>0</v>
      </c>
      <c r="AI216" s="415" t="s">
        <v>75</v>
      </c>
      <c r="AJ216" s="70">
        <v>0</v>
      </c>
      <c r="AK216" s="415" t="s">
        <v>75</v>
      </c>
      <c r="AL216" s="415" t="s">
        <v>75</v>
      </c>
      <c r="AM216" s="136">
        <f t="shared" si="18"/>
        <v>0</v>
      </c>
      <c r="AN216" s="447">
        <f>+K216+AC216-AH216</f>
        <v>20000000</v>
      </c>
      <c r="AO216" s="72" t="s">
        <v>67</v>
      </c>
      <c r="AP216" s="436">
        <f>+AN216</f>
        <v>20000000</v>
      </c>
      <c r="AQ216" s="72" t="s">
        <v>85</v>
      </c>
      <c r="AR216" s="70">
        <v>0</v>
      </c>
      <c r="AS216" s="415" t="s">
        <v>75</v>
      </c>
      <c r="AT216" s="453">
        <f t="shared" si="19"/>
        <v>0</v>
      </c>
      <c r="AU216" s="438">
        <v>20000000</v>
      </c>
      <c r="AV216" s="140">
        <f t="shared" si="20"/>
        <v>0</v>
      </c>
      <c r="AW216" s="415" t="s">
        <v>75</v>
      </c>
      <c r="AX216" s="72" t="s">
        <v>86</v>
      </c>
      <c r="AY216" s="403" t="s">
        <v>1783</v>
      </c>
      <c r="AZ216" s="67" t="s">
        <v>67</v>
      </c>
      <c r="BA216" s="67" t="s">
        <v>133</v>
      </c>
    </row>
    <row r="217" spans="2:53" s="196" customFormat="1" ht="14.25" customHeight="1" x14ac:dyDescent="0.2">
      <c r="B217" s="67">
        <v>2024</v>
      </c>
      <c r="C217" s="67">
        <v>891780111</v>
      </c>
      <c r="D217" s="69" t="s">
        <v>64</v>
      </c>
      <c r="E217" s="70" t="s">
        <v>1782</v>
      </c>
      <c r="F217" s="136" t="s">
        <v>1781</v>
      </c>
      <c r="G217" s="72">
        <v>0</v>
      </c>
      <c r="H217" s="72" t="s">
        <v>73</v>
      </c>
      <c r="I217" s="67" t="s">
        <v>138</v>
      </c>
      <c r="J217" s="70" t="s">
        <v>1780</v>
      </c>
      <c r="K217" s="436">
        <v>13000000</v>
      </c>
      <c r="L217" s="67" t="s">
        <v>68</v>
      </c>
      <c r="M217" s="417" t="s">
        <v>1779</v>
      </c>
      <c r="N217" s="244">
        <v>1079915385</v>
      </c>
      <c r="O217" s="412">
        <v>35</v>
      </c>
      <c r="P217" s="413">
        <v>45306</v>
      </c>
      <c r="Q217" s="436">
        <v>807300000</v>
      </c>
      <c r="R217" s="413">
        <v>45323</v>
      </c>
      <c r="S217" s="436">
        <v>13000000</v>
      </c>
      <c r="T217" s="72" t="s">
        <v>66</v>
      </c>
      <c r="U217" s="412">
        <v>57461852</v>
      </c>
      <c r="V217" s="244" t="s">
        <v>1778</v>
      </c>
      <c r="W217" s="413">
        <v>45323</v>
      </c>
      <c r="X217" s="413">
        <v>45323</v>
      </c>
      <c r="Y217" s="414" t="s">
        <v>75</v>
      </c>
      <c r="Z217" s="413">
        <v>45473</v>
      </c>
      <c r="AA217" s="136">
        <f t="shared" si="16"/>
        <v>150</v>
      </c>
      <c r="AB217" s="70">
        <v>0</v>
      </c>
      <c r="AC217" s="70">
        <v>0</v>
      </c>
      <c r="AD217" s="70">
        <v>0</v>
      </c>
      <c r="AE217" s="415" t="s">
        <v>75</v>
      </c>
      <c r="AF217" s="136">
        <f t="shared" si="17"/>
        <v>0</v>
      </c>
      <c r="AG217" s="70">
        <v>0</v>
      </c>
      <c r="AH217" s="70">
        <v>0</v>
      </c>
      <c r="AI217" s="415" t="s">
        <v>75</v>
      </c>
      <c r="AJ217" s="70">
        <v>0</v>
      </c>
      <c r="AK217" s="415" t="s">
        <v>75</v>
      </c>
      <c r="AL217" s="415" t="s">
        <v>75</v>
      </c>
      <c r="AM217" s="136">
        <f t="shared" si="18"/>
        <v>0</v>
      </c>
      <c r="AN217" s="447">
        <f>+K217+AC217-AH217</f>
        <v>13000000</v>
      </c>
      <c r="AO217" s="72" t="s">
        <v>67</v>
      </c>
      <c r="AP217" s="436">
        <v>13000000</v>
      </c>
      <c r="AQ217" s="72" t="s">
        <v>85</v>
      </c>
      <c r="AR217" s="70">
        <v>0</v>
      </c>
      <c r="AS217" s="415" t="s">
        <v>75</v>
      </c>
      <c r="AT217" s="453">
        <f t="shared" si="19"/>
        <v>13000000</v>
      </c>
      <c r="AU217" s="438">
        <v>0</v>
      </c>
      <c r="AV217" s="140">
        <f t="shared" si="20"/>
        <v>1</v>
      </c>
      <c r="AW217" s="415" t="s">
        <v>75</v>
      </c>
      <c r="AX217" s="72" t="s">
        <v>131</v>
      </c>
      <c r="AY217" s="136" t="s">
        <v>1777</v>
      </c>
      <c r="AZ217" s="67" t="s">
        <v>67</v>
      </c>
      <c r="BA217" s="67" t="s">
        <v>67</v>
      </c>
    </row>
    <row r="218" spans="2:53" s="196" customFormat="1" ht="14.25" customHeight="1" x14ac:dyDescent="0.2">
      <c r="B218" s="67">
        <v>2024</v>
      </c>
      <c r="C218" s="67">
        <v>891780111</v>
      </c>
      <c r="D218" s="69" t="s">
        <v>64</v>
      </c>
      <c r="E218" s="70" t="s">
        <v>1776</v>
      </c>
      <c r="F218" s="136" t="s">
        <v>1775</v>
      </c>
      <c r="G218" s="72">
        <v>0</v>
      </c>
      <c r="H218" s="72" t="s">
        <v>73</v>
      </c>
      <c r="I218" s="67" t="s">
        <v>138</v>
      </c>
      <c r="J218" s="70" t="s">
        <v>1774</v>
      </c>
      <c r="K218" s="436">
        <v>13970000</v>
      </c>
      <c r="L218" s="67" t="s">
        <v>68</v>
      </c>
      <c r="M218" s="417" t="s">
        <v>1773</v>
      </c>
      <c r="N218" s="244">
        <v>80875536</v>
      </c>
      <c r="O218" s="412">
        <v>194</v>
      </c>
      <c r="P218" s="413">
        <v>45321</v>
      </c>
      <c r="Q218" s="436">
        <v>80000000</v>
      </c>
      <c r="R218" s="413">
        <v>45337</v>
      </c>
      <c r="S218" s="436">
        <v>13970000</v>
      </c>
      <c r="T218" s="72" t="s">
        <v>66</v>
      </c>
      <c r="U218" s="412">
        <v>85155551</v>
      </c>
      <c r="V218" s="244" t="s">
        <v>1593</v>
      </c>
      <c r="W218" s="413">
        <v>45337</v>
      </c>
      <c r="X218" s="413">
        <v>45337</v>
      </c>
      <c r="Y218" s="414" t="s">
        <v>75</v>
      </c>
      <c r="Z218" s="413">
        <v>45412</v>
      </c>
      <c r="AA218" s="136">
        <f t="shared" si="16"/>
        <v>75</v>
      </c>
      <c r="AB218" s="70">
        <v>0</v>
      </c>
      <c r="AC218" s="70">
        <v>0</v>
      </c>
      <c r="AD218" s="70">
        <v>0</v>
      </c>
      <c r="AE218" s="415" t="s">
        <v>75</v>
      </c>
      <c r="AF218" s="136">
        <f t="shared" si="17"/>
        <v>0</v>
      </c>
      <c r="AG218" s="70">
        <v>0</v>
      </c>
      <c r="AH218" s="70">
        <v>0</v>
      </c>
      <c r="AI218" s="415" t="s">
        <v>75</v>
      </c>
      <c r="AJ218" s="70">
        <v>0</v>
      </c>
      <c r="AK218" s="415" t="s">
        <v>75</v>
      </c>
      <c r="AL218" s="415" t="s">
        <v>75</v>
      </c>
      <c r="AM218" s="136">
        <f t="shared" si="18"/>
        <v>0</v>
      </c>
      <c r="AN218" s="447">
        <f>+K218+AC218-AH218</f>
        <v>13970000</v>
      </c>
      <c r="AO218" s="72" t="s">
        <v>67</v>
      </c>
      <c r="AP218" s="436">
        <v>13970000</v>
      </c>
      <c r="AQ218" s="72" t="s">
        <v>85</v>
      </c>
      <c r="AR218" s="70">
        <v>0</v>
      </c>
      <c r="AS218" s="415" t="s">
        <v>75</v>
      </c>
      <c r="AT218" s="453">
        <f t="shared" si="19"/>
        <v>8967310</v>
      </c>
      <c r="AU218" s="438">
        <v>5002690</v>
      </c>
      <c r="AV218" s="140">
        <f t="shared" si="20"/>
        <v>0.64189763779527564</v>
      </c>
      <c r="AW218" s="415" t="s">
        <v>75</v>
      </c>
      <c r="AX218" s="72" t="s">
        <v>86</v>
      </c>
      <c r="AY218" s="136" t="s">
        <v>1772</v>
      </c>
      <c r="AZ218" s="67" t="s">
        <v>67</v>
      </c>
      <c r="BA218" s="67" t="s">
        <v>67</v>
      </c>
    </row>
    <row r="219" spans="2:53" s="196" customFormat="1" ht="14.25" customHeight="1" x14ac:dyDescent="0.2">
      <c r="B219" s="67">
        <v>2024</v>
      </c>
      <c r="C219" s="67">
        <v>891780111</v>
      </c>
      <c r="D219" s="69" t="s">
        <v>64</v>
      </c>
      <c r="E219" s="70" t="s">
        <v>1771</v>
      </c>
      <c r="F219" s="136" t="s">
        <v>1770</v>
      </c>
      <c r="G219" s="72">
        <v>0</v>
      </c>
      <c r="H219" s="72" t="s">
        <v>73</v>
      </c>
      <c r="I219" s="67" t="s">
        <v>138</v>
      </c>
      <c r="J219" s="70" t="s">
        <v>1769</v>
      </c>
      <c r="K219" s="436">
        <v>10000000</v>
      </c>
      <c r="L219" s="67" t="s">
        <v>68</v>
      </c>
      <c r="M219" s="417" t="s">
        <v>1768</v>
      </c>
      <c r="N219" s="244">
        <v>1082912748</v>
      </c>
      <c r="O219" s="412">
        <v>184</v>
      </c>
      <c r="P219" s="413">
        <v>45321</v>
      </c>
      <c r="Q219" s="436">
        <v>210000000</v>
      </c>
      <c r="R219" s="413">
        <v>45356</v>
      </c>
      <c r="S219" s="436">
        <v>10000000</v>
      </c>
      <c r="T219" s="72" t="s">
        <v>66</v>
      </c>
      <c r="U219" s="412">
        <v>19474750</v>
      </c>
      <c r="V219" s="244" t="s">
        <v>1756</v>
      </c>
      <c r="W219" s="413">
        <v>45356</v>
      </c>
      <c r="X219" s="413">
        <v>45356</v>
      </c>
      <c r="Y219" s="414" t="s">
        <v>75</v>
      </c>
      <c r="Z219" s="413">
        <v>45473</v>
      </c>
      <c r="AA219" s="136">
        <f t="shared" si="16"/>
        <v>117</v>
      </c>
      <c r="AB219" s="70">
        <v>0</v>
      </c>
      <c r="AC219" s="70">
        <v>0</v>
      </c>
      <c r="AD219" s="70">
        <v>0</v>
      </c>
      <c r="AE219" s="415" t="s">
        <v>75</v>
      </c>
      <c r="AF219" s="136">
        <f t="shared" si="17"/>
        <v>0</v>
      </c>
      <c r="AG219" s="70">
        <v>0</v>
      </c>
      <c r="AH219" s="70">
        <v>0</v>
      </c>
      <c r="AI219" s="415" t="s">
        <v>75</v>
      </c>
      <c r="AJ219" s="70">
        <v>0</v>
      </c>
      <c r="AK219" s="415" t="s">
        <v>75</v>
      </c>
      <c r="AL219" s="415" t="s">
        <v>75</v>
      </c>
      <c r="AM219" s="136">
        <f t="shared" si="18"/>
        <v>0</v>
      </c>
      <c r="AN219" s="447">
        <f>+K219+AC219-AH219</f>
        <v>10000000</v>
      </c>
      <c r="AO219" s="72" t="s">
        <v>67</v>
      </c>
      <c r="AP219" s="436">
        <v>10000000</v>
      </c>
      <c r="AQ219" s="72" t="s">
        <v>85</v>
      </c>
      <c r="AR219" s="70">
        <v>0</v>
      </c>
      <c r="AS219" s="415" t="s">
        <v>75</v>
      </c>
      <c r="AT219" s="453">
        <f t="shared" si="19"/>
        <v>7500000</v>
      </c>
      <c r="AU219" s="438">
        <v>2500000</v>
      </c>
      <c r="AV219" s="140">
        <f t="shared" si="20"/>
        <v>0.75</v>
      </c>
      <c r="AW219" s="415" t="s">
        <v>75</v>
      </c>
      <c r="AX219" s="72" t="s">
        <v>86</v>
      </c>
      <c r="AY219" s="136" t="s">
        <v>1767</v>
      </c>
      <c r="AZ219" s="67" t="s">
        <v>67</v>
      </c>
      <c r="BA219" s="67" t="s">
        <v>67</v>
      </c>
    </row>
    <row r="220" spans="2:53" s="196" customFormat="1" ht="14.25" customHeight="1" x14ac:dyDescent="0.2">
      <c r="B220" s="67">
        <v>2024</v>
      </c>
      <c r="C220" s="67">
        <v>891780111</v>
      </c>
      <c r="D220" s="69" t="s">
        <v>64</v>
      </c>
      <c r="E220" s="70" t="s">
        <v>1766</v>
      </c>
      <c r="F220" s="267" t="s">
        <v>1765</v>
      </c>
      <c r="G220" s="72">
        <v>0</v>
      </c>
      <c r="H220" s="72" t="s">
        <v>73</v>
      </c>
      <c r="I220" s="67" t="s">
        <v>138</v>
      </c>
      <c r="J220" s="70" t="s">
        <v>1764</v>
      </c>
      <c r="K220" s="437">
        <v>6133333</v>
      </c>
      <c r="L220" s="67" t="s">
        <v>68</v>
      </c>
      <c r="M220" s="417" t="s">
        <v>1763</v>
      </c>
      <c r="N220" s="244">
        <v>84451753</v>
      </c>
      <c r="O220" s="412">
        <v>559</v>
      </c>
      <c r="P220" s="413">
        <v>45355</v>
      </c>
      <c r="Q220" s="436">
        <v>524300000</v>
      </c>
      <c r="R220" s="413">
        <v>45394</v>
      </c>
      <c r="S220" s="436">
        <f>+K220</f>
        <v>6133333</v>
      </c>
      <c r="T220" s="72" t="s">
        <v>66</v>
      </c>
      <c r="U220" s="412">
        <v>36669284</v>
      </c>
      <c r="V220" s="244" t="s">
        <v>1762</v>
      </c>
      <c r="W220" s="413">
        <v>45394</v>
      </c>
      <c r="X220" s="413">
        <v>45394</v>
      </c>
      <c r="Y220" s="414" t="s">
        <v>75</v>
      </c>
      <c r="Z220" s="413">
        <v>45473</v>
      </c>
      <c r="AA220" s="136">
        <f t="shared" si="16"/>
        <v>79</v>
      </c>
      <c r="AB220" s="70">
        <v>0</v>
      </c>
      <c r="AC220" s="70">
        <v>0</v>
      </c>
      <c r="AD220" s="70">
        <v>0</v>
      </c>
      <c r="AE220" s="415" t="s">
        <v>75</v>
      </c>
      <c r="AF220" s="136">
        <f t="shared" si="17"/>
        <v>0</v>
      </c>
      <c r="AG220" s="70">
        <v>0</v>
      </c>
      <c r="AH220" s="70">
        <v>0</v>
      </c>
      <c r="AI220" s="415" t="s">
        <v>75</v>
      </c>
      <c r="AJ220" s="70">
        <v>0</v>
      </c>
      <c r="AK220" s="415" t="s">
        <v>75</v>
      </c>
      <c r="AL220" s="415" t="s">
        <v>75</v>
      </c>
      <c r="AM220" s="136">
        <f t="shared" si="18"/>
        <v>0</v>
      </c>
      <c r="AN220" s="447">
        <f>+K220+AC220-AH220</f>
        <v>6133333</v>
      </c>
      <c r="AO220" s="72" t="s">
        <v>67</v>
      </c>
      <c r="AP220" s="436">
        <f>+AN220</f>
        <v>6133333</v>
      </c>
      <c r="AQ220" s="72" t="s">
        <v>85</v>
      </c>
      <c r="AR220" s="70">
        <v>0</v>
      </c>
      <c r="AS220" s="415" t="s">
        <v>75</v>
      </c>
      <c r="AT220" s="453">
        <f t="shared" si="19"/>
        <v>6133333</v>
      </c>
      <c r="AU220" s="438">
        <v>0</v>
      </c>
      <c r="AV220" s="140">
        <f t="shared" si="20"/>
        <v>1</v>
      </c>
      <c r="AW220" s="415" t="s">
        <v>75</v>
      </c>
      <c r="AX220" s="72" t="s">
        <v>131</v>
      </c>
      <c r="AY220" s="402" t="s">
        <v>1761</v>
      </c>
      <c r="AZ220" s="67" t="s">
        <v>67</v>
      </c>
      <c r="BA220" s="67" t="s">
        <v>67</v>
      </c>
    </row>
    <row r="221" spans="2:53" s="196" customFormat="1" ht="14.25" customHeight="1" x14ac:dyDescent="0.2">
      <c r="B221" s="67">
        <v>2024</v>
      </c>
      <c r="C221" s="67">
        <v>891780111</v>
      </c>
      <c r="D221" s="69" t="s">
        <v>64</v>
      </c>
      <c r="E221" s="70" t="s">
        <v>1760</v>
      </c>
      <c r="F221" s="267" t="s">
        <v>1759</v>
      </c>
      <c r="G221" s="72">
        <v>0</v>
      </c>
      <c r="H221" s="72" t="s">
        <v>73</v>
      </c>
      <c r="I221" s="67" t="s">
        <v>138</v>
      </c>
      <c r="J221" s="70" t="s">
        <v>1758</v>
      </c>
      <c r="K221" s="437">
        <v>15000000</v>
      </c>
      <c r="L221" s="67" t="s">
        <v>68</v>
      </c>
      <c r="M221" s="417" t="s">
        <v>1757</v>
      </c>
      <c r="N221" s="416">
        <v>22647780</v>
      </c>
      <c r="O221" s="412">
        <v>380</v>
      </c>
      <c r="P221" s="413">
        <v>45338</v>
      </c>
      <c r="Q221" s="436">
        <v>92978545.349999994</v>
      </c>
      <c r="R221" s="413">
        <v>45406</v>
      </c>
      <c r="S221" s="436">
        <f>+K221</f>
        <v>15000000</v>
      </c>
      <c r="T221" s="72" t="s">
        <v>66</v>
      </c>
      <c r="U221" s="412">
        <v>19474750</v>
      </c>
      <c r="V221" s="244" t="s">
        <v>1756</v>
      </c>
      <c r="W221" s="413">
        <v>45406</v>
      </c>
      <c r="X221" s="413">
        <v>45406</v>
      </c>
      <c r="Y221" s="414" t="s">
        <v>75</v>
      </c>
      <c r="Z221" s="413">
        <v>45581</v>
      </c>
      <c r="AA221" s="136">
        <f t="shared" si="16"/>
        <v>175</v>
      </c>
      <c r="AB221" s="70">
        <v>0</v>
      </c>
      <c r="AC221" s="70">
        <v>0</v>
      </c>
      <c r="AD221" s="70">
        <v>0</v>
      </c>
      <c r="AE221" s="415" t="s">
        <v>75</v>
      </c>
      <c r="AF221" s="136">
        <f t="shared" si="17"/>
        <v>0</v>
      </c>
      <c r="AG221" s="70">
        <v>0</v>
      </c>
      <c r="AH221" s="70">
        <v>0</v>
      </c>
      <c r="AI221" s="415" t="s">
        <v>75</v>
      </c>
      <c r="AJ221" s="70">
        <v>0</v>
      </c>
      <c r="AK221" s="415" t="s">
        <v>75</v>
      </c>
      <c r="AL221" s="415" t="s">
        <v>75</v>
      </c>
      <c r="AM221" s="136">
        <f t="shared" si="18"/>
        <v>0</v>
      </c>
      <c r="AN221" s="447">
        <f>+K221+AC221-AH221</f>
        <v>15000000</v>
      </c>
      <c r="AO221" s="72" t="s">
        <v>85</v>
      </c>
      <c r="AP221" s="436">
        <v>0</v>
      </c>
      <c r="AQ221" s="72" t="s">
        <v>85</v>
      </c>
      <c r="AR221" s="70">
        <v>0</v>
      </c>
      <c r="AS221" s="415" t="s">
        <v>75</v>
      </c>
      <c r="AT221" s="453">
        <f t="shared" si="19"/>
        <v>0</v>
      </c>
      <c r="AU221" s="438">
        <v>15000000</v>
      </c>
      <c r="AV221" s="140">
        <f t="shared" si="20"/>
        <v>0</v>
      </c>
      <c r="AW221" s="415" t="s">
        <v>75</v>
      </c>
      <c r="AX221" s="72" t="s">
        <v>86</v>
      </c>
      <c r="AY221" s="402" t="s">
        <v>1755</v>
      </c>
      <c r="AZ221" s="67" t="s">
        <v>67</v>
      </c>
      <c r="BA221" s="67" t="s">
        <v>67</v>
      </c>
    </row>
    <row r="222" spans="2:53" s="196" customFormat="1" ht="14.25" customHeight="1" x14ac:dyDescent="0.2">
      <c r="B222" s="67">
        <v>2024</v>
      </c>
      <c r="C222" s="67">
        <v>891780111</v>
      </c>
      <c r="D222" s="69" t="s">
        <v>64</v>
      </c>
      <c r="E222" s="70" t="s">
        <v>1754</v>
      </c>
      <c r="F222" s="267" t="s">
        <v>1753</v>
      </c>
      <c r="G222" s="72">
        <v>0</v>
      </c>
      <c r="H222" s="72" t="s">
        <v>73</v>
      </c>
      <c r="I222" s="67" t="s">
        <v>138</v>
      </c>
      <c r="J222" s="70" t="s">
        <v>1752</v>
      </c>
      <c r="K222" s="437">
        <v>4962500</v>
      </c>
      <c r="L222" s="67" t="s">
        <v>68</v>
      </c>
      <c r="M222" s="417" t="s">
        <v>1751</v>
      </c>
      <c r="N222" s="417" t="s">
        <v>1750</v>
      </c>
      <c r="O222" s="412">
        <v>235</v>
      </c>
      <c r="P222" s="413">
        <v>45323</v>
      </c>
      <c r="Q222" s="436">
        <v>524300000</v>
      </c>
      <c r="R222" s="413">
        <v>45432</v>
      </c>
      <c r="S222" s="436">
        <f>+K222</f>
        <v>4962500</v>
      </c>
      <c r="T222" s="72" t="s">
        <v>66</v>
      </c>
      <c r="U222" s="412">
        <v>52705148</v>
      </c>
      <c r="V222" s="244" t="s">
        <v>1749</v>
      </c>
      <c r="W222" s="413">
        <v>45432</v>
      </c>
      <c r="X222" s="413">
        <v>45432</v>
      </c>
      <c r="Y222" s="414" t="s">
        <v>75</v>
      </c>
      <c r="Z222" s="413">
        <v>45492</v>
      </c>
      <c r="AA222" s="136">
        <f t="shared" si="16"/>
        <v>60</v>
      </c>
      <c r="AB222" s="70">
        <v>0</v>
      </c>
      <c r="AC222" s="70">
        <v>0</v>
      </c>
      <c r="AD222" s="70">
        <v>0</v>
      </c>
      <c r="AE222" s="415" t="s">
        <v>75</v>
      </c>
      <c r="AF222" s="136">
        <f t="shared" si="17"/>
        <v>0</v>
      </c>
      <c r="AG222" s="70">
        <v>0</v>
      </c>
      <c r="AH222" s="70">
        <v>0</v>
      </c>
      <c r="AI222" s="415" t="s">
        <v>75</v>
      </c>
      <c r="AJ222" s="70">
        <v>0</v>
      </c>
      <c r="AK222" s="415" t="s">
        <v>75</v>
      </c>
      <c r="AL222" s="415" t="s">
        <v>75</v>
      </c>
      <c r="AM222" s="136">
        <f t="shared" si="18"/>
        <v>0</v>
      </c>
      <c r="AN222" s="447">
        <f>+K222+AC222-AH222</f>
        <v>4962500</v>
      </c>
      <c r="AO222" s="72" t="s">
        <v>85</v>
      </c>
      <c r="AP222" s="436">
        <v>0</v>
      </c>
      <c r="AQ222" s="72" t="s">
        <v>85</v>
      </c>
      <c r="AR222" s="70">
        <v>0</v>
      </c>
      <c r="AS222" s="415" t="s">
        <v>75</v>
      </c>
      <c r="AT222" s="453">
        <f t="shared" si="19"/>
        <v>0</v>
      </c>
      <c r="AU222" s="438">
        <v>4962500</v>
      </c>
      <c r="AV222" s="140">
        <f t="shared" si="20"/>
        <v>0</v>
      </c>
      <c r="AW222" s="415" t="s">
        <v>75</v>
      </c>
      <c r="AX222" s="72" t="s">
        <v>86</v>
      </c>
      <c r="AY222" s="402" t="s">
        <v>1748</v>
      </c>
      <c r="AZ222" s="67" t="s">
        <v>67</v>
      </c>
      <c r="BA222" s="67" t="s">
        <v>67</v>
      </c>
    </row>
    <row r="223" spans="2:53" s="196" customFormat="1" ht="14.25" customHeight="1" x14ac:dyDescent="0.2">
      <c r="B223" s="67">
        <v>2024</v>
      </c>
      <c r="C223" s="67">
        <v>891780111</v>
      </c>
      <c r="D223" s="69" t="s">
        <v>64</v>
      </c>
      <c r="E223" s="70" t="s">
        <v>1747</v>
      </c>
      <c r="F223" s="267" t="s">
        <v>1746</v>
      </c>
      <c r="G223" s="418">
        <v>2023000100072</v>
      </c>
      <c r="H223" s="72" t="s">
        <v>73</v>
      </c>
      <c r="I223" s="67" t="s">
        <v>1745</v>
      </c>
      <c r="J223" s="244" t="s">
        <v>1744</v>
      </c>
      <c r="K223" s="437">
        <v>12480000</v>
      </c>
      <c r="L223" s="67" t="s">
        <v>68</v>
      </c>
      <c r="M223" s="244" t="s">
        <v>1743</v>
      </c>
      <c r="N223" s="416">
        <v>1003382835</v>
      </c>
      <c r="O223" s="412">
        <v>174</v>
      </c>
      <c r="P223" s="413">
        <v>45335</v>
      </c>
      <c r="Q223" s="436">
        <v>2122162432</v>
      </c>
      <c r="R223" s="413">
        <v>45441</v>
      </c>
      <c r="S223" s="436">
        <f>+K223</f>
        <v>12480000</v>
      </c>
      <c r="T223" s="72" t="s">
        <v>66</v>
      </c>
      <c r="U223" s="412">
        <v>16078654</v>
      </c>
      <c r="V223" s="244" t="s">
        <v>477</v>
      </c>
      <c r="W223" s="413">
        <v>45441</v>
      </c>
      <c r="X223" s="413">
        <v>45441</v>
      </c>
      <c r="Y223" s="414" t="s">
        <v>75</v>
      </c>
      <c r="Z223" s="413">
        <v>45624</v>
      </c>
      <c r="AA223" s="136">
        <f t="shared" si="16"/>
        <v>183</v>
      </c>
      <c r="AB223" s="70">
        <v>0</v>
      </c>
      <c r="AC223" s="70">
        <v>0</v>
      </c>
      <c r="AD223" s="70">
        <v>0</v>
      </c>
      <c r="AE223" s="415" t="s">
        <v>75</v>
      </c>
      <c r="AF223" s="136">
        <f t="shared" si="17"/>
        <v>0</v>
      </c>
      <c r="AG223" s="70">
        <v>0</v>
      </c>
      <c r="AH223" s="70">
        <v>0</v>
      </c>
      <c r="AI223" s="415" t="s">
        <v>75</v>
      </c>
      <c r="AJ223" s="70">
        <v>0</v>
      </c>
      <c r="AK223" s="415" t="s">
        <v>75</v>
      </c>
      <c r="AL223" s="415" t="s">
        <v>75</v>
      </c>
      <c r="AM223" s="136">
        <f t="shared" si="18"/>
        <v>0</v>
      </c>
      <c r="AN223" s="447">
        <f>+K223+AC223-AH223</f>
        <v>12480000</v>
      </c>
      <c r="AO223" s="72" t="s">
        <v>85</v>
      </c>
      <c r="AP223" s="436">
        <v>0</v>
      </c>
      <c r="AQ223" s="72" t="s">
        <v>85</v>
      </c>
      <c r="AR223" s="70">
        <v>0</v>
      </c>
      <c r="AS223" s="415" t="s">
        <v>75</v>
      </c>
      <c r="AT223" s="453">
        <f t="shared" si="19"/>
        <v>0</v>
      </c>
      <c r="AU223" s="438">
        <v>12480000</v>
      </c>
      <c r="AV223" s="140">
        <f t="shared" si="20"/>
        <v>0</v>
      </c>
      <c r="AW223" s="415" t="s">
        <v>75</v>
      </c>
      <c r="AX223" s="72" t="s">
        <v>86</v>
      </c>
      <c r="AY223" s="402" t="s">
        <v>1742</v>
      </c>
      <c r="AZ223" s="67" t="s">
        <v>67</v>
      </c>
      <c r="BA223" s="67" t="s">
        <v>67</v>
      </c>
    </row>
    <row r="224" spans="2:53" s="196" customFormat="1" ht="14.25" customHeight="1" x14ac:dyDescent="0.2">
      <c r="B224" s="67">
        <v>2024</v>
      </c>
      <c r="C224" s="67">
        <v>891780111</v>
      </c>
      <c r="D224" s="69" t="s">
        <v>64</v>
      </c>
      <c r="E224" s="70" t="s">
        <v>1741</v>
      </c>
      <c r="F224" s="267" t="s">
        <v>1740</v>
      </c>
      <c r="G224" s="72">
        <v>0</v>
      </c>
      <c r="H224" s="72" t="s">
        <v>73</v>
      </c>
      <c r="I224" s="67" t="s">
        <v>138</v>
      </c>
      <c r="J224" s="70" t="s">
        <v>1739</v>
      </c>
      <c r="K224" s="436">
        <v>50000000</v>
      </c>
      <c r="L224" s="67" t="s">
        <v>68</v>
      </c>
      <c r="M224" s="417" t="s">
        <v>1738</v>
      </c>
      <c r="N224" s="244">
        <v>901781602</v>
      </c>
      <c r="O224" s="412">
        <v>218</v>
      </c>
      <c r="P224" s="413">
        <v>45322</v>
      </c>
      <c r="Q224" s="436">
        <v>190000000</v>
      </c>
      <c r="R224" s="413">
        <v>45341</v>
      </c>
      <c r="S224" s="436">
        <v>50000000</v>
      </c>
      <c r="T224" s="72" t="s">
        <v>66</v>
      </c>
      <c r="U224" s="412">
        <v>1082884010</v>
      </c>
      <c r="V224" s="244" t="s">
        <v>1687</v>
      </c>
      <c r="W224" s="413">
        <v>45341</v>
      </c>
      <c r="X224" s="413">
        <v>45341</v>
      </c>
      <c r="Y224" s="414" t="s">
        <v>75</v>
      </c>
      <c r="Z224" s="413">
        <v>45657</v>
      </c>
      <c r="AA224" s="136">
        <f t="shared" si="16"/>
        <v>316</v>
      </c>
      <c r="AB224" s="70">
        <v>1</v>
      </c>
      <c r="AC224" s="70">
        <v>20000000</v>
      </c>
      <c r="AD224" s="70">
        <v>0</v>
      </c>
      <c r="AE224" s="415" t="s">
        <v>75</v>
      </c>
      <c r="AF224" s="136">
        <f t="shared" si="17"/>
        <v>0</v>
      </c>
      <c r="AG224" s="70">
        <v>0</v>
      </c>
      <c r="AH224" s="70">
        <v>0</v>
      </c>
      <c r="AI224" s="415" t="s">
        <v>75</v>
      </c>
      <c r="AJ224" s="70">
        <v>0</v>
      </c>
      <c r="AK224" s="415" t="s">
        <v>75</v>
      </c>
      <c r="AL224" s="415" t="s">
        <v>75</v>
      </c>
      <c r="AM224" s="136">
        <f t="shared" si="18"/>
        <v>0</v>
      </c>
      <c r="AN224" s="447">
        <f>+K224+AC224-AH224</f>
        <v>70000000</v>
      </c>
      <c r="AO224" s="72" t="s">
        <v>67</v>
      </c>
      <c r="AP224" s="436">
        <v>50000000</v>
      </c>
      <c r="AQ224" s="72" t="s">
        <v>85</v>
      </c>
      <c r="AR224" s="70">
        <v>0</v>
      </c>
      <c r="AS224" s="415" t="s">
        <v>75</v>
      </c>
      <c r="AT224" s="453">
        <f t="shared" si="19"/>
        <v>48188030</v>
      </c>
      <c r="AU224" s="438">
        <v>21811970</v>
      </c>
      <c r="AV224" s="140">
        <f t="shared" si="20"/>
        <v>0.68840042857142858</v>
      </c>
      <c r="AW224" s="415" t="s">
        <v>75</v>
      </c>
      <c r="AX224" s="72" t="s">
        <v>86</v>
      </c>
      <c r="AY224" s="404" t="s">
        <v>1737</v>
      </c>
      <c r="AZ224" s="67" t="s">
        <v>67</v>
      </c>
      <c r="BA224" s="67" t="s">
        <v>133</v>
      </c>
    </row>
    <row r="225" spans="2:53" s="196" customFormat="1" ht="14.25" customHeight="1" x14ac:dyDescent="0.2">
      <c r="B225" s="67">
        <v>2024</v>
      </c>
      <c r="C225" s="67">
        <v>891780111</v>
      </c>
      <c r="D225" s="69" t="s">
        <v>64</v>
      </c>
      <c r="E225" s="70" t="s">
        <v>1736</v>
      </c>
      <c r="F225" s="267" t="s">
        <v>1735</v>
      </c>
      <c r="G225" s="72">
        <v>0</v>
      </c>
      <c r="H225" s="72" t="s">
        <v>73</v>
      </c>
      <c r="I225" s="67" t="s">
        <v>138</v>
      </c>
      <c r="J225" s="70" t="s">
        <v>1734</v>
      </c>
      <c r="K225" s="436">
        <v>100000000</v>
      </c>
      <c r="L225" s="67" t="s">
        <v>68</v>
      </c>
      <c r="M225" s="417" t="s">
        <v>1733</v>
      </c>
      <c r="N225" s="244">
        <v>800164453</v>
      </c>
      <c r="O225" s="412">
        <v>411</v>
      </c>
      <c r="P225" s="413">
        <v>45341</v>
      </c>
      <c r="Q225" s="436">
        <v>100000000</v>
      </c>
      <c r="R225" s="413">
        <v>45349</v>
      </c>
      <c r="S225" s="436">
        <v>100000000</v>
      </c>
      <c r="T225" s="72" t="s">
        <v>66</v>
      </c>
      <c r="U225" s="412">
        <v>1082884010</v>
      </c>
      <c r="V225" s="244" t="s">
        <v>1687</v>
      </c>
      <c r="W225" s="413">
        <v>45349</v>
      </c>
      <c r="X225" s="413">
        <v>45349</v>
      </c>
      <c r="Y225" s="414" t="s">
        <v>75</v>
      </c>
      <c r="Z225" s="413">
        <v>45657</v>
      </c>
      <c r="AA225" s="136">
        <f t="shared" si="16"/>
        <v>308</v>
      </c>
      <c r="AB225" s="70">
        <v>0</v>
      </c>
      <c r="AC225" s="70">
        <v>0</v>
      </c>
      <c r="AD225" s="70">
        <v>0</v>
      </c>
      <c r="AE225" s="415" t="s">
        <v>75</v>
      </c>
      <c r="AF225" s="136">
        <f t="shared" si="17"/>
        <v>0</v>
      </c>
      <c r="AG225" s="70">
        <v>0</v>
      </c>
      <c r="AH225" s="70">
        <v>0</v>
      </c>
      <c r="AI225" s="415" t="s">
        <v>75</v>
      </c>
      <c r="AJ225" s="70">
        <v>0</v>
      </c>
      <c r="AK225" s="415" t="s">
        <v>75</v>
      </c>
      <c r="AL225" s="415" t="s">
        <v>75</v>
      </c>
      <c r="AM225" s="136">
        <f t="shared" si="18"/>
        <v>0</v>
      </c>
      <c r="AN225" s="447">
        <f>+K225+AC225-AH225</f>
        <v>100000000</v>
      </c>
      <c r="AO225" s="72" t="s">
        <v>67</v>
      </c>
      <c r="AP225" s="436">
        <v>100000000</v>
      </c>
      <c r="AQ225" s="72" t="s">
        <v>85</v>
      </c>
      <c r="AR225" s="70">
        <v>0</v>
      </c>
      <c r="AS225" s="415" t="s">
        <v>75</v>
      </c>
      <c r="AT225" s="453">
        <f t="shared" si="19"/>
        <v>20853000</v>
      </c>
      <c r="AU225" s="438">
        <v>79147000</v>
      </c>
      <c r="AV225" s="140">
        <f t="shared" si="20"/>
        <v>0.20852999999999999</v>
      </c>
      <c r="AW225" s="415" t="s">
        <v>75</v>
      </c>
      <c r="AX225" s="72" t="s">
        <v>86</v>
      </c>
      <c r="AY225" s="404" t="s">
        <v>1732</v>
      </c>
      <c r="AZ225" s="67" t="s">
        <v>67</v>
      </c>
      <c r="BA225" s="67" t="s">
        <v>133</v>
      </c>
    </row>
    <row r="226" spans="2:53" s="196" customFormat="1" ht="14.25" customHeight="1" x14ac:dyDescent="0.2">
      <c r="B226" s="67">
        <v>2024</v>
      </c>
      <c r="C226" s="67">
        <v>891780111</v>
      </c>
      <c r="D226" s="69" t="s">
        <v>64</v>
      </c>
      <c r="E226" s="70" t="s">
        <v>1731</v>
      </c>
      <c r="F226" s="267" t="s">
        <v>1730</v>
      </c>
      <c r="G226" s="72">
        <v>0</v>
      </c>
      <c r="H226" s="72" t="s">
        <v>73</v>
      </c>
      <c r="I226" s="67" t="s">
        <v>138</v>
      </c>
      <c r="J226" s="70" t="s">
        <v>1729</v>
      </c>
      <c r="K226" s="436">
        <v>40000000</v>
      </c>
      <c r="L226" s="67" t="s">
        <v>68</v>
      </c>
      <c r="M226" s="417" t="s">
        <v>1610</v>
      </c>
      <c r="N226" s="244">
        <v>57445330</v>
      </c>
      <c r="O226" s="412">
        <v>412</v>
      </c>
      <c r="P226" s="413">
        <v>45341</v>
      </c>
      <c r="Q226" s="436">
        <v>66000000</v>
      </c>
      <c r="R226" s="413">
        <v>45392</v>
      </c>
      <c r="S226" s="436">
        <f>+K226</f>
        <v>40000000</v>
      </c>
      <c r="T226" s="72" t="s">
        <v>66</v>
      </c>
      <c r="U226" s="412">
        <v>57461852</v>
      </c>
      <c r="V226" s="244" t="s">
        <v>1728</v>
      </c>
      <c r="W226" s="413">
        <v>45392</v>
      </c>
      <c r="X226" s="413">
        <v>45392</v>
      </c>
      <c r="Y226" s="414" t="s">
        <v>75</v>
      </c>
      <c r="Z226" s="413">
        <v>45657</v>
      </c>
      <c r="AA226" s="136">
        <f t="shared" si="16"/>
        <v>265</v>
      </c>
      <c r="AB226" s="70">
        <v>0</v>
      </c>
      <c r="AC226" s="70">
        <v>0</v>
      </c>
      <c r="AD226" s="70">
        <v>0</v>
      </c>
      <c r="AE226" s="415" t="s">
        <v>75</v>
      </c>
      <c r="AF226" s="136">
        <f t="shared" si="17"/>
        <v>0</v>
      </c>
      <c r="AG226" s="70">
        <v>0</v>
      </c>
      <c r="AH226" s="70">
        <v>0</v>
      </c>
      <c r="AI226" s="415" t="s">
        <v>75</v>
      </c>
      <c r="AJ226" s="70">
        <v>0</v>
      </c>
      <c r="AK226" s="415" t="s">
        <v>75</v>
      </c>
      <c r="AL226" s="415" t="s">
        <v>75</v>
      </c>
      <c r="AM226" s="136">
        <f t="shared" si="18"/>
        <v>0</v>
      </c>
      <c r="AN226" s="447">
        <f>+K226+AC226-AH226</f>
        <v>40000000</v>
      </c>
      <c r="AO226" s="72" t="s">
        <v>67</v>
      </c>
      <c r="AP226" s="436">
        <f>+AN226</f>
        <v>40000000</v>
      </c>
      <c r="AQ226" s="72" t="s">
        <v>85</v>
      </c>
      <c r="AR226" s="70">
        <v>0</v>
      </c>
      <c r="AS226" s="415" t="s">
        <v>75</v>
      </c>
      <c r="AT226" s="453">
        <f t="shared" si="19"/>
        <v>16162000</v>
      </c>
      <c r="AU226" s="438">
        <v>23838000</v>
      </c>
      <c r="AV226" s="140">
        <f t="shared" si="20"/>
        <v>0.40405000000000002</v>
      </c>
      <c r="AW226" s="415" t="s">
        <v>75</v>
      </c>
      <c r="AX226" s="72" t="s">
        <v>86</v>
      </c>
      <c r="AY226" s="402" t="s">
        <v>1727</v>
      </c>
      <c r="AZ226" s="67" t="s">
        <v>67</v>
      </c>
      <c r="BA226" s="67" t="s">
        <v>133</v>
      </c>
    </row>
    <row r="227" spans="2:53" s="196" customFormat="1" ht="14.25" customHeight="1" x14ac:dyDescent="0.2">
      <c r="B227" s="67">
        <v>2024</v>
      </c>
      <c r="C227" s="67">
        <v>891780111</v>
      </c>
      <c r="D227" s="69" t="s">
        <v>64</v>
      </c>
      <c r="E227" s="70" t="s">
        <v>1726</v>
      </c>
      <c r="F227" s="267" t="s">
        <v>1725</v>
      </c>
      <c r="G227" s="72">
        <v>0</v>
      </c>
      <c r="H227" s="72" t="s">
        <v>73</v>
      </c>
      <c r="I227" s="67" t="s">
        <v>138</v>
      </c>
      <c r="J227" s="70" t="s">
        <v>1724</v>
      </c>
      <c r="K227" s="436">
        <v>70000000</v>
      </c>
      <c r="L227" s="67" t="s">
        <v>68</v>
      </c>
      <c r="M227" s="417" t="s">
        <v>1723</v>
      </c>
      <c r="N227" s="244">
        <v>901757052</v>
      </c>
      <c r="O227" s="412">
        <v>218</v>
      </c>
      <c r="P227" s="413">
        <v>45322</v>
      </c>
      <c r="Q227" s="436">
        <v>190000000</v>
      </c>
      <c r="R227" s="413">
        <v>45406</v>
      </c>
      <c r="S227" s="436">
        <f>+K227</f>
        <v>70000000</v>
      </c>
      <c r="T227" s="72" t="s">
        <v>66</v>
      </c>
      <c r="U227" s="412">
        <v>1082884010</v>
      </c>
      <c r="V227" s="244" t="s">
        <v>1687</v>
      </c>
      <c r="W227" s="413">
        <v>45406</v>
      </c>
      <c r="X227" s="413">
        <v>45407</v>
      </c>
      <c r="Y227" s="414" t="s">
        <v>75</v>
      </c>
      <c r="Z227" s="413">
        <v>45650</v>
      </c>
      <c r="AA227" s="136">
        <f t="shared" si="16"/>
        <v>243</v>
      </c>
      <c r="AB227" s="70">
        <v>0</v>
      </c>
      <c r="AC227" s="70">
        <v>0</v>
      </c>
      <c r="AD227" s="70">
        <v>0</v>
      </c>
      <c r="AE227" s="415" t="s">
        <v>75</v>
      </c>
      <c r="AF227" s="136">
        <f t="shared" si="17"/>
        <v>0</v>
      </c>
      <c r="AG227" s="70">
        <v>0</v>
      </c>
      <c r="AH227" s="70">
        <v>0</v>
      </c>
      <c r="AI227" s="415" t="s">
        <v>75</v>
      </c>
      <c r="AJ227" s="70">
        <v>0</v>
      </c>
      <c r="AK227" s="415" t="s">
        <v>75</v>
      </c>
      <c r="AL227" s="415" t="s">
        <v>75</v>
      </c>
      <c r="AM227" s="136">
        <f t="shared" si="18"/>
        <v>0</v>
      </c>
      <c r="AN227" s="447">
        <f>+K227+AC227-AH227</f>
        <v>70000000</v>
      </c>
      <c r="AO227" s="72" t="s">
        <v>67</v>
      </c>
      <c r="AP227" s="436">
        <f>+AN227</f>
        <v>70000000</v>
      </c>
      <c r="AQ227" s="72" t="s">
        <v>85</v>
      </c>
      <c r="AR227" s="70">
        <v>0</v>
      </c>
      <c r="AS227" s="415" t="s">
        <v>75</v>
      </c>
      <c r="AT227" s="453">
        <f t="shared" si="19"/>
        <v>64072932</v>
      </c>
      <c r="AU227" s="438">
        <v>5927068</v>
      </c>
      <c r="AV227" s="140">
        <f t="shared" si="20"/>
        <v>0.91532760000000002</v>
      </c>
      <c r="AW227" s="415" t="s">
        <v>75</v>
      </c>
      <c r="AX227" s="72" t="s">
        <v>86</v>
      </c>
      <c r="AY227" s="267" t="s">
        <v>1722</v>
      </c>
      <c r="AZ227" s="67" t="s">
        <v>67</v>
      </c>
      <c r="BA227" s="67" t="s">
        <v>133</v>
      </c>
    </row>
    <row r="228" spans="2:53" s="196" customFormat="1" ht="14.25" customHeight="1" x14ac:dyDescent="0.2">
      <c r="B228" s="67">
        <v>2024</v>
      </c>
      <c r="C228" s="67">
        <v>891780111</v>
      </c>
      <c r="D228" s="69" t="s">
        <v>64</v>
      </c>
      <c r="E228" s="70" t="s">
        <v>1721</v>
      </c>
      <c r="F228" s="267" t="s">
        <v>1720</v>
      </c>
      <c r="G228" s="72">
        <v>0</v>
      </c>
      <c r="H228" s="72" t="s">
        <v>73</v>
      </c>
      <c r="I228" s="67" t="s">
        <v>138</v>
      </c>
      <c r="J228" s="70" t="s">
        <v>1719</v>
      </c>
      <c r="K228" s="437">
        <v>6000000</v>
      </c>
      <c r="L228" s="67" t="s">
        <v>68</v>
      </c>
      <c r="M228" s="417" t="s">
        <v>1718</v>
      </c>
      <c r="N228" s="424" t="s">
        <v>1717</v>
      </c>
      <c r="O228" s="421">
        <v>1235</v>
      </c>
      <c r="P228" s="422">
        <v>45435</v>
      </c>
      <c r="Q228" s="436">
        <v>6000000</v>
      </c>
      <c r="R228" s="422">
        <v>45464</v>
      </c>
      <c r="S228" s="436">
        <v>100000001</v>
      </c>
      <c r="T228" s="72" t="s">
        <v>66</v>
      </c>
      <c r="U228" s="412">
        <v>36669284</v>
      </c>
      <c r="V228" s="244" t="s">
        <v>1716</v>
      </c>
      <c r="W228" s="413">
        <v>45464</v>
      </c>
      <c r="X228" s="413">
        <v>45464</v>
      </c>
      <c r="Y228" s="414" t="s">
        <v>75</v>
      </c>
      <c r="Z228" s="413">
        <v>45657</v>
      </c>
      <c r="AA228" s="136">
        <f t="shared" si="16"/>
        <v>193</v>
      </c>
      <c r="AB228" s="70">
        <v>0</v>
      </c>
      <c r="AC228" s="70">
        <v>0</v>
      </c>
      <c r="AD228" s="70">
        <v>0</v>
      </c>
      <c r="AE228" s="415" t="s">
        <v>75</v>
      </c>
      <c r="AF228" s="136">
        <f t="shared" si="17"/>
        <v>0</v>
      </c>
      <c r="AG228" s="70">
        <v>0</v>
      </c>
      <c r="AH228" s="70">
        <v>0</v>
      </c>
      <c r="AI228" s="415" t="s">
        <v>75</v>
      </c>
      <c r="AJ228" s="70">
        <v>0</v>
      </c>
      <c r="AK228" s="415" t="s">
        <v>75</v>
      </c>
      <c r="AL228" s="415" t="s">
        <v>75</v>
      </c>
      <c r="AM228" s="136">
        <f t="shared" si="18"/>
        <v>0</v>
      </c>
      <c r="AN228" s="447">
        <f>+K228+AC228-AH228</f>
        <v>6000000</v>
      </c>
      <c r="AO228" s="72" t="s">
        <v>67</v>
      </c>
      <c r="AP228" s="436">
        <f>+AN228</f>
        <v>6000000</v>
      </c>
      <c r="AQ228" s="72" t="s">
        <v>85</v>
      </c>
      <c r="AR228" s="70">
        <v>0</v>
      </c>
      <c r="AS228" s="415" t="s">
        <v>75</v>
      </c>
      <c r="AT228" s="453">
        <f t="shared" si="19"/>
        <v>0</v>
      </c>
      <c r="AU228" s="438">
        <v>6000000</v>
      </c>
      <c r="AV228" s="140">
        <f t="shared" si="20"/>
        <v>0</v>
      </c>
      <c r="AW228" s="415" t="s">
        <v>75</v>
      </c>
      <c r="AX228" s="72" t="s">
        <v>86</v>
      </c>
      <c r="AY228" s="402" t="s">
        <v>1715</v>
      </c>
      <c r="AZ228" s="67" t="s">
        <v>67</v>
      </c>
      <c r="BA228" s="67" t="s">
        <v>133</v>
      </c>
    </row>
    <row r="229" spans="2:53" s="196" customFormat="1" ht="14.25" customHeight="1" x14ac:dyDescent="0.2">
      <c r="B229" s="67">
        <v>2024</v>
      </c>
      <c r="C229" s="67">
        <v>891780111</v>
      </c>
      <c r="D229" s="69" t="s">
        <v>64</v>
      </c>
      <c r="E229" s="70" t="s">
        <v>1714</v>
      </c>
      <c r="F229" s="136" t="s">
        <v>1713</v>
      </c>
      <c r="G229" s="72">
        <v>0</v>
      </c>
      <c r="H229" s="72" t="s">
        <v>73</v>
      </c>
      <c r="I229" s="67" t="s">
        <v>138</v>
      </c>
      <c r="J229" s="70" t="s">
        <v>1712</v>
      </c>
      <c r="K229" s="436">
        <v>12195648</v>
      </c>
      <c r="L229" s="67" t="s">
        <v>68</v>
      </c>
      <c r="M229" s="417" t="s">
        <v>556</v>
      </c>
      <c r="N229" s="244">
        <v>36719980</v>
      </c>
      <c r="O229" s="412">
        <v>187</v>
      </c>
      <c r="P229" s="413">
        <v>45321</v>
      </c>
      <c r="Q229" s="436">
        <v>15600000</v>
      </c>
      <c r="R229" s="413">
        <v>45343</v>
      </c>
      <c r="S229" s="436">
        <v>12195648</v>
      </c>
      <c r="T229" s="72" t="s">
        <v>66</v>
      </c>
      <c r="U229" s="412">
        <v>85155551</v>
      </c>
      <c r="V229" s="244" t="s">
        <v>1593</v>
      </c>
      <c r="W229" s="413">
        <v>45343</v>
      </c>
      <c r="X229" s="413">
        <v>45344</v>
      </c>
      <c r="Y229" s="414" t="s">
        <v>75</v>
      </c>
      <c r="Z229" s="413">
        <v>45709</v>
      </c>
      <c r="AA229" s="136">
        <f t="shared" si="16"/>
        <v>365</v>
      </c>
      <c r="AB229" s="70">
        <v>0</v>
      </c>
      <c r="AC229" s="70">
        <v>0</v>
      </c>
      <c r="AD229" s="70">
        <v>0</v>
      </c>
      <c r="AE229" s="415" t="s">
        <v>75</v>
      </c>
      <c r="AF229" s="136">
        <f t="shared" si="17"/>
        <v>0</v>
      </c>
      <c r="AG229" s="70">
        <v>0</v>
      </c>
      <c r="AH229" s="70">
        <v>0</v>
      </c>
      <c r="AI229" s="415" t="s">
        <v>75</v>
      </c>
      <c r="AJ229" s="70">
        <v>0</v>
      </c>
      <c r="AK229" s="415" t="s">
        <v>75</v>
      </c>
      <c r="AL229" s="415" t="s">
        <v>75</v>
      </c>
      <c r="AM229" s="136">
        <f t="shared" si="18"/>
        <v>0</v>
      </c>
      <c r="AN229" s="447">
        <f>+K229+AC229-AH229</f>
        <v>12195648</v>
      </c>
      <c r="AO229" s="72" t="s">
        <v>67</v>
      </c>
      <c r="AP229" s="436">
        <v>12195648</v>
      </c>
      <c r="AQ229" s="72" t="s">
        <v>85</v>
      </c>
      <c r="AR229" s="70">
        <v>0</v>
      </c>
      <c r="AS229" s="415" t="s">
        <v>75</v>
      </c>
      <c r="AT229" s="453">
        <f t="shared" si="19"/>
        <v>5081520</v>
      </c>
      <c r="AU229" s="438">
        <v>7114128</v>
      </c>
      <c r="AV229" s="140">
        <f t="shared" si="20"/>
        <v>0.41666666666666669</v>
      </c>
      <c r="AW229" s="415" t="s">
        <v>75</v>
      </c>
      <c r="AX229" s="72" t="s">
        <v>86</v>
      </c>
      <c r="AY229" s="136" t="s">
        <v>1711</v>
      </c>
      <c r="AZ229" s="67" t="s">
        <v>67</v>
      </c>
      <c r="BA229" s="67" t="s">
        <v>133</v>
      </c>
    </row>
    <row r="230" spans="2:53" s="196" customFormat="1" ht="14.25" customHeight="1" x14ac:dyDescent="0.2">
      <c r="B230" s="67">
        <v>2024</v>
      </c>
      <c r="C230" s="67">
        <v>891780111</v>
      </c>
      <c r="D230" s="69" t="s">
        <v>64</v>
      </c>
      <c r="E230" s="70" t="s">
        <v>1710</v>
      </c>
      <c r="F230" s="267" t="s">
        <v>1709</v>
      </c>
      <c r="G230" s="72">
        <v>0</v>
      </c>
      <c r="H230" s="72" t="s">
        <v>73</v>
      </c>
      <c r="I230" s="67" t="s">
        <v>138</v>
      </c>
      <c r="J230" s="70" t="s">
        <v>1708</v>
      </c>
      <c r="K230" s="436">
        <v>13113600</v>
      </c>
      <c r="L230" s="67" t="s">
        <v>68</v>
      </c>
      <c r="M230" s="417" t="s">
        <v>556</v>
      </c>
      <c r="N230" s="244">
        <v>36719980</v>
      </c>
      <c r="O230" s="412">
        <v>296</v>
      </c>
      <c r="P230" s="413">
        <v>45329</v>
      </c>
      <c r="Q230" s="436">
        <v>16800000</v>
      </c>
      <c r="R230" s="413">
        <v>45349</v>
      </c>
      <c r="S230" s="436">
        <v>13113600</v>
      </c>
      <c r="T230" s="72" t="s">
        <v>66</v>
      </c>
      <c r="U230" s="412">
        <v>84452442</v>
      </c>
      <c r="V230" s="244" t="s">
        <v>1707</v>
      </c>
      <c r="W230" s="413">
        <v>45349</v>
      </c>
      <c r="X230" s="413">
        <v>45351</v>
      </c>
      <c r="Y230" s="414" t="s">
        <v>75</v>
      </c>
      <c r="Z230" s="413">
        <v>45716</v>
      </c>
      <c r="AA230" s="136">
        <f t="shared" si="16"/>
        <v>365</v>
      </c>
      <c r="AB230" s="70">
        <v>0</v>
      </c>
      <c r="AC230" s="70">
        <v>0</v>
      </c>
      <c r="AD230" s="70">
        <v>0</v>
      </c>
      <c r="AE230" s="415" t="s">
        <v>75</v>
      </c>
      <c r="AF230" s="136">
        <f t="shared" si="17"/>
        <v>0</v>
      </c>
      <c r="AG230" s="70">
        <v>0</v>
      </c>
      <c r="AH230" s="70">
        <v>0</v>
      </c>
      <c r="AI230" s="415" t="s">
        <v>75</v>
      </c>
      <c r="AJ230" s="70">
        <v>0</v>
      </c>
      <c r="AK230" s="415" t="s">
        <v>75</v>
      </c>
      <c r="AL230" s="415" t="s">
        <v>75</v>
      </c>
      <c r="AM230" s="136">
        <f t="shared" si="18"/>
        <v>0</v>
      </c>
      <c r="AN230" s="447">
        <f>+K230+AC230-AH230</f>
        <v>13113600</v>
      </c>
      <c r="AO230" s="72" t="s">
        <v>67</v>
      </c>
      <c r="AP230" s="436">
        <v>13113600</v>
      </c>
      <c r="AQ230" s="72" t="s">
        <v>85</v>
      </c>
      <c r="AR230" s="70">
        <v>0</v>
      </c>
      <c r="AS230" s="415" t="s">
        <v>75</v>
      </c>
      <c r="AT230" s="453">
        <f t="shared" si="19"/>
        <v>4371200</v>
      </c>
      <c r="AU230" s="438">
        <v>8742400</v>
      </c>
      <c r="AV230" s="140">
        <f t="shared" si="20"/>
        <v>0.33333333333333331</v>
      </c>
      <c r="AW230" s="415" t="s">
        <v>75</v>
      </c>
      <c r="AX230" s="72" t="s">
        <v>86</v>
      </c>
      <c r="AY230" s="404" t="s">
        <v>1706</v>
      </c>
      <c r="AZ230" s="67" t="s">
        <v>67</v>
      </c>
      <c r="BA230" s="67" t="s">
        <v>133</v>
      </c>
    </row>
    <row r="231" spans="2:53" s="196" customFormat="1" ht="14.25" customHeight="1" x14ac:dyDescent="0.2">
      <c r="B231" s="67">
        <v>2024</v>
      </c>
      <c r="C231" s="67">
        <v>891780111</v>
      </c>
      <c r="D231" s="69" t="s">
        <v>64</v>
      </c>
      <c r="E231" s="70" t="s">
        <v>1705</v>
      </c>
      <c r="F231" s="136" t="s">
        <v>1704</v>
      </c>
      <c r="G231" s="72">
        <v>0</v>
      </c>
      <c r="H231" s="72" t="s">
        <v>73</v>
      </c>
      <c r="I231" s="67" t="s">
        <v>138</v>
      </c>
      <c r="J231" s="70" t="s">
        <v>1703</v>
      </c>
      <c r="K231" s="436">
        <v>13113600</v>
      </c>
      <c r="L231" s="67" t="s">
        <v>68</v>
      </c>
      <c r="M231" s="417" t="s">
        <v>556</v>
      </c>
      <c r="N231" s="244">
        <v>36719980</v>
      </c>
      <c r="O231" s="421">
        <v>295</v>
      </c>
      <c r="P231" s="413">
        <v>45329</v>
      </c>
      <c r="Q231" s="436">
        <v>16800000</v>
      </c>
      <c r="R231" s="413">
        <v>45352</v>
      </c>
      <c r="S231" s="438">
        <v>13113600</v>
      </c>
      <c r="T231" s="72" t="s">
        <v>66</v>
      </c>
      <c r="U231" s="412">
        <v>1082903415</v>
      </c>
      <c r="V231" s="244" t="s">
        <v>1615</v>
      </c>
      <c r="W231" s="413">
        <v>45352</v>
      </c>
      <c r="X231" s="413">
        <v>45352</v>
      </c>
      <c r="Y231" s="414" t="s">
        <v>75</v>
      </c>
      <c r="Z231" s="413">
        <v>45713</v>
      </c>
      <c r="AA231" s="136">
        <f t="shared" si="16"/>
        <v>361</v>
      </c>
      <c r="AB231" s="70">
        <v>0</v>
      </c>
      <c r="AC231" s="70">
        <v>0</v>
      </c>
      <c r="AD231" s="70">
        <v>0</v>
      </c>
      <c r="AE231" s="415" t="s">
        <v>75</v>
      </c>
      <c r="AF231" s="136">
        <f t="shared" si="17"/>
        <v>0</v>
      </c>
      <c r="AG231" s="70">
        <v>0</v>
      </c>
      <c r="AH231" s="70">
        <v>0</v>
      </c>
      <c r="AI231" s="415" t="s">
        <v>75</v>
      </c>
      <c r="AJ231" s="70">
        <v>0</v>
      </c>
      <c r="AK231" s="415" t="s">
        <v>75</v>
      </c>
      <c r="AL231" s="415" t="s">
        <v>75</v>
      </c>
      <c r="AM231" s="136">
        <f t="shared" si="18"/>
        <v>0</v>
      </c>
      <c r="AN231" s="447">
        <f>+K231+AC231-AH231</f>
        <v>13113600</v>
      </c>
      <c r="AO231" s="72" t="s">
        <v>67</v>
      </c>
      <c r="AP231" s="436">
        <v>13113600</v>
      </c>
      <c r="AQ231" s="72" t="s">
        <v>85</v>
      </c>
      <c r="AR231" s="70">
        <v>0</v>
      </c>
      <c r="AS231" s="415" t="s">
        <v>75</v>
      </c>
      <c r="AT231" s="453">
        <f t="shared" si="19"/>
        <v>2185600</v>
      </c>
      <c r="AU231" s="438">
        <v>10928000</v>
      </c>
      <c r="AV231" s="140">
        <f t="shared" si="20"/>
        <v>0.16666666666666666</v>
      </c>
      <c r="AW231" s="415" t="s">
        <v>75</v>
      </c>
      <c r="AX231" s="72" t="s">
        <v>86</v>
      </c>
      <c r="AY231" s="136" t="s">
        <v>1702</v>
      </c>
      <c r="AZ231" s="67" t="s">
        <v>67</v>
      </c>
      <c r="BA231" s="67" t="s">
        <v>133</v>
      </c>
    </row>
    <row r="232" spans="2:53" s="196" customFormat="1" ht="14.25" customHeight="1" x14ac:dyDescent="0.2">
      <c r="B232" s="67">
        <v>2024</v>
      </c>
      <c r="C232" s="67">
        <v>891780111</v>
      </c>
      <c r="D232" s="69" t="s">
        <v>64</v>
      </c>
      <c r="E232" s="70" t="s">
        <v>1701</v>
      </c>
      <c r="F232" s="136" t="s">
        <v>1700</v>
      </c>
      <c r="G232" s="72">
        <v>0</v>
      </c>
      <c r="H232" s="72" t="s">
        <v>73</v>
      </c>
      <c r="I232" s="67" t="s">
        <v>138</v>
      </c>
      <c r="J232" s="70" t="s">
        <v>1699</v>
      </c>
      <c r="K232" s="437">
        <v>98067002</v>
      </c>
      <c r="L232" s="67" t="s">
        <v>68</v>
      </c>
      <c r="M232" s="244" t="s">
        <v>1698</v>
      </c>
      <c r="N232" s="416">
        <v>890916911</v>
      </c>
      <c r="O232" s="412">
        <v>606</v>
      </c>
      <c r="P232" s="413">
        <v>45357</v>
      </c>
      <c r="Q232" s="436">
        <v>98067002</v>
      </c>
      <c r="R232" s="413">
        <v>45359</v>
      </c>
      <c r="S232" s="438">
        <v>98067002</v>
      </c>
      <c r="T232" s="72" t="s">
        <v>66</v>
      </c>
      <c r="U232" s="412">
        <v>85081920</v>
      </c>
      <c r="V232" s="244" t="s">
        <v>1697</v>
      </c>
      <c r="W232" s="413">
        <v>45359</v>
      </c>
      <c r="X232" s="413">
        <v>45359</v>
      </c>
      <c r="Y232" s="414" t="s">
        <v>75</v>
      </c>
      <c r="Z232" s="413">
        <v>45389</v>
      </c>
      <c r="AA232" s="136">
        <f t="shared" si="16"/>
        <v>30</v>
      </c>
      <c r="AB232" s="70">
        <v>0</v>
      </c>
      <c r="AC232" s="70">
        <v>0</v>
      </c>
      <c r="AD232" s="70">
        <v>0</v>
      </c>
      <c r="AE232" s="415" t="s">
        <v>75</v>
      </c>
      <c r="AF232" s="136">
        <f t="shared" si="17"/>
        <v>0</v>
      </c>
      <c r="AG232" s="70">
        <v>0</v>
      </c>
      <c r="AH232" s="70">
        <v>0</v>
      </c>
      <c r="AI232" s="415" t="s">
        <v>75</v>
      </c>
      <c r="AJ232" s="70">
        <v>0</v>
      </c>
      <c r="AK232" s="415" t="s">
        <v>75</v>
      </c>
      <c r="AL232" s="415" t="s">
        <v>75</v>
      </c>
      <c r="AM232" s="136">
        <f t="shared" si="18"/>
        <v>0</v>
      </c>
      <c r="AN232" s="447">
        <f>+K232+AC232-AH232</f>
        <v>98067002</v>
      </c>
      <c r="AO232" s="72" t="s">
        <v>67</v>
      </c>
      <c r="AP232" s="436">
        <v>98067002</v>
      </c>
      <c r="AQ232" s="72" t="s">
        <v>85</v>
      </c>
      <c r="AR232" s="70">
        <v>0</v>
      </c>
      <c r="AS232" s="415" t="s">
        <v>75</v>
      </c>
      <c r="AT232" s="453">
        <f t="shared" si="19"/>
        <v>98067002</v>
      </c>
      <c r="AU232" s="438">
        <v>0</v>
      </c>
      <c r="AV232" s="140">
        <f t="shared" si="20"/>
        <v>1</v>
      </c>
      <c r="AW232" s="415" t="s">
        <v>75</v>
      </c>
      <c r="AX232" s="72" t="s">
        <v>131</v>
      </c>
      <c r="AY232" s="136" t="s">
        <v>1696</v>
      </c>
      <c r="AZ232" s="67" t="s">
        <v>67</v>
      </c>
      <c r="BA232" s="67" t="s">
        <v>133</v>
      </c>
    </row>
    <row r="233" spans="2:53" s="196" customFormat="1" ht="14.25" customHeight="1" x14ac:dyDescent="0.2">
      <c r="B233" s="67">
        <v>2024</v>
      </c>
      <c r="C233" s="67">
        <v>891780111</v>
      </c>
      <c r="D233" s="69" t="s">
        <v>64</v>
      </c>
      <c r="E233" s="70" t="s">
        <v>1695</v>
      </c>
      <c r="F233" s="136" t="s">
        <v>1694</v>
      </c>
      <c r="G233" s="72">
        <v>0</v>
      </c>
      <c r="H233" s="72" t="s">
        <v>73</v>
      </c>
      <c r="I233" s="67" t="s">
        <v>138</v>
      </c>
      <c r="J233" s="70" t="s">
        <v>1693</v>
      </c>
      <c r="K233" s="436">
        <v>7844480</v>
      </c>
      <c r="L233" s="67" t="s">
        <v>68</v>
      </c>
      <c r="M233" s="417" t="s">
        <v>1692</v>
      </c>
      <c r="N233" s="244">
        <v>830037946</v>
      </c>
      <c r="O233" s="412">
        <v>618</v>
      </c>
      <c r="P233" s="413">
        <v>45358</v>
      </c>
      <c r="Q233" s="436">
        <v>7844480</v>
      </c>
      <c r="R233" s="413">
        <v>45359</v>
      </c>
      <c r="S233" s="438">
        <v>7844480</v>
      </c>
      <c r="T233" s="72" t="s">
        <v>66</v>
      </c>
      <c r="U233" s="412">
        <v>1082884010</v>
      </c>
      <c r="V233" s="244" t="s">
        <v>1687</v>
      </c>
      <c r="W233" s="413">
        <v>45359</v>
      </c>
      <c r="X233" s="413">
        <v>45359</v>
      </c>
      <c r="Y233" s="414" t="s">
        <v>75</v>
      </c>
      <c r="Z233" s="413">
        <v>45359</v>
      </c>
      <c r="AA233" s="136">
        <f t="shared" si="16"/>
        <v>0</v>
      </c>
      <c r="AB233" s="70">
        <v>0</v>
      </c>
      <c r="AC233" s="70">
        <v>0</v>
      </c>
      <c r="AD233" s="70">
        <v>0</v>
      </c>
      <c r="AE233" s="415" t="s">
        <v>75</v>
      </c>
      <c r="AF233" s="136">
        <f t="shared" si="17"/>
        <v>0</v>
      </c>
      <c r="AG233" s="70">
        <v>0</v>
      </c>
      <c r="AH233" s="70">
        <v>0</v>
      </c>
      <c r="AI233" s="415" t="s">
        <v>75</v>
      </c>
      <c r="AJ233" s="70">
        <v>0</v>
      </c>
      <c r="AK233" s="415" t="s">
        <v>75</v>
      </c>
      <c r="AL233" s="415" t="s">
        <v>75</v>
      </c>
      <c r="AM233" s="136">
        <f t="shared" si="18"/>
        <v>0</v>
      </c>
      <c r="AN233" s="447">
        <f>+K233+AC233-AH233</f>
        <v>7844480</v>
      </c>
      <c r="AO233" s="72" t="s">
        <v>67</v>
      </c>
      <c r="AP233" s="436">
        <v>7844480</v>
      </c>
      <c r="AQ233" s="72" t="s">
        <v>85</v>
      </c>
      <c r="AR233" s="70">
        <v>0</v>
      </c>
      <c r="AS233" s="415" t="s">
        <v>75</v>
      </c>
      <c r="AT233" s="453">
        <f t="shared" si="19"/>
        <v>7844480</v>
      </c>
      <c r="AU233" s="438">
        <v>0</v>
      </c>
      <c r="AV233" s="140">
        <f t="shared" si="20"/>
        <v>1</v>
      </c>
      <c r="AW233" s="415" t="s">
        <v>75</v>
      </c>
      <c r="AX233" s="72" t="s">
        <v>131</v>
      </c>
      <c r="AY233" s="136" t="s">
        <v>1691</v>
      </c>
      <c r="AZ233" s="67" t="s">
        <v>67</v>
      </c>
      <c r="BA233" s="67" t="s">
        <v>133</v>
      </c>
    </row>
    <row r="234" spans="2:53" s="196" customFormat="1" ht="14.25" customHeight="1" x14ac:dyDescent="0.2">
      <c r="B234" s="67">
        <v>2024</v>
      </c>
      <c r="C234" s="67">
        <v>891780111</v>
      </c>
      <c r="D234" s="69" t="s">
        <v>64</v>
      </c>
      <c r="E234" s="70" t="s">
        <v>1690</v>
      </c>
      <c r="F234" s="136" t="s">
        <v>1689</v>
      </c>
      <c r="G234" s="72">
        <v>0</v>
      </c>
      <c r="H234" s="72" t="s">
        <v>73</v>
      </c>
      <c r="I234" s="67" t="s">
        <v>138</v>
      </c>
      <c r="J234" s="70" t="s">
        <v>1688</v>
      </c>
      <c r="K234" s="436">
        <v>3745529</v>
      </c>
      <c r="L234" s="67" t="s">
        <v>68</v>
      </c>
      <c r="M234" s="417" t="s">
        <v>1488</v>
      </c>
      <c r="N234" s="244">
        <v>900763287</v>
      </c>
      <c r="O234" s="412">
        <v>700</v>
      </c>
      <c r="P234" s="422">
        <v>45366</v>
      </c>
      <c r="Q234" s="436">
        <v>3745529</v>
      </c>
      <c r="R234" s="413">
        <v>45366</v>
      </c>
      <c r="S234" s="438">
        <v>3745529</v>
      </c>
      <c r="T234" s="72" t="s">
        <v>66</v>
      </c>
      <c r="U234" s="412">
        <v>1082884010</v>
      </c>
      <c r="V234" s="244" t="s">
        <v>1687</v>
      </c>
      <c r="W234" s="413">
        <v>45366</v>
      </c>
      <c r="X234" s="413">
        <v>45366</v>
      </c>
      <c r="Y234" s="414" t="s">
        <v>75</v>
      </c>
      <c r="Z234" s="413">
        <v>45367</v>
      </c>
      <c r="AA234" s="136">
        <f t="shared" si="16"/>
        <v>1</v>
      </c>
      <c r="AB234" s="70">
        <v>0</v>
      </c>
      <c r="AC234" s="70">
        <v>0</v>
      </c>
      <c r="AD234" s="70">
        <v>0</v>
      </c>
      <c r="AE234" s="415" t="s">
        <v>75</v>
      </c>
      <c r="AF234" s="136">
        <f t="shared" si="17"/>
        <v>0</v>
      </c>
      <c r="AG234" s="70">
        <v>0</v>
      </c>
      <c r="AH234" s="70">
        <v>0</v>
      </c>
      <c r="AI234" s="415" t="s">
        <v>75</v>
      </c>
      <c r="AJ234" s="70">
        <v>0</v>
      </c>
      <c r="AK234" s="415" t="s">
        <v>75</v>
      </c>
      <c r="AL234" s="415" t="s">
        <v>75</v>
      </c>
      <c r="AM234" s="136">
        <f t="shared" si="18"/>
        <v>0</v>
      </c>
      <c r="AN234" s="447">
        <f>+K234+AC234-AH234</f>
        <v>3745529</v>
      </c>
      <c r="AO234" s="72" t="s">
        <v>67</v>
      </c>
      <c r="AP234" s="436">
        <v>3745529</v>
      </c>
      <c r="AQ234" s="72" t="s">
        <v>85</v>
      </c>
      <c r="AR234" s="70">
        <v>0</v>
      </c>
      <c r="AS234" s="415" t="s">
        <v>75</v>
      </c>
      <c r="AT234" s="453">
        <f t="shared" si="19"/>
        <v>0</v>
      </c>
      <c r="AU234" s="438">
        <v>3745529</v>
      </c>
      <c r="AV234" s="140">
        <f t="shared" si="20"/>
        <v>0</v>
      </c>
      <c r="AW234" s="415" t="s">
        <v>75</v>
      </c>
      <c r="AX234" s="72" t="s">
        <v>86</v>
      </c>
      <c r="AY234" s="136" t="s">
        <v>1686</v>
      </c>
      <c r="AZ234" s="67" t="s">
        <v>67</v>
      </c>
      <c r="BA234" s="67" t="s">
        <v>133</v>
      </c>
    </row>
    <row r="235" spans="2:53" s="196" customFormat="1" ht="14.25" customHeight="1" x14ac:dyDescent="0.2">
      <c r="B235" s="67">
        <v>2024</v>
      </c>
      <c r="C235" s="67">
        <v>891780111</v>
      </c>
      <c r="D235" s="69" t="s">
        <v>64</v>
      </c>
      <c r="E235" s="70" t="s">
        <v>1685</v>
      </c>
      <c r="F235" s="136" t="s">
        <v>1684</v>
      </c>
      <c r="G235" s="72">
        <v>0</v>
      </c>
      <c r="H235" s="72" t="s">
        <v>73</v>
      </c>
      <c r="I235" s="67" t="s">
        <v>138</v>
      </c>
      <c r="J235" s="70" t="s">
        <v>1683</v>
      </c>
      <c r="K235" s="436">
        <v>4496534</v>
      </c>
      <c r="L235" s="67" t="s">
        <v>68</v>
      </c>
      <c r="M235" s="417" t="s">
        <v>1682</v>
      </c>
      <c r="N235" s="244">
        <v>800154351</v>
      </c>
      <c r="O235" s="412">
        <v>498</v>
      </c>
      <c r="P235" s="422">
        <v>45349</v>
      </c>
      <c r="Q235" s="436">
        <f>426348465+28800000</f>
        <v>455148465</v>
      </c>
      <c r="R235" s="413">
        <v>45372</v>
      </c>
      <c r="S235" s="438">
        <v>4496534</v>
      </c>
      <c r="T235" s="72" t="s">
        <v>66</v>
      </c>
      <c r="U235" s="412">
        <v>51909946</v>
      </c>
      <c r="V235" s="244" t="s">
        <v>1481</v>
      </c>
      <c r="W235" s="413">
        <v>45372</v>
      </c>
      <c r="X235" s="413">
        <v>45372</v>
      </c>
      <c r="Y235" s="414" t="s">
        <v>75</v>
      </c>
      <c r="Z235" s="413">
        <v>45493</v>
      </c>
      <c r="AA235" s="136">
        <f t="shared" si="16"/>
        <v>121</v>
      </c>
      <c r="AB235" s="70">
        <v>0</v>
      </c>
      <c r="AC235" s="70">
        <v>0</v>
      </c>
      <c r="AD235" s="70">
        <v>0</v>
      </c>
      <c r="AE235" s="415" t="s">
        <v>75</v>
      </c>
      <c r="AF235" s="136">
        <f t="shared" si="17"/>
        <v>0</v>
      </c>
      <c r="AG235" s="70">
        <v>0</v>
      </c>
      <c r="AH235" s="70">
        <v>0</v>
      </c>
      <c r="AI235" s="415" t="s">
        <v>75</v>
      </c>
      <c r="AJ235" s="70">
        <v>0</v>
      </c>
      <c r="AK235" s="415" t="s">
        <v>75</v>
      </c>
      <c r="AL235" s="415" t="s">
        <v>75</v>
      </c>
      <c r="AM235" s="136">
        <f t="shared" si="18"/>
        <v>0</v>
      </c>
      <c r="AN235" s="447">
        <f>+K235+AC235-AH235</f>
        <v>4496534</v>
      </c>
      <c r="AO235" s="72" t="s">
        <v>85</v>
      </c>
      <c r="AP235" s="436">
        <v>0</v>
      </c>
      <c r="AQ235" s="72" t="s">
        <v>85</v>
      </c>
      <c r="AR235" s="70">
        <v>0</v>
      </c>
      <c r="AS235" s="415" t="s">
        <v>75</v>
      </c>
      <c r="AT235" s="453">
        <f t="shared" si="19"/>
        <v>0</v>
      </c>
      <c r="AU235" s="438">
        <v>4496534</v>
      </c>
      <c r="AV235" s="140">
        <f t="shared" si="20"/>
        <v>0</v>
      </c>
      <c r="AW235" s="415" t="s">
        <v>75</v>
      </c>
      <c r="AX235" s="72" t="s">
        <v>86</v>
      </c>
      <c r="AY235" s="136" t="s">
        <v>1681</v>
      </c>
      <c r="AZ235" s="67" t="s">
        <v>67</v>
      </c>
      <c r="BA235" s="67" t="s">
        <v>133</v>
      </c>
    </row>
    <row r="236" spans="2:53" s="196" customFormat="1" ht="14.25" customHeight="1" x14ac:dyDescent="0.2">
      <c r="B236" s="67">
        <v>2024</v>
      </c>
      <c r="C236" s="67">
        <v>891780111</v>
      </c>
      <c r="D236" s="69" t="s">
        <v>64</v>
      </c>
      <c r="E236" s="70" t="s">
        <v>1680</v>
      </c>
      <c r="F236" s="267" t="s">
        <v>1679</v>
      </c>
      <c r="G236" s="72">
        <v>0</v>
      </c>
      <c r="H236" s="72" t="s">
        <v>73</v>
      </c>
      <c r="I236" s="67" t="s">
        <v>138</v>
      </c>
      <c r="J236" s="70" t="s">
        <v>1678</v>
      </c>
      <c r="K236" s="437">
        <v>875424</v>
      </c>
      <c r="L236" s="67" t="s">
        <v>68</v>
      </c>
      <c r="M236" s="417" t="s">
        <v>1476</v>
      </c>
      <c r="N236" s="244">
        <v>830508200</v>
      </c>
      <c r="O236" s="412">
        <v>796</v>
      </c>
      <c r="P236" s="413">
        <v>45373</v>
      </c>
      <c r="Q236" s="436">
        <v>56711533.5</v>
      </c>
      <c r="R236" s="413">
        <v>45385</v>
      </c>
      <c r="S236" s="438">
        <f>+K236</f>
        <v>875424</v>
      </c>
      <c r="T236" s="72" t="s">
        <v>66</v>
      </c>
      <c r="U236" s="412">
        <v>45498601</v>
      </c>
      <c r="V236" s="244" t="s">
        <v>1620</v>
      </c>
      <c r="W236" s="413">
        <v>45385</v>
      </c>
      <c r="X236" s="413">
        <v>45385</v>
      </c>
      <c r="Y236" s="414" t="s">
        <v>75</v>
      </c>
      <c r="Z236" s="413">
        <v>45414</v>
      </c>
      <c r="AA236" s="136">
        <f t="shared" si="16"/>
        <v>29</v>
      </c>
      <c r="AB236" s="70">
        <v>0</v>
      </c>
      <c r="AC236" s="70">
        <v>0</v>
      </c>
      <c r="AD236" s="70">
        <v>0</v>
      </c>
      <c r="AE236" s="415" t="s">
        <v>75</v>
      </c>
      <c r="AF236" s="136">
        <f t="shared" si="17"/>
        <v>0</v>
      </c>
      <c r="AG236" s="70">
        <v>0</v>
      </c>
      <c r="AH236" s="70">
        <v>0</v>
      </c>
      <c r="AI236" s="415" t="s">
        <v>75</v>
      </c>
      <c r="AJ236" s="70">
        <v>0</v>
      </c>
      <c r="AK236" s="415" t="s">
        <v>75</v>
      </c>
      <c r="AL236" s="415" t="s">
        <v>75</v>
      </c>
      <c r="AM236" s="136">
        <f t="shared" si="18"/>
        <v>0</v>
      </c>
      <c r="AN236" s="447">
        <f>+K236+AC236-AH236</f>
        <v>875424</v>
      </c>
      <c r="AO236" s="72" t="s">
        <v>67</v>
      </c>
      <c r="AP236" s="436">
        <f>+AN236</f>
        <v>875424</v>
      </c>
      <c r="AQ236" s="72" t="s">
        <v>85</v>
      </c>
      <c r="AR236" s="70">
        <v>0</v>
      </c>
      <c r="AS236" s="415" t="s">
        <v>75</v>
      </c>
      <c r="AT236" s="453">
        <f t="shared" si="19"/>
        <v>0</v>
      </c>
      <c r="AU236" s="438">
        <v>875424</v>
      </c>
      <c r="AV236" s="140">
        <f t="shared" si="20"/>
        <v>0</v>
      </c>
      <c r="AW236" s="415" t="s">
        <v>75</v>
      </c>
      <c r="AX236" s="72" t="s">
        <v>86</v>
      </c>
      <c r="AY236" s="402" t="s">
        <v>1677</v>
      </c>
      <c r="AZ236" s="67" t="s">
        <v>67</v>
      </c>
      <c r="BA236" s="67" t="s">
        <v>133</v>
      </c>
    </row>
    <row r="237" spans="2:53" s="196" customFormat="1" ht="14.25" customHeight="1" x14ac:dyDescent="0.2">
      <c r="B237" s="67">
        <v>2024</v>
      </c>
      <c r="C237" s="67">
        <v>891780111</v>
      </c>
      <c r="D237" s="69" t="s">
        <v>64</v>
      </c>
      <c r="E237" s="70" t="s">
        <v>1676</v>
      </c>
      <c r="F237" s="267" t="s">
        <v>1675</v>
      </c>
      <c r="G237" s="72">
        <v>0</v>
      </c>
      <c r="H237" s="72" t="s">
        <v>73</v>
      </c>
      <c r="I237" s="67" t="s">
        <v>138</v>
      </c>
      <c r="J237" s="70" t="s">
        <v>1674</v>
      </c>
      <c r="K237" s="437">
        <v>2357320</v>
      </c>
      <c r="L237" s="67" t="s">
        <v>68</v>
      </c>
      <c r="M237" s="417" t="s">
        <v>1673</v>
      </c>
      <c r="N237" s="244">
        <v>860035467</v>
      </c>
      <c r="O237" s="412">
        <v>790</v>
      </c>
      <c r="P237" s="413">
        <v>45373</v>
      </c>
      <c r="Q237" s="436">
        <v>3557320</v>
      </c>
      <c r="R237" s="413">
        <v>45385</v>
      </c>
      <c r="S237" s="438">
        <f>+K237</f>
        <v>2357320</v>
      </c>
      <c r="T237" s="72" t="s">
        <v>66</v>
      </c>
      <c r="U237" s="412">
        <v>1082851808</v>
      </c>
      <c r="V237" s="244" t="s">
        <v>1672</v>
      </c>
      <c r="W237" s="413">
        <v>45385</v>
      </c>
      <c r="X237" s="413">
        <v>45385</v>
      </c>
      <c r="Y237" s="414" t="s">
        <v>75</v>
      </c>
      <c r="Z237" s="413">
        <v>45475</v>
      </c>
      <c r="AA237" s="136">
        <f t="shared" si="16"/>
        <v>90</v>
      </c>
      <c r="AB237" s="70">
        <v>0</v>
      </c>
      <c r="AC237" s="70">
        <v>0</v>
      </c>
      <c r="AD237" s="70">
        <v>0</v>
      </c>
      <c r="AE237" s="415" t="s">
        <v>75</v>
      </c>
      <c r="AF237" s="136">
        <f t="shared" si="17"/>
        <v>0</v>
      </c>
      <c r="AG237" s="70">
        <v>0</v>
      </c>
      <c r="AH237" s="70">
        <v>0</v>
      </c>
      <c r="AI237" s="415" t="s">
        <v>75</v>
      </c>
      <c r="AJ237" s="70">
        <v>0</v>
      </c>
      <c r="AK237" s="415" t="s">
        <v>75</v>
      </c>
      <c r="AL237" s="415" t="s">
        <v>75</v>
      </c>
      <c r="AM237" s="136">
        <f t="shared" si="18"/>
        <v>0</v>
      </c>
      <c r="AN237" s="447">
        <f>+K237+AC237-AH237</f>
        <v>2357320</v>
      </c>
      <c r="AO237" s="72" t="s">
        <v>67</v>
      </c>
      <c r="AP237" s="436">
        <f>+AN237</f>
        <v>2357320</v>
      </c>
      <c r="AQ237" s="72" t="s">
        <v>85</v>
      </c>
      <c r="AR237" s="70">
        <v>0</v>
      </c>
      <c r="AS237" s="415" t="s">
        <v>75</v>
      </c>
      <c r="AT237" s="453">
        <f t="shared" si="19"/>
        <v>2357320</v>
      </c>
      <c r="AU237" s="438">
        <v>0</v>
      </c>
      <c r="AV237" s="140">
        <f t="shared" si="20"/>
        <v>1</v>
      </c>
      <c r="AW237" s="415" t="s">
        <v>75</v>
      </c>
      <c r="AX237" s="72" t="s">
        <v>131</v>
      </c>
      <c r="AY237" s="402" t="s">
        <v>1671</v>
      </c>
      <c r="AZ237" s="67" t="s">
        <v>67</v>
      </c>
      <c r="BA237" s="67" t="s">
        <v>133</v>
      </c>
    </row>
    <row r="238" spans="2:53" s="196" customFormat="1" ht="14.25" customHeight="1" x14ac:dyDescent="0.2">
      <c r="B238" s="67">
        <v>2024</v>
      </c>
      <c r="C238" s="67">
        <v>891780111</v>
      </c>
      <c r="D238" s="69" t="s">
        <v>64</v>
      </c>
      <c r="E238" s="70" t="s">
        <v>1670</v>
      </c>
      <c r="F238" s="267" t="s">
        <v>1669</v>
      </c>
      <c r="G238" s="72">
        <v>0</v>
      </c>
      <c r="H238" s="72" t="s">
        <v>73</v>
      </c>
      <c r="I238" s="67" t="s">
        <v>138</v>
      </c>
      <c r="J238" s="70" t="s">
        <v>1668</v>
      </c>
      <c r="K238" s="436">
        <v>38551240</v>
      </c>
      <c r="L238" s="67" t="s">
        <v>68</v>
      </c>
      <c r="M238" s="417" t="s">
        <v>1667</v>
      </c>
      <c r="N238" s="244">
        <v>901805373</v>
      </c>
      <c r="O238" s="412">
        <v>505</v>
      </c>
      <c r="P238" s="413">
        <v>45350</v>
      </c>
      <c r="Q238" s="436">
        <v>170975000</v>
      </c>
      <c r="R238" s="413">
        <v>45385</v>
      </c>
      <c r="S238" s="438">
        <f>+K238</f>
        <v>38551240</v>
      </c>
      <c r="T238" s="72" t="s">
        <v>66</v>
      </c>
      <c r="U238" s="412">
        <v>19516224</v>
      </c>
      <c r="V238" s="244" t="s">
        <v>1666</v>
      </c>
      <c r="W238" s="413">
        <v>45385</v>
      </c>
      <c r="X238" s="413">
        <v>45385</v>
      </c>
      <c r="Y238" s="414" t="s">
        <v>75</v>
      </c>
      <c r="Z238" s="413">
        <v>45414</v>
      </c>
      <c r="AA238" s="136">
        <f t="shared" si="16"/>
        <v>29</v>
      </c>
      <c r="AB238" s="70">
        <v>0</v>
      </c>
      <c r="AC238" s="70">
        <v>0</v>
      </c>
      <c r="AD238" s="70">
        <v>0</v>
      </c>
      <c r="AE238" s="415" t="s">
        <v>75</v>
      </c>
      <c r="AF238" s="136">
        <f t="shared" si="17"/>
        <v>0</v>
      </c>
      <c r="AG238" s="70">
        <v>0</v>
      </c>
      <c r="AH238" s="70">
        <v>0</v>
      </c>
      <c r="AI238" s="415" t="s">
        <v>75</v>
      </c>
      <c r="AJ238" s="70">
        <v>0</v>
      </c>
      <c r="AK238" s="415" t="s">
        <v>75</v>
      </c>
      <c r="AL238" s="415" t="s">
        <v>75</v>
      </c>
      <c r="AM238" s="136">
        <f t="shared" si="18"/>
        <v>0</v>
      </c>
      <c r="AN238" s="447">
        <f>+K238+AC238-AH238</f>
        <v>38551240</v>
      </c>
      <c r="AO238" s="72" t="s">
        <v>85</v>
      </c>
      <c r="AP238" s="436">
        <v>0</v>
      </c>
      <c r="AQ238" s="72" t="s">
        <v>85</v>
      </c>
      <c r="AR238" s="70">
        <v>0</v>
      </c>
      <c r="AS238" s="415" t="s">
        <v>75</v>
      </c>
      <c r="AT238" s="453">
        <f t="shared" si="19"/>
        <v>38551240</v>
      </c>
      <c r="AU238" s="438">
        <v>0</v>
      </c>
      <c r="AV238" s="140">
        <f t="shared" si="20"/>
        <v>1</v>
      </c>
      <c r="AW238" s="415" t="s">
        <v>75</v>
      </c>
      <c r="AX238" s="72" t="s">
        <v>131</v>
      </c>
      <c r="AY238" s="402" t="s">
        <v>1665</v>
      </c>
      <c r="AZ238" s="67" t="s">
        <v>67</v>
      </c>
      <c r="BA238" s="67" t="s">
        <v>133</v>
      </c>
    </row>
    <row r="239" spans="2:53" s="196" customFormat="1" ht="14.25" customHeight="1" x14ac:dyDescent="0.2">
      <c r="B239" s="67">
        <v>2024</v>
      </c>
      <c r="C239" s="67">
        <v>891780111</v>
      </c>
      <c r="D239" s="69" t="s">
        <v>64</v>
      </c>
      <c r="E239" s="70" t="s">
        <v>1664</v>
      </c>
      <c r="F239" s="267" t="s">
        <v>1663</v>
      </c>
      <c r="G239" s="72">
        <v>0</v>
      </c>
      <c r="H239" s="72" t="s">
        <v>73</v>
      </c>
      <c r="I239" s="67" t="s">
        <v>138</v>
      </c>
      <c r="J239" s="70" t="s">
        <v>1662</v>
      </c>
      <c r="K239" s="436">
        <v>15755600</v>
      </c>
      <c r="L239" s="67" t="s">
        <v>68</v>
      </c>
      <c r="M239" s="417" t="s">
        <v>1661</v>
      </c>
      <c r="N239" s="244">
        <v>800053310</v>
      </c>
      <c r="O239" s="412">
        <v>669</v>
      </c>
      <c r="P239" s="413">
        <v>45364</v>
      </c>
      <c r="Q239" s="436">
        <v>531000000</v>
      </c>
      <c r="R239" s="413">
        <v>45386</v>
      </c>
      <c r="S239" s="438">
        <f>+K239</f>
        <v>15755600</v>
      </c>
      <c r="T239" s="72" t="s">
        <v>66</v>
      </c>
      <c r="U239" s="412">
        <v>26670405</v>
      </c>
      <c r="V239" s="244" t="s">
        <v>1660</v>
      </c>
      <c r="W239" s="413">
        <v>45386</v>
      </c>
      <c r="X239" s="413">
        <v>45386</v>
      </c>
      <c r="Y239" s="414" t="s">
        <v>75</v>
      </c>
      <c r="Z239" s="413">
        <v>45476</v>
      </c>
      <c r="AA239" s="136">
        <f t="shared" si="16"/>
        <v>90</v>
      </c>
      <c r="AB239" s="70">
        <v>0</v>
      </c>
      <c r="AC239" s="70">
        <v>0</v>
      </c>
      <c r="AD239" s="70">
        <v>0</v>
      </c>
      <c r="AE239" s="415" t="s">
        <v>75</v>
      </c>
      <c r="AF239" s="136">
        <f t="shared" si="17"/>
        <v>0</v>
      </c>
      <c r="AG239" s="70">
        <v>0</v>
      </c>
      <c r="AH239" s="70">
        <v>0</v>
      </c>
      <c r="AI239" s="415" t="s">
        <v>75</v>
      </c>
      <c r="AJ239" s="70">
        <v>0</v>
      </c>
      <c r="AK239" s="415" t="s">
        <v>75</v>
      </c>
      <c r="AL239" s="415" t="s">
        <v>75</v>
      </c>
      <c r="AM239" s="136">
        <f t="shared" si="18"/>
        <v>0</v>
      </c>
      <c r="AN239" s="447">
        <f>+K239+AC239-AH239</f>
        <v>15755600</v>
      </c>
      <c r="AO239" s="72" t="s">
        <v>85</v>
      </c>
      <c r="AP239" s="436">
        <v>0</v>
      </c>
      <c r="AQ239" s="72" t="s">
        <v>85</v>
      </c>
      <c r="AR239" s="70">
        <v>0</v>
      </c>
      <c r="AS239" s="415" t="s">
        <v>75</v>
      </c>
      <c r="AT239" s="453">
        <f t="shared" si="19"/>
        <v>0</v>
      </c>
      <c r="AU239" s="438">
        <v>15755600</v>
      </c>
      <c r="AV239" s="140">
        <f t="shared" si="20"/>
        <v>0</v>
      </c>
      <c r="AW239" s="415" t="s">
        <v>75</v>
      </c>
      <c r="AX239" s="72" t="s">
        <v>86</v>
      </c>
      <c r="AY239" s="402" t="s">
        <v>1659</v>
      </c>
      <c r="AZ239" s="67" t="s">
        <v>67</v>
      </c>
      <c r="BA239" s="67" t="s">
        <v>133</v>
      </c>
    </row>
    <row r="240" spans="2:53" s="196" customFormat="1" ht="14.25" customHeight="1" x14ac:dyDescent="0.2">
      <c r="B240" s="67">
        <v>2024</v>
      </c>
      <c r="C240" s="67">
        <v>891780111</v>
      </c>
      <c r="D240" s="69" t="s">
        <v>64</v>
      </c>
      <c r="E240" s="70" t="s">
        <v>1658</v>
      </c>
      <c r="F240" s="267" t="s">
        <v>1657</v>
      </c>
      <c r="G240" s="72">
        <v>0</v>
      </c>
      <c r="H240" s="72" t="s">
        <v>73</v>
      </c>
      <c r="I240" s="67" t="s">
        <v>138</v>
      </c>
      <c r="J240" s="426" t="s">
        <v>1656</v>
      </c>
      <c r="K240" s="436">
        <v>3999590</v>
      </c>
      <c r="L240" s="67" t="s">
        <v>68</v>
      </c>
      <c r="M240" s="417" t="s">
        <v>1488</v>
      </c>
      <c r="N240" s="244">
        <v>900763287</v>
      </c>
      <c r="O240" s="412">
        <v>774</v>
      </c>
      <c r="P240" s="413">
        <v>45372</v>
      </c>
      <c r="Q240" s="436">
        <v>4000000</v>
      </c>
      <c r="R240" s="413">
        <v>45386</v>
      </c>
      <c r="S240" s="438">
        <f>+K240</f>
        <v>3999590</v>
      </c>
      <c r="T240" s="72" t="s">
        <v>66</v>
      </c>
      <c r="U240" s="412">
        <v>12542472</v>
      </c>
      <c r="V240" s="244" t="s">
        <v>1655</v>
      </c>
      <c r="W240" s="413">
        <v>45386</v>
      </c>
      <c r="X240" s="413">
        <v>45386</v>
      </c>
      <c r="Y240" s="414" t="s">
        <v>75</v>
      </c>
      <c r="Z240" s="413">
        <v>45415</v>
      </c>
      <c r="AA240" s="136">
        <f t="shared" si="16"/>
        <v>29</v>
      </c>
      <c r="AB240" s="70">
        <v>0</v>
      </c>
      <c r="AC240" s="70">
        <v>0</v>
      </c>
      <c r="AD240" s="70">
        <v>0</v>
      </c>
      <c r="AE240" s="415" t="s">
        <v>75</v>
      </c>
      <c r="AF240" s="136">
        <f t="shared" si="17"/>
        <v>0</v>
      </c>
      <c r="AG240" s="70">
        <v>0</v>
      </c>
      <c r="AH240" s="70">
        <v>0</v>
      </c>
      <c r="AI240" s="415" t="s">
        <v>75</v>
      </c>
      <c r="AJ240" s="70">
        <v>0</v>
      </c>
      <c r="AK240" s="415" t="s">
        <v>75</v>
      </c>
      <c r="AL240" s="415" t="s">
        <v>75</v>
      </c>
      <c r="AM240" s="136">
        <f t="shared" si="18"/>
        <v>0</v>
      </c>
      <c r="AN240" s="447">
        <f>+K240+AC240-AH240</f>
        <v>3999590</v>
      </c>
      <c r="AO240" s="72" t="s">
        <v>67</v>
      </c>
      <c r="AP240" s="436">
        <f>+AN240</f>
        <v>3999590</v>
      </c>
      <c r="AQ240" s="72" t="s">
        <v>85</v>
      </c>
      <c r="AR240" s="70">
        <v>0</v>
      </c>
      <c r="AS240" s="415" t="s">
        <v>75</v>
      </c>
      <c r="AT240" s="453">
        <f t="shared" si="19"/>
        <v>0</v>
      </c>
      <c r="AU240" s="438">
        <v>3999590</v>
      </c>
      <c r="AV240" s="140">
        <f t="shared" si="20"/>
        <v>0</v>
      </c>
      <c r="AW240" s="415" t="s">
        <v>75</v>
      </c>
      <c r="AX240" s="72" t="s">
        <v>86</v>
      </c>
      <c r="AY240" s="402" t="s">
        <v>1654</v>
      </c>
      <c r="AZ240" s="67" t="s">
        <v>67</v>
      </c>
      <c r="BA240" s="67" t="s">
        <v>133</v>
      </c>
    </row>
    <row r="241" spans="2:53" s="196" customFormat="1" ht="14.25" customHeight="1" x14ac:dyDescent="0.2">
      <c r="B241" s="67">
        <v>2024</v>
      </c>
      <c r="C241" s="67">
        <v>891780111</v>
      </c>
      <c r="D241" s="69" t="s">
        <v>64</v>
      </c>
      <c r="E241" s="70" t="s">
        <v>1653</v>
      </c>
      <c r="F241" s="267" t="s">
        <v>1652</v>
      </c>
      <c r="G241" s="72">
        <v>0</v>
      </c>
      <c r="H241" s="72" t="s">
        <v>73</v>
      </c>
      <c r="I241" s="67" t="s">
        <v>138</v>
      </c>
      <c r="J241" s="70" t="s">
        <v>1651</v>
      </c>
      <c r="K241" s="436">
        <v>5807200</v>
      </c>
      <c r="L241" s="67" t="s">
        <v>68</v>
      </c>
      <c r="M241" s="417" t="s">
        <v>1650</v>
      </c>
      <c r="N241" s="244">
        <v>900730558</v>
      </c>
      <c r="O241" s="412">
        <v>796</v>
      </c>
      <c r="P241" s="413">
        <v>45373</v>
      </c>
      <c r="Q241" s="436">
        <v>56711533.5</v>
      </c>
      <c r="R241" s="413">
        <v>45387</v>
      </c>
      <c r="S241" s="438">
        <f>+K241</f>
        <v>5807200</v>
      </c>
      <c r="T241" s="72" t="s">
        <v>66</v>
      </c>
      <c r="U241" s="412">
        <v>45498601</v>
      </c>
      <c r="V241" s="244" t="s">
        <v>1620</v>
      </c>
      <c r="W241" s="413">
        <v>45387</v>
      </c>
      <c r="X241" s="413">
        <v>45387</v>
      </c>
      <c r="Y241" s="414" t="s">
        <v>75</v>
      </c>
      <c r="Z241" s="413">
        <v>45447</v>
      </c>
      <c r="AA241" s="136">
        <f t="shared" si="16"/>
        <v>60</v>
      </c>
      <c r="AB241" s="70">
        <v>0</v>
      </c>
      <c r="AC241" s="70">
        <v>0</v>
      </c>
      <c r="AD241" s="70">
        <v>1</v>
      </c>
      <c r="AE241" s="415">
        <v>45486</v>
      </c>
      <c r="AF241" s="136">
        <f t="shared" si="17"/>
        <v>39</v>
      </c>
      <c r="AG241" s="70">
        <v>0</v>
      </c>
      <c r="AH241" s="70">
        <v>0</v>
      </c>
      <c r="AI241" s="415" t="s">
        <v>75</v>
      </c>
      <c r="AJ241" s="70">
        <v>0</v>
      </c>
      <c r="AK241" s="415" t="s">
        <v>75</v>
      </c>
      <c r="AL241" s="415" t="s">
        <v>75</v>
      </c>
      <c r="AM241" s="136">
        <f t="shared" si="18"/>
        <v>0</v>
      </c>
      <c r="AN241" s="447">
        <f>+K241+AC241-AH241</f>
        <v>5807200</v>
      </c>
      <c r="AO241" s="72" t="s">
        <v>67</v>
      </c>
      <c r="AP241" s="436">
        <f>+AN241</f>
        <v>5807200</v>
      </c>
      <c r="AQ241" s="72" t="s">
        <v>85</v>
      </c>
      <c r="AR241" s="70">
        <v>0</v>
      </c>
      <c r="AS241" s="415" t="s">
        <v>75</v>
      </c>
      <c r="AT241" s="453">
        <f t="shared" si="19"/>
        <v>0</v>
      </c>
      <c r="AU241" s="438">
        <v>5807200</v>
      </c>
      <c r="AV241" s="140">
        <f t="shared" si="20"/>
        <v>0</v>
      </c>
      <c r="AW241" s="415" t="s">
        <v>75</v>
      </c>
      <c r="AX241" s="72" t="s">
        <v>86</v>
      </c>
      <c r="AY241" s="402" t="s">
        <v>1649</v>
      </c>
      <c r="AZ241" s="67" t="s">
        <v>67</v>
      </c>
      <c r="BA241" s="67" t="s">
        <v>133</v>
      </c>
    </row>
    <row r="242" spans="2:53" s="196" customFormat="1" ht="14.25" customHeight="1" x14ac:dyDescent="0.2">
      <c r="B242" s="67">
        <v>2024</v>
      </c>
      <c r="C242" s="67">
        <v>891780111</v>
      </c>
      <c r="D242" s="69" t="s">
        <v>64</v>
      </c>
      <c r="E242" s="70" t="s">
        <v>1648</v>
      </c>
      <c r="F242" s="267" t="s">
        <v>1647</v>
      </c>
      <c r="G242" s="72">
        <v>0</v>
      </c>
      <c r="H242" s="72" t="s">
        <v>73</v>
      </c>
      <c r="I242" s="67" t="s">
        <v>138</v>
      </c>
      <c r="J242" s="70" t="s">
        <v>1646</v>
      </c>
      <c r="K242" s="436">
        <v>300000</v>
      </c>
      <c r="L242" s="67" t="s">
        <v>68</v>
      </c>
      <c r="M242" s="417" t="s">
        <v>1625</v>
      </c>
      <c r="N242" s="244">
        <v>900967434</v>
      </c>
      <c r="O242" s="412">
        <v>715</v>
      </c>
      <c r="P242" s="413">
        <v>45369</v>
      </c>
      <c r="Q242" s="436">
        <v>5300000</v>
      </c>
      <c r="R242" s="413">
        <v>45387</v>
      </c>
      <c r="S242" s="438">
        <f>+K242</f>
        <v>300000</v>
      </c>
      <c r="T242" s="72" t="s">
        <v>66</v>
      </c>
      <c r="U242" s="412">
        <v>28548913</v>
      </c>
      <c r="V242" s="244" t="s">
        <v>1641</v>
      </c>
      <c r="W242" s="413">
        <v>45387</v>
      </c>
      <c r="X242" s="413">
        <v>45387</v>
      </c>
      <c r="Y242" s="414" t="s">
        <v>75</v>
      </c>
      <c r="Z242" s="413">
        <v>45416</v>
      </c>
      <c r="AA242" s="136">
        <f t="shared" si="16"/>
        <v>29</v>
      </c>
      <c r="AB242" s="70">
        <v>0</v>
      </c>
      <c r="AC242" s="70">
        <v>0</v>
      </c>
      <c r="AD242" s="70">
        <v>0</v>
      </c>
      <c r="AE242" s="415" t="s">
        <v>75</v>
      </c>
      <c r="AF242" s="136">
        <f t="shared" si="17"/>
        <v>0</v>
      </c>
      <c r="AG242" s="70">
        <v>0</v>
      </c>
      <c r="AH242" s="70">
        <v>0</v>
      </c>
      <c r="AI242" s="415" t="s">
        <v>75</v>
      </c>
      <c r="AJ242" s="70">
        <v>0</v>
      </c>
      <c r="AK242" s="415" t="s">
        <v>75</v>
      </c>
      <c r="AL242" s="415" t="s">
        <v>75</v>
      </c>
      <c r="AM242" s="136">
        <f t="shared" si="18"/>
        <v>0</v>
      </c>
      <c r="AN242" s="447">
        <f>+K242+AC242-AH242</f>
        <v>300000</v>
      </c>
      <c r="AO242" s="72" t="s">
        <v>67</v>
      </c>
      <c r="AP242" s="436">
        <f>+AN242</f>
        <v>300000</v>
      </c>
      <c r="AQ242" s="72" t="s">
        <v>85</v>
      </c>
      <c r="AR242" s="70">
        <v>0</v>
      </c>
      <c r="AS242" s="415" t="s">
        <v>75</v>
      </c>
      <c r="AT242" s="453">
        <f t="shared" si="19"/>
        <v>0</v>
      </c>
      <c r="AU242" s="438">
        <v>300000</v>
      </c>
      <c r="AV242" s="140">
        <f t="shared" si="20"/>
        <v>0</v>
      </c>
      <c r="AW242" s="415" t="s">
        <v>75</v>
      </c>
      <c r="AX242" s="72" t="s">
        <v>86</v>
      </c>
      <c r="AY242" s="402" t="s">
        <v>1645</v>
      </c>
      <c r="AZ242" s="67" t="s">
        <v>67</v>
      </c>
      <c r="BA242" s="67" t="s">
        <v>133</v>
      </c>
    </row>
    <row r="243" spans="2:53" s="196" customFormat="1" ht="14.25" customHeight="1" x14ac:dyDescent="0.2">
      <c r="B243" s="67">
        <v>2024</v>
      </c>
      <c r="C243" s="67">
        <v>891780111</v>
      </c>
      <c r="D243" s="69" t="s">
        <v>64</v>
      </c>
      <c r="E243" s="70" t="s">
        <v>1644</v>
      </c>
      <c r="F243" s="267" t="s">
        <v>1643</v>
      </c>
      <c r="G243" s="72">
        <v>0</v>
      </c>
      <c r="H243" s="72" t="s">
        <v>73</v>
      </c>
      <c r="I243" s="67" t="s">
        <v>138</v>
      </c>
      <c r="J243" s="70" t="s">
        <v>1642</v>
      </c>
      <c r="K243" s="436">
        <v>400000</v>
      </c>
      <c r="L243" s="67" t="s">
        <v>68</v>
      </c>
      <c r="M243" s="417" t="s">
        <v>1625</v>
      </c>
      <c r="N243" s="244">
        <v>900967434</v>
      </c>
      <c r="O243" s="412">
        <v>716</v>
      </c>
      <c r="P243" s="413">
        <v>45369</v>
      </c>
      <c r="Q243" s="436">
        <v>400000</v>
      </c>
      <c r="R243" s="413">
        <v>45387</v>
      </c>
      <c r="S243" s="438">
        <f>+K243</f>
        <v>400000</v>
      </c>
      <c r="T243" s="72" t="s">
        <v>66</v>
      </c>
      <c r="U243" s="412">
        <v>28548913</v>
      </c>
      <c r="V243" s="244" t="s">
        <v>1641</v>
      </c>
      <c r="W243" s="413">
        <v>45387</v>
      </c>
      <c r="X243" s="413">
        <v>45387</v>
      </c>
      <c r="Y243" s="414" t="s">
        <v>75</v>
      </c>
      <c r="Z243" s="413">
        <v>45416</v>
      </c>
      <c r="AA243" s="136">
        <f t="shared" si="16"/>
        <v>29</v>
      </c>
      <c r="AB243" s="70">
        <v>0</v>
      </c>
      <c r="AC243" s="70">
        <v>0</v>
      </c>
      <c r="AD243" s="70">
        <v>0</v>
      </c>
      <c r="AE243" s="415" t="s">
        <v>75</v>
      </c>
      <c r="AF243" s="136">
        <f t="shared" si="17"/>
        <v>0</v>
      </c>
      <c r="AG243" s="70">
        <v>0</v>
      </c>
      <c r="AH243" s="70">
        <v>0</v>
      </c>
      <c r="AI243" s="415" t="s">
        <v>75</v>
      </c>
      <c r="AJ243" s="70">
        <v>0</v>
      </c>
      <c r="AK243" s="415" t="s">
        <v>75</v>
      </c>
      <c r="AL243" s="415" t="s">
        <v>75</v>
      </c>
      <c r="AM243" s="136">
        <f t="shared" si="18"/>
        <v>0</v>
      </c>
      <c r="AN243" s="447">
        <f>+K243+AC243-AH243</f>
        <v>400000</v>
      </c>
      <c r="AO243" s="72" t="s">
        <v>67</v>
      </c>
      <c r="AP243" s="436">
        <f>+AN243</f>
        <v>400000</v>
      </c>
      <c r="AQ243" s="72" t="s">
        <v>85</v>
      </c>
      <c r="AR243" s="70">
        <v>0</v>
      </c>
      <c r="AS243" s="415" t="s">
        <v>75</v>
      </c>
      <c r="AT243" s="453">
        <f t="shared" si="19"/>
        <v>0</v>
      </c>
      <c r="AU243" s="438">
        <v>400000</v>
      </c>
      <c r="AV243" s="140">
        <f t="shared" si="20"/>
        <v>0</v>
      </c>
      <c r="AW243" s="415" t="s">
        <v>75</v>
      </c>
      <c r="AX243" s="72" t="s">
        <v>86</v>
      </c>
      <c r="AY243" s="402" t="s">
        <v>1640</v>
      </c>
      <c r="AZ243" s="67" t="s">
        <v>67</v>
      </c>
      <c r="BA243" s="67" t="s">
        <v>133</v>
      </c>
    </row>
    <row r="244" spans="2:53" s="196" customFormat="1" ht="14.25" customHeight="1" x14ac:dyDescent="0.2">
      <c r="B244" s="67">
        <v>2024</v>
      </c>
      <c r="C244" s="67">
        <v>891780111</v>
      </c>
      <c r="D244" s="69" t="s">
        <v>64</v>
      </c>
      <c r="E244" s="70" t="s">
        <v>1639</v>
      </c>
      <c r="F244" s="267" t="s">
        <v>1638</v>
      </c>
      <c r="G244" s="72">
        <v>0</v>
      </c>
      <c r="H244" s="72" t="s">
        <v>73</v>
      </c>
      <c r="I244" s="67" t="s">
        <v>138</v>
      </c>
      <c r="J244" s="70" t="s">
        <v>1637</v>
      </c>
      <c r="K244" s="437">
        <v>7140000</v>
      </c>
      <c r="L244" s="67" t="s">
        <v>68</v>
      </c>
      <c r="M244" s="417" t="s">
        <v>1636</v>
      </c>
      <c r="N244" s="244">
        <v>901301704</v>
      </c>
      <c r="O244" s="412">
        <v>498</v>
      </c>
      <c r="P244" s="413">
        <v>45349</v>
      </c>
      <c r="Q244" s="436">
        <f>426348465+28800000</f>
        <v>455148465</v>
      </c>
      <c r="R244" s="413">
        <v>45387</v>
      </c>
      <c r="S244" s="438">
        <f>+K244</f>
        <v>7140000</v>
      </c>
      <c r="T244" s="72" t="s">
        <v>66</v>
      </c>
      <c r="U244" s="412">
        <v>51909946</v>
      </c>
      <c r="V244" s="244" t="s">
        <v>1469</v>
      </c>
      <c r="W244" s="413">
        <v>45387</v>
      </c>
      <c r="X244" s="413">
        <v>45387</v>
      </c>
      <c r="Y244" s="414" t="s">
        <v>75</v>
      </c>
      <c r="Z244" s="413">
        <v>45416</v>
      </c>
      <c r="AA244" s="136">
        <f t="shared" si="16"/>
        <v>29</v>
      </c>
      <c r="AB244" s="70">
        <v>0</v>
      </c>
      <c r="AC244" s="70">
        <v>0</v>
      </c>
      <c r="AD244" s="70">
        <v>0</v>
      </c>
      <c r="AE244" s="415" t="s">
        <v>75</v>
      </c>
      <c r="AF244" s="136">
        <f t="shared" si="17"/>
        <v>0</v>
      </c>
      <c r="AG244" s="70">
        <v>0</v>
      </c>
      <c r="AH244" s="70">
        <v>0</v>
      </c>
      <c r="AI244" s="415" t="s">
        <v>75</v>
      </c>
      <c r="AJ244" s="70">
        <v>0</v>
      </c>
      <c r="AK244" s="415" t="s">
        <v>75</v>
      </c>
      <c r="AL244" s="415" t="s">
        <v>75</v>
      </c>
      <c r="AM244" s="136">
        <f t="shared" si="18"/>
        <v>0</v>
      </c>
      <c r="AN244" s="447">
        <f>+K244+AC244-AH244</f>
        <v>7140000</v>
      </c>
      <c r="AO244" s="72" t="s">
        <v>85</v>
      </c>
      <c r="AP244" s="436">
        <v>0</v>
      </c>
      <c r="AQ244" s="72" t="s">
        <v>85</v>
      </c>
      <c r="AR244" s="70">
        <v>0</v>
      </c>
      <c r="AS244" s="415" t="s">
        <v>75</v>
      </c>
      <c r="AT244" s="453">
        <f t="shared" si="19"/>
        <v>7140000</v>
      </c>
      <c r="AU244" s="438">
        <v>0</v>
      </c>
      <c r="AV244" s="140">
        <f t="shared" si="20"/>
        <v>1</v>
      </c>
      <c r="AW244" s="415" t="s">
        <v>75</v>
      </c>
      <c r="AX244" s="72" t="s">
        <v>131</v>
      </c>
      <c r="AY244" s="402" t="s">
        <v>1635</v>
      </c>
      <c r="AZ244" s="67" t="s">
        <v>67</v>
      </c>
      <c r="BA244" s="67" t="s">
        <v>133</v>
      </c>
    </row>
    <row r="245" spans="2:53" s="196" customFormat="1" ht="14.25" customHeight="1" x14ac:dyDescent="0.2">
      <c r="B245" s="67">
        <v>2024</v>
      </c>
      <c r="C245" s="67">
        <v>891780111</v>
      </c>
      <c r="D245" s="69" t="s">
        <v>64</v>
      </c>
      <c r="E245" s="70" t="s">
        <v>1634</v>
      </c>
      <c r="F245" s="267" t="s">
        <v>1633</v>
      </c>
      <c r="G245" s="72">
        <v>0</v>
      </c>
      <c r="H245" s="72" t="s">
        <v>73</v>
      </c>
      <c r="I245" s="67" t="s">
        <v>138</v>
      </c>
      <c r="J245" s="70" t="s">
        <v>1632</v>
      </c>
      <c r="K245" s="436">
        <v>4960000</v>
      </c>
      <c r="L245" s="67" t="s">
        <v>68</v>
      </c>
      <c r="M245" s="417" t="s">
        <v>1631</v>
      </c>
      <c r="N245" s="244">
        <v>901246775</v>
      </c>
      <c r="O245" s="412">
        <v>403</v>
      </c>
      <c r="P245" s="413">
        <v>45341</v>
      </c>
      <c r="Q245" s="436">
        <v>524300000</v>
      </c>
      <c r="R245" s="413">
        <v>45391</v>
      </c>
      <c r="S245" s="438">
        <f>+K245</f>
        <v>4960000</v>
      </c>
      <c r="T245" s="72" t="s">
        <v>66</v>
      </c>
      <c r="U245" s="412">
        <v>22545553</v>
      </c>
      <c r="V245" s="244" t="s">
        <v>1630</v>
      </c>
      <c r="W245" s="413">
        <v>45391</v>
      </c>
      <c r="X245" s="413">
        <v>45391</v>
      </c>
      <c r="Y245" s="414" t="s">
        <v>75</v>
      </c>
      <c r="Z245" s="413">
        <v>45420</v>
      </c>
      <c r="AA245" s="136">
        <f t="shared" si="16"/>
        <v>29</v>
      </c>
      <c r="AB245" s="70">
        <v>0</v>
      </c>
      <c r="AC245" s="70">
        <v>0</v>
      </c>
      <c r="AD245" s="70">
        <v>0</v>
      </c>
      <c r="AE245" s="415" t="s">
        <v>75</v>
      </c>
      <c r="AF245" s="136">
        <f t="shared" si="17"/>
        <v>0</v>
      </c>
      <c r="AG245" s="70">
        <v>0</v>
      </c>
      <c r="AH245" s="70">
        <v>0</v>
      </c>
      <c r="AI245" s="415" t="s">
        <v>75</v>
      </c>
      <c r="AJ245" s="70">
        <v>0</v>
      </c>
      <c r="AK245" s="415" t="s">
        <v>75</v>
      </c>
      <c r="AL245" s="415" t="s">
        <v>75</v>
      </c>
      <c r="AM245" s="136">
        <f t="shared" si="18"/>
        <v>0</v>
      </c>
      <c r="AN245" s="447">
        <f>+K245+AC245-AH245</f>
        <v>4960000</v>
      </c>
      <c r="AO245" s="72" t="s">
        <v>85</v>
      </c>
      <c r="AP245" s="436">
        <v>0</v>
      </c>
      <c r="AQ245" s="72" t="s">
        <v>85</v>
      </c>
      <c r="AR245" s="70">
        <v>0</v>
      </c>
      <c r="AS245" s="415" t="s">
        <v>75</v>
      </c>
      <c r="AT245" s="453">
        <f t="shared" si="19"/>
        <v>4960000</v>
      </c>
      <c r="AU245" s="438">
        <v>0</v>
      </c>
      <c r="AV245" s="140">
        <f t="shared" si="20"/>
        <v>1</v>
      </c>
      <c r="AW245" s="415" t="s">
        <v>75</v>
      </c>
      <c r="AX245" s="72" t="s">
        <v>131</v>
      </c>
      <c r="AY245" s="402" t="s">
        <v>1629</v>
      </c>
      <c r="AZ245" s="67" t="s">
        <v>67</v>
      </c>
      <c r="BA245" s="67" t="s">
        <v>133</v>
      </c>
    </row>
    <row r="246" spans="2:53" s="196" customFormat="1" ht="14.25" customHeight="1" x14ac:dyDescent="0.2">
      <c r="B246" s="67">
        <v>2024</v>
      </c>
      <c r="C246" s="67">
        <v>891780111</v>
      </c>
      <c r="D246" s="69" t="s">
        <v>64</v>
      </c>
      <c r="E246" s="70" t="s">
        <v>1628</v>
      </c>
      <c r="F246" s="267" t="s">
        <v>1627</v>
      </c>
      <c r="G246" s="72">
        <v>0</v>
      </c>
      <c r="H246" s="72" t="s">
        <v>73</v>
      </c>
      <c r="I246" s="67" t="s">
        <v>138</v>
      </c>
      <c r="J246" s="70" t="s">
        <v>1626</v>
      </c>
      <c r="K246" s="438">
        <v>10210200</v>
      </c>
      <c r="L246" s="67" t="s">
        <v>68</v>
      </c>
      <c r="M246" s="417" t="s">
        <v>1625</v>
      </c>
      <c r="N246" s="244">
        <v>900967434</v>
      </c>
      <c r="O246" s="412">
        <v>792</v>
      </c>
      <c r="P246" s="413">
        <v>45373</v>
      </c>
      <c r="Q246" s="436">
        <v>80000000</v>
      </c>
      <c r="R246" s="413">
        <v>45392</v>
      </c>
      <c r="S246" s="438">
        <f>+K246</f>
        <v>10210200</v>
      </c>
      <c r="T246" s="72" t="s">
        <v>66</v>
      </c>
      <c r="U246" s="412">
        <v>85155551</v>
      </c>
      <c r="V246" s="244" t="s">
        <v>1593</v>
      </c>
      <c r="W246" s="413">
        <v>45392</v>
      </c>
      <c r="X246" s="413">
        <v>45392</v>
      </c>
      <c r="Y246" s="414" t="s">
        <v>75</v>
      </c>
      <c r="Z246" s="413">
        <v>45421</v>
      </c>
      <c r="AA246" s="136">
        <f t="shared" si="16"/>
        <v>29</v>
      </c>
      <c r="AB246" s="70">
        <v>0</v>
      </c>
      <c r="AC246" s="70">
        <v>0</v>
      </c>
      <c r="AD246" s="70">
        <v>0</v>
      </c>
      <c r="AE246" s="415" t="s">
        <v>75</v>
      </c>
      <c r="AF246" s="136">
        <f t="shared" si="17"/>
        <v>0</v>
      </c>
      <c r="AG246" s="70">
        <v>0</v>
      </c>
      <c r="AH246" s="70">
        <v>0</v>
      </c>
      <c r="AI246" s="415" t="s">
        <v>75</v>
      </c>
      <c r="AJ246" s="70">
        <v>0</v>
      </c>
      <c r="AK246" s="415" t="s">
        <v>75</v>
      </c>
      <c r="AL246" s="415" t="s">
        <v>75</v>
      </c>
      <c r="AM246" s="136">
        <f t="shared" si="18"/>
        <v>0</v>
      </c>
      <c r="AN246" s="447">
        <f>+K246+AC246-AH246</f>
        <v>10210200</v>
      </c>
      <c r="AO246" s="72" t="s">
        <v>67</v>
      </c>
      <c r="AP246" s="436">
        <f>+AN246</f>
        <v>10210200</v>
      </c>
      <c r="AQ246" s="72" t="s">
        <v>85</v>
      </c>
      <c r="AR246" s="70">
        <v>0</v>
      </c>
      <c r="AS246" s="415" t="s">
        <v>75</v>
      </c>
      <c r="AT246" s="453">
        <f t="shared" si="19"/>
        <v>10210200</v>
      </c>
      <c r="AU246" s="438">
        <v>0</v>
      </c>
      <c r="AV246" s="140">
        <f t="shared" si="20"/>
        <v>1</v>
      </c>
      <c r="AW246" s="415" t="s">
        <v>75</v>
      </c>
      <c r="AX246" s="72" t="s">
        <v>131</v>
      </c>
      <c r="AY246" s="402" t="s">
        <v>1624</v>
      </c>
      <c r="AZ246" s="67" t="s">
        <v>67</v>
      </c>
      <c r="BA246" s="67" t="s">
        <v>133</v>
      </c>
    </row>
    <row r="247" spans="2:53" s="196" customFormat="1" ht="14.25" customHeight="1" x14ac:dyDescent="0.2">
      <c r="B247" s="67">
        <v>2024</v>
      </c>
      <c r="C247" s="67">
        <v>891780111</v>
      </c>
      <c r="D247" s="69" t="s">
        <v>64</v>
      </c>
      <c r="E247" s="70" t="s">
        <v>1623</v>
      </c>
      <c r="F247" s="267" t="s">
        <v>1622</v>
      </c>
      <c r="G247" s="72">
        <v>0</v>
      </c>
      <c r="H247" s="72" t="s">
        <v>73</v>
      </c>
      <c r="I247" s="67" t="s">
        <v>138</v>
      </c>
      <c r="J247" s="70" t="s">
        <v>1621</v>
      </c>
      <c r="K247" s="437">
        <f>190400+327250+381989+309400+156000+3808000+357000+2832200+345100+83300+276000+166600+705670+90000</f>
        <v>10028909</v>
      </c>
      <c r="L247" s="67" t="s">
        <v>68</v>
      </c>
      <c r="M247" s="417" t="s">
        <v>1604</v>
      </c>
      <c r="N247" s="244">
        <v>900428481</v>
      </c>
      <c r="O247" s="412">
        <v>796</v>
      </c>
      <c r="P247" s="413">
        <v>45373</v>
      </c>
      <c r="Q247" s="436">
        <v>56711533.5</v>
      </c>
      <c r="R247" s="413">
        <v>45392</v>
      </c>
      <c r="S247" s="438">
        <f>+K247</f>
        <v>10028909</v>
      </c>
      <c r="T247" s="72" t="s">
        <v>66</v>
      </c>
      <c r="U247" s="412">
        <v>45498601</v>
      </c>
      <c r="V247" s="244" t="s">
        <v>1620</v>
      </c>
      <c r="W247" s="413">
        <v>45392</v>
      </c>
      <c r="X247" s="413">
        <v>45392</v>
      </c>
      <c r="Y247" s="414" t="s">
        <v>75</v>
      </c>
      <c r="Z247" s="413">
        <v>45452</v>
      </c>
      <c r="AA247" s="136">
        <f t="shared" si="16"/>
        <v>60</v>
      </c>
      <c r="AB247" s="70">
        <v>0</v>
      </c>
      <c r="AC247" s="70">
        <v>0</v>
      </c>
      <c r="AD247" s="70">
        <v>0</v>
      </c>
      <c r="AE247" s="415" t="s">
        <v>75</v>
      </c>
      <c r="AF247" s="136">
        <f t="shared" si="17"/>
        <v>0</v>
      </c>
      <c r="AG247" s="70">
        <v>0</v>
      </c>
      <c r="AH247" s="70">
        <v>0</v>
      </c>
      <c r="AI247" s="415" t="s">
        <v>75</v>
      </c>
      <c r="AJ247" s="70">
        <v>0</v>
      </c>
      <c r="AK247" s="415" t="s">
        <v>75</v>
      </c>
      <c r="AL247" s="415" t="s">
        <v>75</v>
      </c>
      <c r="AM247" s="136">
        <f t="shared" si="18"/>
        <v>0</v>
      </c>
      <c r="AN247" s="447">
        <f>+K247+AC247-AH247</f>
        <v>10028909</v>
      </c>
      <c r="AO247" s="72" t="s">
        <v>67</v>
      </c>
      <c r="AP247" s="436">
        <f>+AN247</f>
        <v>10028909</v>
      </c>
      <c r="AQ247" s="72" t="s">
        <v>85</v>
      </c>
      <c r="AR247" s="70">
        <v>0</v>
      </c>
      <c r="AS247" s="415" t="s">
        <v>75</v>
      </c>
      <c r="AT247" s="453">
        <f t="shared" si="19"/>
        <v>0</v>
      </c>
      <c r="AU247" s="438">
        <v>10028909</v>
      </c>
      <c r="AV247" s="140">
        <f t="shared" si="20"/>
        <v>0</v>
      </c>
      <c r="AW247" s="415" t="s">
        <v>75</v>
      </c>
      <c r="AX247" s="72" t="s">
        <v>86</v>
      </c>
      <c r="AY247" s="402" t="s">
        <v>1619</v>
      </c>
      <c r="AZ247" s="67" t="s">
        <v>67</v>
      </c>
      <c r="BA247" s="67" t="s">
        <v>133</v>
      </c>
    </row>
    <row r="248" spans="2:53" s="196" customFormat="1" ht="14.25" customHeight="1" x14ac:dyDescent="0.2">
      <c r="B248" s="67">
        <v>2024</v>
      </c>
      <c r="C248" s="67">
        <v>891780111</v>
      </c>
      <c r="D248" s="69" t="s">
        <v>64</v>
      </c>
      <c r="E248" s="70" t="s">
        <v>1618</v>
      </c>
      <c r="F248" s="267" t="s">
        <v>1617</v>
      </c>
      <c r="G248" s="72">
        <v>0</v>
      </c>
      <c r="H248" s="72" t="s">
        <v>73</v>
      </c>
      <c r="I248" s="67" t="s">
        <v>138</v>
      </c>
      <c r="J248" s="70" t="s">
        <v>1616</v>
      </c>
      <c r="K248" s="436">
        <v>49373100</v>
      </c>
      <c r="L248" s="67" t="s">
        <v>68</v>
      </c>
      <c r="M248" s="417" t="s">
        <v>1488</v>
      </c>
      <c r="N248" s="244">
        <v>900763287</v>
      </c>
      <c r="O248" s="412">
        <v>792</v>
      </c>
      <c r="P248" s="413">
        <v>45373</v>
      </c>
      <c r="Q248" s="436">
        <v>80000000</v>
      </c>
      <c r="R248" s="413">
        <v>45392</v>
      </c>
      <c r="S248" s="438">
        <f>+K248</f>
        <v>49373100</v>
      </c>
      <c r="T248" s="72" t="s">
        <v>66</v>
      </c>
      <c r="U248" s="412">
        <v>1082903415</v>
      </c>
      <c r="V248" s="244" t="s">
        <v>1615</v>
      </c>
      <c r="W248" s="413">
        <v>45392</v>
      </c>
      <c r="X248" s="413">
        <v>45392</v>
      </c>
      <c r="Y248" s="414" t="s">
        <v>75</v>
      </c>
      <c r="Z248" s="413">
        <v>45421</v>
      </c>
      <c r="AA248" s="136">
        <f t="shared" si="16"/>
        <v>29</v>
      </c>
      <c r="AB248" s="70">
        <v>0</v>
      </c>
      <c r="AC248" s="70">
        <v>0</v>
      </c>
      <c r="AD248" s="70">
        <v>0</v>
      </c>
      <c r="AE248" s="415" t="s">
        <v>75</v>
      </c>
      <c r="AF248" s="136">
        <f t="shared" si="17"/>
        <v>0</v>
      </c>
      <c r="AG248" s="70">
        <v>0</v>
      </c>
      <c r="AH248" s="70">
        <v>0</v>
      </c>
      <c r="AI248" s="415" t="s">
        <v>75</v>
      </c>
      <c r="AJ248" s="70">
        <v>0</v>
      </c>
      <c r="AK248" s="415" t="s">
        <v>75</v>
      </c>
      <c r="AL248" s="415" t="s">
        <v>75</v>
      </c>
      <c r="AM248" s="136">
        <f t="shared" si="18"/>
        <v>0</v>
      </c>
      <c r="AN248" s="447">
        <f>+K248+AC248-AH248</f>
        <v>49373100</v>
      </c>
      <c r="AO248" s="72" t="s">
        <v>67</v>
      </c>
      <c r="AP248" s="436">
        <f>+AN248</f>
        <v>49373100</v>
      </c>
      <c r="AQ248" s="72" t="s">
        <v>85</v>
      </c>
      <c r="AR248" s="70">
        <v>0</v>
      </c>
      <c r="AS248" s="415" t="s">
        <v>75</v>
      </c>
      <c r="AT248" s="453">
        <f t="shared" si="19"/>
        <v>49373100</v>
      </c>
      <c r="AU248" s="438">
        <v>0</v>
      </c>
      <c r="AV248" s="140">
        <f t="shared" si="20"/>
        <v>1</v>
      </c>
      <c r="AW248" s="415" t="s">
        <v>75</v>
      </c>
      <c r="AX248" s="72" t="s">
        <v>131</v>
      </c>
      <c r="AY248" s="402" t="s">
        <v>1614</v>
      </c>
      <c r="AZ248" s="67" t="s">
        <v>67</v>
      </c>
      <c r="BA248" s="67" t="s">
        <v>133</v>
      </c>
    </row>
    <row r="249" spans="2:53" s="196" customFormat="1" ht="14.25" customHeight="1" x14ac:dyDescent="0.2">
      <c r="B249" s="67">
        <v>2024</v>
      </c>
      <c r="C249" s="67">
        <v>891780111</v>
      </c>
      <c r="D249" s="69" t="s">
        <v>64</v>
      </c>
      <c r="E249" s="70" t="s">
        <v>1613</v>
      </c>
      <c r="F249" s="267" t="s">
        <v>1612</v>
      </c>
      <c r="G249" s="72">
        <v>0</v>
      </c>
      <c r="H249" s="72" t="s">
        <v>73</v>
      </c>
      <c r="I249" s="67" t="s">
        <v>138</v>
      </c>
      <c r="J249" s="70" t="s">
        <v>1611</v>
      </c>
      <c r="K249" s="436">
        <v>7000000</v>
      </c>
      <c r="L249" s="67" t="s">
        <v>68</v>
      </c>
      <c r="M249" s="417" t="s">
        <v>1610</v>
      </c>
      <c r="N249" s="244">
        <v>57445330</v>
      </c>
      <c r="O249" s="412">
        <v>235</v>
      </c>
      <c r="P249" s="413">
        <v>45323</v>
      </c>
      <c r="Q249" s="436">
        <v>524300000</v>
      </c>
      <c r="R249" s="413">
        <v>45398</v>
      </c>
      <c r="S249" s="438">
        <f>+K249</f>
        <v>7000000</v>
      </c>
      <c r="T249" s="72" t="s">
        <v>66</v>
      </c>
      <c r="U249" s="412">
        <v>52705148</v>
      </c>
      <c r="V249" s="244" t="s">
        <v>1609</v>
      </c>
      <c r="W249" s="413">
        <v>45398</v>
      </c>
      <c r="X249" s="413">
        <v>45398</v>
      </c>
      <c r="Y249" s="414" t="s">
        <v>75</v>
      </c>
      <c r="Z249" s="413">
        <v>45402</v>
      </c>
      <c r="AA249" s="136">
        <f t="shared" si="16"/>
        <v>4</v>
      </c>
      <c r="AB249" s="70">
        <v>0</v>
      </c>
      <c r="AC249" s="70">
        <v>0</v>
      </c>
      <c r="AD249" s="70">
        <v>0</v>
      </c>
      <c r="AE249" s="415" t="s">
        <v>75</v>
      </c>
      <c r="AF249" s="136">
        <f t="shared" si="17"/>
        <v>0</v>
      </c>
      <c r="AG249" s="70">
        <v>0</v>
      </c>
      <c r="AH249" s="70">
        <v>0</v>
      </c>
      <c r="AI249" s="415" t="s">
        <v>75</v>
      </c>
      <c r="AJ249" s="70">
        <v>0</v>
      </c>
      <c r="AK249" s="415" t="s">
        <v>75</v>
      </c>
      <c r="AL249" s="415" t="s">
        <v>75</v>
      </c>
      <c r="AM249" s="136">
        <f t="shared" si="18"/>
        <v>0</v>
      </c>
      <c r="AN249" s="447">
        <f>+K249+AC249-AH249</f>
        <v>7000000</v>
      </c>
      <c r="AO249" s="72" t="s">
        <v>85</v>
      </c>
      <c r="AP249" s="436">
        <v>0</v>
      </c>
      <c r="AQ249" s="72" t="s">
        <v>85</v>
      </c>
      <c r="AR249" s="70">
        <v>0</v>
      </c>
      <c r="AS249" s="415" t="s">
        <v>75</v>
      </c>
      <c r="AT249" s="453">
        <f t="shared" si="19"/>
        <v>7000000</v>
      </c>
      <c r="AU249" s="438">
        <v>0</v>
      </c>
      <c r="AV249" s="140">
        <f t="shared" si="20"/>
        <v>1</v>
      </c>
      <c r="AW249" s="415" t="s">
        <v>75</v>
      </c>
      <c r="AX249" s="72" t="s">
        <v>131</v>
      </c>
      <c r="AY249" s="402" t="s">
        <v>1608</v>
      </c>
      <c r="AZ249" s="67" t="s">
        <v>67</v>
      </c>
      <c r="BA249" s="67" t="s">
        <v>133</v>
      </c>
    </row>
    <row r="250" spans="2:53" s="196" customFormat="1" ht="14.25" customHeight="1" x14ac:dyDescent="0.2">
      <c r="B250" s="67">
        <v>2024</v>
      </c>
      <c r="C250" s="67">
        <v>891780111</v>
      </c>
      <c r="D250" s="69" t="s">
        <v>64</v>
      </c>
      <c r="E250" s="70" t="s">
        <v>1607</v>
      </c>
      <c r="F250" s="267" t="s">
        <v>1606</v>
      </c>
      <c r="G250" s="72">
        <v>0</v>
      </c>
      <c r="H250" s="72" t="s">
        <v>73</v>
      </c>
      <c r="I250" s="67" t="s">
        <v>138</v>
      </c>
      <c r="J250" s="70" t="s">
        <v>1605</v>
      </c>
      <c r="K250" s="437">
        <f>552160+2469000</f>
        <v>3021160</v>
      </c>
      <c r="L250" s="67" t="s">
        <v>68</v>
      </c>
      <c r="M250" s="417" t="s">
        <v>1604</v>
      </c>
      <c r="N250" s="244">
        <v>900428481</v>
      </c>
      <c r="O250" s="412">
        <v>652</v>
      </c>
      <c r="P250" s="413">
        <v>45363</v>
      </c>
      <c r="Q250" s="436">
        <v>67115763</v>
      </c>
      <c r="R250" s="413">
        <v>45400</v>
      </c>
      <c r="S250" s="438">
        <f>+K250</f>
        <v>3021160</v>
      </c>
      <c r="T250" s="72" t="s">
        <v>66</v>
      </c>
      <c r="U250" s="412">
        <v>52389076</v>
      </c>
      <c r="V250" s="244" t="s">
        <v>1603</v>
      </c>
      <c r="W250" s="413">
        <v>45400</v>
      </c>
      <c r="X250" s="413">
        <v>45400</v>
      </c>
      <c r="Y250" s="414" t="s">
        <v>75</v>
      </c>
      <c r="Z250" s="413">
        <v>45460</v>
      </c>
      <c r="AA250" s="136">
        <f t="shared" si="16"/>
        <v>60</v>
      </c>
      <c r="AB250" s="70">
        <v>0</v>
      </c>
      <c r="AC250" s="70">
        <v>0</v>
      </c>
      <c r="AD250" s="70">
        <v>0</v>
      </c>
      <c r="AE250" s="415" t="s">
        <v>75</v>
      </c>
      <c r="AF250" s="136">
        <f t="shared" si="17"/>
        <v>0</v>
      </c>
      <c r="AG250" s="70">
        <v>0</v>
      </c>
      <c r="AH250" s="70">
        <v>0</v>
      </c>
      <c r="AI250" s="415" t="s">
        <v>75</v>
      </c>
      <c r="AJ250" s="70">
        <v>0</v>
      </c>
      <c r="AK250" s="415" t="s">
        <v>75</v>
      </c>
      <c r="AL250" s="415" t="s">
        <v>75</v>
      </c>
      <c r="AM250" s="136">
        <f t="shared" si="18"/>
        <v>0</v>
      </c>
      <c r="AN250" s="447">
        <f>+K250+AC250-AH250</f>
        <v>3021160</v>
      </c>
      <c r="AO250" s="72" t="s">
        <v>67</v>
      </c>
      <c r="AP250" s="436">
        <f>+AN250</f>
        <v>3021160</v>
      </c>
      <c r="AQ250" s="72" t="s">
        <v>85</v>
      </c>
      <c r="AR250" s="70">
        <v>0</v>
      </c>
      <c r="AS250" s="415" t="s">
        <v>75</v>
      </c>
      <c r="AT250" s="453">
        <f t="shared" si="19"/>
        <v>0</v>
      </c>
      <c r="AU250" s="438">
        <v>3021160</v>
      </c>
      <c r="AV250" s="140">
        <f t="shared" si="20"/>
        <v>0</v>
      </c>
      <c r="AW250" s="415" t="s">
        <v>75</v>
      </c>
      <c r="AX250" s="72" t="s">
        <v>86</v>
      </c>
      <c r="AY250" s="402" t="s">
        <v>1602</v>
      </c>
      <c r="AZ250" s="67" t="s">
        <v>67</v>
      </c>
      <c r="BA250" s="67" t="s">
        <v>133</v>
      </c>
    </row>
    <row r="251" spans="2:53" s="196" customFormat="1" ht="14.25" customHeight="1" x14ac:dyDescent="0.2">
      <c r="B251" s="67">
        <v>2024</v>
      </c>
      <c r="C251" s="67">
        <v>891780111</v>
      </c>
      <c r="D251" s="69" t="s">
        <v>64</v>
      </c>
      <c r="E251" s="70" t="s">
        <v>1601</v>
      </c>
      <c r="F251" s="267" t="s">
        <v>1600</v>
      </c>
      <c r="G251" s="72">
        <v>0</v>
      </c>
      <c r="H251" s="72" t="s">
        <v>73</v>
      </c>
      <c r="I251" s="67" t="s">
        <v>138</v>
      </c>
      <c r="J251" s="70" t="s">
        <v>1599</v>
      </c>
      <c r="K251" s="436">
        <v>1143600</v>
      </c>
      <c r="L251" s="67" t="s">
        <v>68</v>
      </c>
      <c r="M251" s="417" t="s">
        <v>1598</v>
      </c>
      <c r="N251" s="244">
        <v>1124010239</v>
      </c>
      <c r="O251" s="412">
        <v>431</v>
      </c>
      <c r="P251" s="413">
        <v>45343</v>
      </c>
      <c r="Q251" s="436">
        <v>524300000</v>
      </c>
      <c r="R251" s="413">
        <v>45406</v>
      </c>
      <c r="S251" s="438">
        <f>+K251</f>
        <v>1143600</v>
      </c>
      <c r="T251" s="72" t="s">
        <v>66</v>
      </c>
      <c r="U251" s="412">
        <v>51909946</v>
      </c>
      <c r="V251" s="244" t="s">
        <v>1481</v>
      </c>
      <c r="W251" s="413">
        <v>45406</v>
      </c>
      <c r="X251" s="413">
        <v>45407</v>
      </c>
      <c r="Y251" s="414" t="s">
        <v>75</v>
      </c>
      <c r="Z251" s="413">
        <v>45467</v>
      </c>
      <c r="AA251" s="136">
        <f t="shared" si="16"/>
        <v>60</v>
      </c>
      <c r="AB251" s="70">
        <v>0</v>
      </c>
      <c r="AC251" s="70">
        <v>0</v>
      </c>
      <c r="AD251" s="70">
        <v>0</v>
      </c>
      <c r="AE251" s="415" t="s">
        <v>75</v>
      </c>
      <c r="AF251" s="136">
        <f t="shared" si="17"/>
        <v>0</v>
      </c>
      <c r="AG251" s="70">
        <v>0</v>
      </c>
      <c r="AH251" s="70">
        <v>0</v>
      </c>
      <c r="AI251" s="415" t="s">
        <v>75</v>
      </c>
      <c r="AJ251" s="70">
        <v>0</v>
      </c>
      <c r="AK251" s="415" t="s">
        <v>75</v>
      </c>
      <c r="AL251" s="415" t="s">
        <v>75</v>
      </c>
      <c r="AM251" s="136">
        <f t="shared" si="18"/>
        <v>0</v>
      </c>
      <c r="AN251" s="447">
        <f>+K251+AC251-AH251</f>
        <v>1143600</v>
      </c>
      <c r="AO251" s="72" t="s">
        <v>85</v>
      </c>
      <c r="AP251" s="436">
        <v>0</v>
      </c>
      <c r="AQ251" s="72" t="s">
        <v>85</v>
      </c>
      <c r="AR251" s="70">
        <v>0</v>
      </c>
      <c r="AS251" s="415" t="s">
        <v>75</v>
      </c>
      <c r="AT251" s="453">
        <f t="shared" si="19"/>
        <v>0</v>
      </c>
      <c r="AU251" s="438">
        <v>1143600</v>
      </c>
      <c r="AV251" s="140">
        <f t="shared" si="20"/>
        <v>0</v>
      </c>
      <c r="AW251" s="415" t="s">
        <v>75</v>
      </c>
      <c r="AX251" s="72" t="s">
        <v>86</v>
      </c>
      <c r="AY251" s="402" t="s">
        <v>1597</v>
      </c>
      <c r="AZ251" s="67" t="s">
        <v>67</v>
      </c>
      <c r="BA251" s="67" t="s">
        <v>133</v>
      </c>
    </row>
    <row r="252" spans="2:53" s="196" customFormat="1" ht="14.25" customHeight="1" x14ac:dyDescent="0.2">
      <c r="B252" s="67">
        <v>2024</v>
      </c>
      <c r="C252" s="67">
        <v>891780111</v>
      </c>
      <c r="D252" s="69" t="s">
        <v>64</v>
      </c>
      <c r="E252" s="70" t="s">
        <v>1596</v>
      </c>
      <c r="F252" s="267" t="s">
        <v>1595</v>
      </c>
      <c r="G252" s="72">
        <v>0</v>
      </c>
      <c r="H252" s="72" t="s">
        <v>73</v>
      </c>
      <c r="I252" s="67" t="s">
        <v>138</v>
      </c>
      <c r="J252" s="70" t="s">
        <v>1594</v>
      </c>
      <c r="K252" s="436">
        <v>3968650</v>
      </c>
      <c r="L252" s="67" t="s">
        <v>68</v>
      </c>
      <c r="M252" s="417" t="s">
        <v>1488</v>
      </c>
      <c r="N252" s="244">
        <v>900763287</v>
      </c>
      <c r="O252" s="412">
        <v>908</v>
      </c>
      <c r="P252" s="413">
        <v>45392</v>
      </c>
      <c r="Q252" s="436">
        <v>3968650</v>
      </c>
      <c r="R252" s="413">
        <v>45406</v>
      </c>
      <c r="S252" s="438">
        <f>+K252</f>
        <v>3968650</v>
      </c>
      <c r="T252" s="72" t="s">
        <v>66</v>
      </c>
      <c r="U252" s="412">
        <v>85155551</v>
      </c>
      <c r="V252" s="244" t="s">
        <v>1593</v>
      </c>
      <c r="W252" s="413">
        <v>45407</v>
      </c>
      <c r="X252" s="413">
        <v>45407</v>
      </c>
      <c r="Y252" s="414" t="s">
        <v>75</v>
      </c>
      <c r="Z252" s="413">
        <v>45436</v>
      </c>
      <c r="AA252" s="136">
        <f t="shared" si="16"/>
        <v>29</v>
      </c>
      <c r="AB252" s="70">
        <v>0</v>
      </c>
      <c r="AC252" s="70">
        <v>0</v>
      </c>
      <c r="AD252" s="70">
        <v>0</v>
      </c>
      <c r="AE252" s="415" t="s">
        <v>75</v>
      </c>
      <c r="AF252" s="136">
        <f t="shared" si="17"/>
        <v>0</v>
      </c>
      <c r="AG252" s="70">
        <v>0</v>
      </c>
      <c r="AH252" s="70">
        <v>0</v>
      </c>
      <c r="AI252" s="415" t="s">
        <v>75</v>
      </c>
      <c r="AJ252" s="70">
        <v>0</v>
      </c>
      <c r="AK252" s="415" t="s">
        <v>75</v>
      </c>
      <c r="AL252" s="415" t="s">
        <v>75</v>
      </c>
      <c r="AM252" s="136">
        <f t="shared" si="18"/>
        <v>0</v>
      </c>
      <c r="AN252" s="447">
        <f>+K252+AC252-AH252</f>
        <v>3968650</v>
      </c>
      <c r="AO252" s="72" t="s">
        <v>67</v>
      </c>
      <c r="AP252" s="436">
        <f>+AN252</f>
        <v>3968650</v>
      </c>
      <c r="AQ252" s="72" t="s">
        <v>85</v>
      </c>
      <c r="AR252" s="70">
        <v>0</v>
      </c>
      <c r="AS252" s="415" t="s">
        <v>75</v>
      </c>
      <c r="AT252" s="453">
        <f t="shared" si="19"/>
        <v>3968650</v>
      </c>
      <c r="AU252" s="438">
        <v>0</v>
      </c>
      <c r="AV252" s="140">
        <f t="shared" si="20"/>
        <v>1</v>
      </c>
      <c r="AW252" s="415" t="s">
        <v>75</v>
      </c>
      <c r="AX252" s="72" t="s">
        <v>131</v>
      </c>
      <c r="AY252" s="402" t="s">
        <v>1592</v>
      </c>
      <c r="AZ252" s="67" t="s">
        <v>67</v>
      </c>
      <c r="BA252" s="67" t="s">
        <v>133</v>
      </c>
    </row>
    <row r="253" spans="2:53" s="196" customFormat="1" ht="14.25" customHeight="1" x14ac:dyDescent="0.2">
      <c r="B253" s="67">
        <v>2024</v>
      </c>
      <c r="C253" s="67">
        <v>891780111</v>
      </c>
      <c r="D253" s="69" t="s">
        <v>64</v>
      </c>
      <c r="E253" s="70" t="s">
        <v>1591</v>
      </c>
      <c r="F253" s="267" t="s">
        <v>1590</v>
      </c>
      <c r="G253" s="72">
        <v>0</v>
      </c>
      <c r="H253" s="72" t="s">
        <v>73</v>
      </c>
      <c r="I253" s="67" t="s">
        <v>138</v>
      </c>
      <c r="J253" s="70" t="s">
        <v>1589</v>
      </c>
      <c r="K253" s="436">
        <v>1309000</v>
      </c>
      <c r="L253" s="67" t="s">
        <v>68</v>
      </c>
      <c r="M253" s="417" t="s">
        <v>1494</v>
      </c>
      <c r="N253" s="244">
        <v>860028662</v>
      </c>
      <c r="O253" s="412">
        <v>431</v>
      </c>
      <c r="P253" s="413">
        <v>45343</v>
      </c>
      <c r="Q253" s="436">
        <v>524300000</v>
      </c>
      <c r="R253" s="413">
        <v>45422</v>
      </c>
      <c r="S253" s="438">
        <f>+K253</f>
        <v>1309000</v>
      </c>
      <c r="T253" s="72" t="s">
        <v>66</v>
      </c>
      <c r="U253" s="412">
        <v>51909946</v>
      </c>
      <c r="V253" s="244" t="s">
        <v>1481</v>
      </c>
      <c r="W253" s="413">
        <v>45422</v>
      </c>
      <c r="X253" s="413">
        <v>45422</v>
      </c>
      <c r="Y253" s="414" t="s">
        <v>75</v>
      </c>
      <c r="Z253" s="413">
        <v>45452</v>
      </c>
      <c r="AA253" s="136">
        <f t="shared" si="16"/>
        <v>30</v>
      </c>
      <c r="AB253" s="70">
        <v>0</v>
      </c>
      <c r="AC253" s="70">
        <v>0</v>
      </c>
      <c r="AD253" s="70">
        <v>0</v>
      </c>
      <c r="AE253" s="415" t="s">
        <v>75</v>
      </c>
      <c r="AF253" s="136">
        <f t="shared" si="17"/>
        <v>0</v>
      </c>
      <c r="AG253" s="70">
        <v>0</v>
      </c>
      <c r="AH253" s="70">
        <v>0</v>
      </c>
      <c r="AI253" s="415" t="s">
        <v>75</v>
      </c>
      <c r="AJ253" s="70">
        <v>0</v>
      </c>
      <c r="AK253" s="415" t="s">
        <v>75</v>
      </c>
      <c r="AL253" s="415" t="s">
        <v>75</v>
      </c>
      <c r="AM253" s="136">
        <f t="shared" si="18"/>
        <v>0</v>
      </c>
      <c r="AN253" s="447">
        <f>+K253+AC253-AH253</f>
        <v>1309000</v>
      </c>
      <c r="AO253" s="72" t="s">
        <v>85</v>
      </c>
      <c r="AP253" s="436">
        <v>0</v>
      </c>
      <c r="AQ253" s="72" t="s">
        <v>85</v>
      </c>
      <c r="AR253" s="70">
        <v>0</v>
      </c>
      <c r="AS253" s="415" t="s">
        <v>75</v>
      </c>
      <c r="AT253" s="453">
        <f t="shared" si="19"/>
        <v>0</v>
      </c>
      <c r="AU253" s="438">
        <v>1309000</v>
      </c>
      <c r="AV253" s="140">
        <f t="shared" si="20"/>
        <v>0</v>
      </c>
      <c r="AW253" s="415" t="s">
        <v>75</v>
      </c>
      <c r="AX253" s="72" t="s">
        <v>86</v>
      </c>
      <c r="AY253" s="267" t="s">
        <v>1588</v>
      </c>
      <c r="AZ253" s="67" t="s">
        <v>67</v>
      </c>
      <c r="BA253" s="67" t="s">
        <v>133</v>
      </c>
    </row>
    <row r="254" spans="2:53" s="196" customFormat="1" ht="14.25" customHeight="1" x14ac:dyDescent="0.2">
      <c r="B254" s="67">
        <v>2024</v>
      </c>
      <c r="C254" s="67">
        <v>891780111</v>
      </c>
      <c r="D254" s="69" t="s">
        <v>64</v>
      </c>
      <c r="E254" s="70" t="s">
        <v>1587</v>
      </c>
      <c r="F254" s="267" t="s">
        <v>1586</v>
      </c>
      <c r="G254" s="72">
        <v>0</v>
      </c>
      <c r="H254" s="72" t="s">
        <v>73</v>
      </c>
      <c r="I254" s="67" t="s">
        <v>138</v>
      </c>
      <c r="J254" s="70" t="s">
        <v>1585</v>
      </c>
      <c r="K254" s="436">
        <v>2013480</v>
      </c>
      <c r="L254" s="67" t="s">
        <v>68</v>
      </c>
      <c r="M254" s="417" t="s">
        <v>1584</v>
      </c>
      <c r="N254" s="244">
        <v>901398327</v>
      </c>
      <c r="O254" s="412">
        <v>498</v>
      </c>
      <c r="P254" s="413">
        <v>45349</v>
      </c>
      <c r="Q254" s="436">
        <f>426348465+28800000</f>
        <v>455148465</v>
      </c>
      <c r="R254" s="413">
        <v>45432</v>
      </c>
      <c r="S254" s="438">
        <f>+K254</f>
        <v>2013480</v>
      </c>
      <c r="T254" s="72" t="s">
        <v>66</v>
      </c>
      <c r="U254" s="412">
        <v>51909946</v>
      </c>
      <c r="V254" s="244" t="s">
        <v>1469</v>
      </c>
      <c r="W254" s="413">
        <v>45432</v>
      </c>
      <c r="X254" s="413">
        <v>45432</v>
      </c>
      <c r="Y254" s="414" t="s">
        <v>75</v>
      </c>
      <c r="Z254" s="413">
        <v>45462</v>
      </c>
      <c r="AA254" s="136">
        <f t="shared" si="16"/>
        <v>30</v>
      </c>
      <c r="AB254" s="70">
        <v>0</v>
      </c>
      <c r="AC254" s="70">
        <v>0</v>
      </c>
      <c r="AD254" s="70">
        <v>0</v>
      </c>
      <c r="AE254" s="415" t="s">
        <v>75</v>
      </c>
      <c r="AF254" s="136">
        <f t="shared" si="17"/>
        <v>0</v>
      </c>
      <c r="AG254" s="70">
        <v>0</v>
      </c>
      <c r="AH254" s="70">
        <v>0</v>
      </c>
      <c r="AI254" s="415" t="s">
        <v>75</v>
      </c>
      <c r="AJ254" s="70">
        <v>0</v>
      </c>
      <c r="AK254" s="415" t="s">
        <v>75</v>
      </c>
      <c r="AL254" s="415" t="s">
        <v>75</v>
      </c>
      <c r="AM254" s="136">
        <f t="shared" si="18"/>
        <v>0</v>
      </c>
      <c r="AN254" s="447">
        <f>+K254+AC254-AH254</f>
        <v>2013480</v>
      </c>
      <c r="AO254" s="72" t="s">
        <v>85</v>
      </c>
      <c r="AP254" s="436">
        <v>0</v>
      </c>
      <c r="AQ254" s="72" t="s">
        <v>85</v>
      </c>
      <c r="AR254" s="70">
        <v>0</v>
      </c>
      <c r="AS254" s="415" t="s">
        <v>75</v>
      </c>
      <c r="AT254" s="453">
        <f t="shared" si="19"/>
        <v>0</v>
      </c>
      <c r="AU254" s="438">
        <v>2013480</v>
      </c>
      <c r="AV254" s="140">
        <f t="shared" si="20"/>
        <v>0</v>
      </c>
      <c r="AW254" s="415" t="s">
        <v>75</v>
      </c>
      <c r="AX254" s="72" t="s">
        <v>86</v>
      </c>
      <c r="AY254" s="402" t="s">
        <v>1583</v>
      </c>
      <c r="AZ254" s="67" t="s">
        <v>67</v>
      </c>
      <c r="BA254" s="67" t="s">
        <v>133</v>
      </c>
    </row>
    <row r="255" spans="2:53" s="196" customFormat="1" ht="14.25" customHeight="1" x14ac:dyDescent="0.2">
      <c r="B255" s="67">
        <v>2024</v>
      </c>
      <c r="C255" s="67">
        <v>891780111</v>
      </c>
      <c r="D255" s="69" t="s">
        <v>64</v>
      </c>
      <c r="E255" s="70" t="s">
        <v>1582</v>
      </c>
      <c r="F255" s="136" t="s">
        <v>1581</v>
      </c>
      <c r="G255" s="72">
        <v>0</v>
      </c>
      <c r="H255" s="72" t="s">
        <v>73</v>
      </c>
      <c r="I255" s="67" t="s">
        <v>138</v>
      </c>
      <c r="J255" s="70" t="s">
        <v>1580</v>
      </c>
      <c r="K255" s="436">
        <v>4282250</v>
      </c>
      <c r="L255" s="67" t="s">
        <v>68</v>
      </c>
      <c r="M255" s="417" t="s">
        <v>1579</v>
      </c>
      <c r="N255" s="244">
        <v>1082848119</v>
      </c>
      <c r="O255" s="412">
        <v>442</v>
      </c>
      <c r="P255" s="413">
        <v>45344</v>
      </c>
      <c r="Q255" s="436">
        <v>234891482</v>
      </c>
      <c r="R255" s="413">
        <v>45433</v>
      </c>
      <c r="S255" s="438">
        <f>+K255</f>
        <v>4282250</v>
      </c>
      <c r="T255" s="72" t="s">
        <v>66</v>
      </c>
      <c r="U255" s="412">
        <v>51913961</v>
      </c>
      <c r="V255" s="244" t="s">
        <v>1578</v>
      </c>
      <c r="W255" s="413">
        <v>45433</v>
      </c>
      <c r="X255" s="413">
        <v>45433</v>
      </c>
      <c r="Y255" s="414" t="s">
        <v>75</v>
      </c>
      <c r="Z255" s="413">
        <v>45463</v>
      </c>
      <c r="AA255" s="136">
        <f t="shared" si="16"/>
        <v>30</v>
      </c>
      <c r="AB255" s="70">
        <v>0</v>
      </c>
      <c r="AC255" s="70">
        <v>0</v>
      </c>
      <c r="AD255" s="70">
        <v>1</v>
      </c>
      <c r="AE255" s="415">
        <v>45494</v>
      </c>
      <c r="AF255" s="136">
        <f t="shared" si="17"/>
        <v>31</v>
      </c>
      <c r="AG255" s="70">
        <v>0</v>
      </c>
      <c r="AH255" s="70">
        <v>0</v>
      </c>
      <c r="AI255" s="415" t="s">
        <v>75</v>
      </c>
      <c r="AJ255" s="70">
        <v>0</v>
      </c>
      <c r="AK255" s="415" t="s">
        <v>75</v>
      </c>
      <c r="AL255" s="415" t="s">
        <v>75</v>
      </c>
      <c r="AM255" s="136">
        <f t="shared" si="18"/>
        <v>0</v>
      </c>
      <c r="AN255" s="447">
        <f>+K255+AC255-AH255</f>
        <v>4282250</v>
      </c>
      <c r="AO255" s="72" t="s">
        <v>85</v>
      </c>
      <c r="AP255" s="436">
        <v>0</v>
      </c>
      <c r="AQ255" s="72" t="s">
        <v>85</v>
      </c>
      <c r="AR255" s="70">
        <v>0</v>
      </c>
      <c r="AS255" s="415" t="s">
        <v>75</v>
      </c>
      <c r="AT255" s="453">
        <f t="shared" si="19"/>
        <v>0</v>
      </c>
      <c r="AU255" s="438">
        <v>4282250</v>
      </c>
      <c r="AV255" s="140">
        <f t="shared" si="20"/>
        <v>0</v>
      </c>
      <c r="AW255" s="415" t="s">
        <v>75</v>
      </c>
      <c r="AX255" s="72" t="s">
        <v>86</v>
      </c>
      <c r="AY255" s="136" t="s">
        <v>1577</v>
      </c>
      <c r="AZ255" s="67" t="s">
        <v>67</v>
      </c>
      <c r="BA255" s="67" t="s">
        <v>133</v>
      </c>
    </row>
    <row r="256" spans="2:53" s="196" customFormat="1" ht="14.25" customHeight="1" x14ac:dyDescent="0.2">
      <c r="B256" s="67">
        <v>2024</v>
      </c>
      <c r="C256" s="67">
        <v>891780111</v>
      </c>
      <c r="D256" s="69" t="s">
        <v>64</v>
      </c>
      <c r="E256" s="70" t="s">
        <v>1576</v>
      </c>
      <c r="F256" s="136" t="s">
        <v>1575</v>
      </c>
      <c r="G256" s="72">
        <v>0</v>
      </c>
      <c r="H256" s="72" t="s">
        <v>73</v>
      </c>
      <c r="I256" s="67" t="s">
        <v>138</v>
      </c>
      <c r="J256" s="70" t="s">
        <v>1574</v>
      </c>
      <c r="K256" s="436">
        <v>9103500</v>
      </c>
      <c r="L256" s="67" t="s">
        <v>68</v>
      </c>
      <c r="M256" s="417" t="s">
        <v>1573</v>
      </c>
      <c r="N256" s="244">
        <v>900949224</v>
      </c>
      <c r="O256" s="412">
        <v>1165</v>
      </c>
      <c r="P256" s="413">
        <v>45422</v>
      </c>
      <c r="Q256" s="436">
        <v>21406500</v>
      </c>
      <c r="R256" s="413">
        <v>45433</v>
      </c>
      <c r="S256" s="438">
        <f>+K256</f>
        <v>9103500</v>
      </c>
      <c r="T256" s="72" t="s">
        <v>66</v>
      </c>
      <c r="U256" s="412">
        <v>1082851808</v>
      </c>
      <c r="V256" s="244" t="s">
        <v>1572</v>
      </c>
      <c r="W256" s="413">
        <v>45433</v>
      </c>
      <c r="X256" s="413">
        <v>45433</v>
      </c>
      <c r="Y256" s="414" t="s">
        <v>75</v>
      </c>
      <c r="Z256" s="413">
        <v>45463</v>
      </c>
      <c r="AA256" s="136">
        <f t="shared" si="16"/>
        <v>30</v>
      </c>
      <c r="AB256" s="70">
        <v>0</v>
      </c>
      <c r="AC256" s="70">
        <v>0</v>
      </c>
      <c r="AD256" s="70">
        <v>0</v>
      </c>
      <c r="AE256" s="415" t="s">
        <v>75</v>
      </c>
      <c r="AF256" s="136">
        <f t="shared" si="17"/>
        <v>0</v>
      </c>
      <c r="AG256" s="70">
        <v>0</v>
      </c>
      <c r="AH256" s="70">
        <v>0</v>
      </c>
      <c r="AI256" s="415" t="s">
        <v>75</v>
      </c>
      <c r="AJ256" s="70">
        <v>0</v>
      </c>
      <c r="AK256" s="415" t="s">
        <v>75</v>
      </c>
      <c r="AL256" s="415" t="s">
        <v>75</v>
      </c>
      <c r="AM256" s="136">
        <f t="shared" si="18"/>
        <v>0</v>
      </c>
      <c r="AN256" s="447">
        <f>+K256+AC256-AH256</f>
        <v>9103500</v>
      </c>
      <c r="AO256" s="72" t="s">
        <v>67</v>
      </c>
      <c r="AP256" s="436">
        <f>+AN256</f>
        <v>9103500</v>
      </c>
      <c r="AQ256" s="72" t="s">
        <v>85</v>
      </c>
      <c r="AR256" s="70">
        <v>0</v>
      </c>
      <c r="AS256" s="415" t="s">
        <v>75</v>
      </c>
      <c r="AT256" s="453">
        <f t="shared" si="19"/>
        <v>0</v>
      </c>
      <c r="AU256" s="438">
        <v>9103500</v>
      </c>
      <c r="AV256" s="140">
        <f t="shared" si="20"/>
        <v>0</v>
      </c>
      <c r="AW256" s="415" t="s">
        <v>75</v>
      </c>
      <c r="AX256" s="72" t="s">
        <v>86</v>
      </c>
      <c r="AY256" s="136" t="s">
        <v>1571</v>
      </c>
      <c r="AZ256" s="67" t="s">
        <v>67</v>
      </c>
      <c r="BA256" s="67" t="s">
        <v>133</v>
      </c>
    </row>
    <row r="257" spans="2:53" s="196" customFormat="1" ht="14.25" customHeight="1" x14ac:dyDescent="0.2">
      <c r="B257" s="67">
        <v>2024</v>
      </c>
      <c r="C257" s="67">
        <v>891780111</v>
      </c>
      <c r="D257" s="69" t="s">
        <v>64</v>
      </c>
      <c r="E257" s="70" t="s">
        <v>1570</v>
      </c>
      <c r="F257" s="136" t="s">
        <v>1569</v>
      </c>
      <c r="G257" s="72">
        <v>0</v>
      </c>
      <c r="H257" s="72" t="s">
        <v>73</v>
      </c>
      <c r="I257" s="67" t="s">
        <v>138</v>
      </c>
      <c r="J257" s="70" t="s">
        <v>1568</v>
      </c>
      <c r="K257" s="436">
        <v>1097474</v>
      </c>
      <c r="L257" s="67" t="s">
        <v>68</v>
      </c>
      <c r="M257" s="417" t="s">
        <v>1567</v>
      </c>
      <c r="N257" s="411" t="s">
        <v>1566</v>
      </c>
      <c r="O257" s="412">
        <v>441</v>
      </c>
      <c r="P257" s="413">
        <v>45344</v>
      </c>
      <c r="Q257" s="436">
        <v>270522388</v>
      </c>
      <c r="R257" s="413">
        <v>45435</v>
      </c>
      <c r="S257" s="438">
        <f>+K257</f>
        <v>1097474</v>
      </c>
      <c r="T257" s="72" t="s">
        <v>66</v>
      </c>
      <c r="U257" s="412">
        <v>51909946</v>
      </c>
      <c r="V257" s="244" t="s">
        <v>1469</v>
      </c>
      <c r="W257" s="413">
        <v>45435</v>
      </c>
      <c r="X257" s="413">
        <v>45435</v>
      </c>
      <c r="Y257" s="414" t="s">
        <v>75</v>
      </c>
      <c r="Z257" s="413">
        <v>45495</v>
      </c>
      <c r="AA257" s="136">
        <f t="shared" si="16"/>
        <v>60</v>
      </c>
      <c r="AB257" s="70">
        <v>0</v>
      </c>
      <c r="AC257" s="70">
        <v>0</v>
      </c>
      <c r="AD257" s="70">
        <v>0</v>
      </c>
      <c r="AE257" s="415" t="s">
        <v>75</v>
      </c>
      <c r="AF257" s="136">
        <f t="shared" si="17"/>
        <v>0</v>
      </c>
      <c r="AG257" s="70">
        <v>0</v>
      </c>
      <c r="AH257" s="70">
        <v>0</v>
      </c>
      <c r="AI257" s="415" t="s">
        <v>75</v>
      </c>
      <c r="AJ257" s="70">
        <v>0</v>
      </c>
      <c r="AK257" s="415" t="s">
        <v>75</v>
      </c>
      <c r="AL257" s="415" t="s">
        <v>75</v>
      </c>
      <c r="AM257" s="136">
        <f t="shared" si="18"/>
        <v>0</v>
      </c>
      <c r="AN257" s="447">
        <f>+K257+AC257-AH257</f>
        <v>1097474</v>
      </c>
      <c r="AO257" s="72" t="s">
        <v>85</v>
      </c>
      <c r="AP257" s="436">
        <v>0</v>
      </c>
      <c r="AQ257" s="72" t="s">
        <v>85</v>
      </c>
      <c r="AR257" s="70">
        <v>0</v>
      </c>
      <c r="AS257" s="415" t="s">
        <v>75</v>
      </c>
      <c r="AT257" s="453">
        <f t="shared" si="19"/>
        <v>0</v>
      </c>
      <c r="AU257" s="438">
        <v>1097474</v>
      </c>
      <c r="AV257" s="140">
        <f t="shared" si="20"/>
        <v>0</v>
      </c>
      <c r="AW257" s="415" t="s">
        <v>75</v>
      </c>
      <c r="AX257" s="72" t="s">
        <v>86</v>
      </c>
      <c r="AY257" s="136" t="s">
        <v>1565</v>
      </c>
      <c r="AZ257" s="67" t="s">
        <v>67</v>
      </c>
      <c r="BA257" s="67" t="s">
        <v>133</v>
      </c>
    </row>
    <row r="258" spans="2:53" s="196" customFormat="1" ht="14.25" customHeight="1" x14ac:dyDescent="0.2">
      <c r="B258" s="67">
        <v>2024</v>
      </c>
      <c r="C258" s="67">
        <v>891780111</v>
      </c>
      <c r="D258" s="69" t="s">
        <v>64</v>
      </c>
      <c r="E258" s="70" t="s">
        <v>1564</v>
      </c>
      <c r="F258" s="136" t="s">
        <v>1563</v>
      </c>
      <c r="G258" s="72">
        <v>0</v>
      </c>
      <c r="H258" s="72" t="s">
        <v>73</v>
      </c>
      <c r="I258" s="67" t="s">
        <v>138</v>
      </c>
      <c r="J258" s="70" t="s">
        <v>1562</v>
      </c>
      <c r="K258" s="436">
        <v>2532769</v>
      </c>
      <c r="L258" s="67" t="s">
        <v>68</v>
      </c>
      <c r="M258" s="417" t="s">
        <v>1542</v>
      </c>
      <c r="N258" s="411" t="s">
        <v>1561</v>
      </c>
      <c r="O258" s="412">
        <v>652</v>
      </c>
      <c r="P258" s="413">
        <v>45363</v>
      </c>
      <c r="Q258" s="436">
        <v>67115763</v>
      </c>
      <c r="R258" s="413">
        <v>45440</v>
      </c>
      <c r="S258" s="438">
        <f>+K258</f>
        <v>2532769</v>
      </c>
      <c r="T258" s="72" t="s">
        <v>66</v>
      </c>
      <c r="U258" s="412">
        <v>16078654</v>
      </c>
      <c r="V258" s="244" t="s">
        <v>477</v>
      </c>
      <c r="W258" s="413">
        <v>45440</v>
      </c>
      <c r="X258" s="413">
        <v>45440</v>
      </c>
      <c r="Y258" s="414" t="s">
        <v>75</v>
      </c>
      <c r="Z258" s="413">
        <v>45470</v>
      </c>
      <c r="AA258" s="136">
        <f t="shared" si="16"/>
        <v>30</v>
      </c>
      <c r="AB258" s="70">
        <v>0</v>
      </c>
      <c r="AC258" s="70">
        <v>0</v>
      </c>
      <c r="AD258" s="70">
        <v>0</v>
      </c>
      <c r="AE258" s="415" t="s">
        <v>75</v>
      </c>
      <c r="AF258" s="136">
        <f t="shared" si="17"/>
        <v>0</v>
      </c>
      <c r="AG258" s="70">
        <v>0</v>
      </c>
      <c r="AH258" s="70">
        <v>0</v>
      </c>
      <c r="AI258" s="415" t="s">
        <v>75</v>
      </c>
      <c r="AJ258" s="70">
        <v>0</v>
      </c>
      <c r="AK258" s="415" t="s">
        <v>75</v>
      </c>
      <c r="AL258" s="415" t="s">
        <v>75</v>
      </c>
      <c r="AM258" s="136">
        <f t="shared" si="18"/>
        <v>0</v>
      </c>
      <c r="AN258" s="447">
        <f>+K258+AC258-AH258</f>
        <v>2532769</v>
      </c>
      <c r="AO258" s="72" t="s">
        <v>67</v>
      </c>
      <c r="AP258" s="436">
        <f>+AN258</f>
        <v>2532769</v>
      </c>
      <c r="AQ258" s="72" t="s">
        <v>85</v>
      </c>
      <c r="AR258" s="70">
        <v>0</v>
      </c>
      <c r="AS258" s="415" t="s">
        <v>75</v>
      </c>
      <c r="AT258" s="453">
        <f t="shared" si="19"/>
        <v>0</v>
      </c>
      <c r="AU258" s="438">
        <v>2532769</v>
      </c>
      <c r="AV258" s="140">
        <f t="shared" si="20"/>
        <v>0</v>
      </c>
      <c r="AW258" s="415" t="s">
        <v>75</v>
      </c>
      <c r="AX258" s="72" t="s">
        <v>86</v>
      </c>
      <c r="AY258" s="406" t="s">
        <v>1560</v>
      </c>
      <c r="AZ258" s="67" t="s">
        <v>67</v>
      </c>
      <c r="BA258" s="67" t="s">
        <v>133</v>
      </c>
    </row>
    <row r="259" spans="2:53" s="196" customFormat="1" ht="14.25" customHeight="1" x14ac:dyDescent="0.2">
      <c r="B259" s="67">
        <v>2024</v>
      </c>
      <c r="C259" s="67">
        <v>891780111</v>
      </c>
      <c r="D259" s="69" t="s">
        <v>64</v>
      </c>
      <c r="E259" s="70" t="s">
        <v>1559</v>
      </c>
      <c r="F259" s="136" t="s">
        <v>1558</v>
      </c>
      <c r="G259" s="72">
        <v>0</v>
      </c>
      <c r="H259" s="72" t="s">
        <v>73</v>
      </c>
      <c r="I259" s="67" t="s">
        <v>138</v>
      </c>
      <c r="J259" s="70" t="s">
        <v>1557</v>
      </c>
      <c r="K259" s="436">
        <v>4184040</v>
      </c>
      <c r="L259" s="67" t="s">
        <v>68</v>
      </c>
      <c r="M259" s="417" t="s">
        <v>1556</v>
      </c>
      <c r="N259" s="244">
        <v>800031682</v>
      </c>
      <c r="O259" s="412">
        <v>525</v>
      </c>
      <c r="P259" s="413">
        <v>45351</v>
      </c>
      <c r="Q259" s="436">
        <f>299477744+15000000</f>
        <v>314477744</v>
      </c>
      <c r="R259" s="413">
        <v>45447</v>
      </c>
      <c r="S259" s="438">
        <f>+K259</f>
        <v>4184040</v>
      </c>
      <c r="T259" s="72" t="s">
        <v>66</v>
      </c>
      <c r="U259" s="412">
        <v>50897478</v>
      </c>
      <c r="V259" s="244" t="s">
        <v>1499</v>
      </c>
      <c r="W259" s="413">
        <v>45447</v>
      </c>
      <c r="X259" s="413">
        <v>45447</v>
      </c>
      <c r="Y259" s="414" t="s">
        <v>75</v>
      </c>
      <c r="Z259" s="413">
        <v>45599</v>
      </c>
      <c r="AA259" s="136">
        <f t="shared" si="16"/>
        <v>152</v>
      </c>
      <c r="AB259" s="70">
        <v>0</v>
      </c>
      <c r="AC259" s="70">
        <v>0</v>
      </c>
      <c r="AD259" s="70">
        <v>0</v>
      </c>
      <c r="AE259" s="415" t="s">
        <v>75</v>
      </c>
      <c r="AF259" s="136">
        <f t="shared" si="17"/>
        <v>0</v>
      </c>
      <c r="AG259" s="70">
        <v>0</v>
      </c>
      <c r="AH259" s="70">
        <v>0</v>
      </c>
      <c r="AI259" s="415" t="s">
        <v>75</v>
      </c>
      <c r="AJ259" s="70">
        <v>0</v>
      </c>
      <c r="AK259" s="415" t="s">
        <v>75</v>
      </c>
      <c r="AL259" s="415" t="s">
        <v>75</v>
      </c>
      <c r="AM259" s="136">
        <f t="shared" si="18"/>
        <v>0</v>
      </c>
      <c r="AN259" s="447">
        <f>+K259+AC259-AH259</f>
        <v>4184040</v>
      </c>
      <c r="AO259" s="72" t="s">
        <v>85</v>
      </c>
      <c r="AP259" s="436">
        <v>0</v>
      </c>
      <c r="AQ259" s="72" t="s">
        <v>85</v>
      </c>
      <c r="AR259" s="70">
        <v>0</v>
      </c>
      <c r="AS259" s="415" t="s">
        <v>75</v>
      </c>
      <c r="AT259" s="453">
        <f t="shared" si="19"/>
        <v>4184040</v>
      </c>
      <c r="AU259" s="438">
        <v>0</v>
      </c>
      <c r="AV259" s="140">
        <f t="shared" si="20"/>
        <v>1</v>
      </c>
      <c r="AW259" s="415" t="s">
        <v>75</v>
      </c>
      <c r="AX259" s="72" t="s">
        <v>131</v>
      </c>
      <c r="AY259" s="136" t="s">
        <v>1555</v>
      </c>
      <c r="AZ259" s="67" t="s">
        <v>67</v>
      </c>
      <c r="BA259" s="67" t="s">
        <v>133</v>
      </c>
    </row>
    <row r="260" spans="2:53" s="196" customFormat="1" ht="14.25" customHeight="1" x14ac:dyDescent="0.2">
      <c r="B260" s="67">
        <v>2024</v>
      </c>
      <c r="C260" s="67">
        <v>891780111</v>
      </c>
      <c r="D260" s="69" t="s">
        <v>64</v>
      </c>
      <c r="E260" s="70" t="s">
        <v>1554</v>
      </c>
      <c r="F260" s="136" t="s">
        <v>1553</v>
      </c>
      <c r="G260" s="72">
        <v>0</v>
      </c>
      <c r="H260" s="72" t="s">
        <v>73</v>
      </c>
      <c r="I260" s="67" t="s">
        <v>138</v>
      </c>
      <c r="J260" s="70" t="s">
        <v>1552</v>
      </c>
      <c r="K260" s="436">
        <v>5140681</v>
      </c>
      <c r="L260" s="67" t="s">
        <v>68</v>
      </c>
      <c r="M260" s="417" t="s">
        <v>1531</v>
      </c>
      <c r="N260" s="244">
        <v>900815934</v>
      </c>
      <c r="O260" s="412">
        <v>525</v>
      </c>
      <c r="P260" s="413">
        <v>45351</v>
      </c>
      <c r="Q260" s="436">
        <f>299477744+15000000</f>
        <v>314477744</v>
      </c>
      <c r="R260" s="413">
        <v>45447</v>
      </c>
      <c r="S260" s="438">
        <f>+K260</f>
        <v>5140681</v>
      </c>
      <c r="T260" s="72" t="s">
        <v>66</v>
      </c>
      <c r="U260" s="412">
        <v>50897478</v>
      </c>
      <c r="V260" s="244" t="s">
        <v>1499</v>
      </c>
      <c r="W260" s="413">
        <v>45447</v>
      </c>
      <c r="X260" s="413">
        <v>45447</v>
      </c>
      <c r="Y260" s="414" t="s">
        <v>75</v>
      </c>
      <c r="Z260" s="413">
        <v>45476</v>
      </c>
      <c r="AA260" s="136">
        <f t="shared" si="16"/>
        <v>29</v>
      </c>
      <c r="AB260" s="70">
        <v>0</v>
      </c>
      <c r="AC260" s="70">
        <v>0</v>
      </c>
      <c r="AD260" s="70">
        <v>0</v>
      </c>
      <c r="AE260" s="415" t="s">
        <v>75</v>
      </c>
      <c r="AF260" s="136">
        <f t="shared" si="17"/>
        <v>0</v>
      </c>
      <c r="AG260" s="70">
        <v>0</v>
      </c>
      <c r="AH260" s="70">
        <v>0</v>
      </c>
      <c r="AI260" s="415" t="s">
        <v>75</v>
      </c>
      <c r="AJ260" s="70">
        <v>0</v>
      </c>
      <c r="AK260" s="415" t="s">
        <v>75</v>
      </c>
      <c r="AL260" s="415" t="s">
        <v>75</v>
      </c>
      <c r="AM260" s="136">
        <f t="shared" si="18"/>
        <v>0</v>
      </c>
      <c r="AN260" s="447">
        <f>+K260+AC260-AH260</f>
        <v>5140681</v>
      </c>
      <c r="AO260" s="72" t="s">
        <v>85</v>
      </c>
      <c r="AP260" s="436">
        <v>0</v>
      </c>
      <c r="AQ260" s="72" t="s">
        <v>85</v>
      </c>
      <c r="AR260" s="70">
        <v>0</v>
      </c>
      <c r="AS260" s="415" t="s">
        <v>75</v>
      </c>
      <c r="AT260" s="453">
        <f t="shared" si="19"/>
        <v>0</v>
      </c>
      <c r="AU260" s="438">
        <v>5140681</v>
      </c>
      <c r="AV260" s="140">
        <f t="shared" si="20"/>
        <v>0</v>
      </c>
      <c r="AW260" s="415" t="s">
        <v>75</v>
      </c>
      <c r="AX260" s="72" t="s">
        <v>86</v>
      </c>
      <c r="AY260" s="136" t="s">
        <v>1551</v>
      </c>
      <c r="AZ260" s="67" t="s">
        <v>67</v>
      </c>
      <c r="BA260" s="67" t="s">
        <v>133</v>
      </c>
    </row>
    <row r="261" spans="2:53" s="196" customFormat="1" ht="14.25" customHeight="1" x14ac:dyDescent="0.2">
      <c r="B261" s="67">
        <v>2024</v>
      </c>
      <c r="C261" s="67">
        <v>891780111</v>
      </c>
      <c r="D261" s="69" t="s">
        <v>64</v>
      </c>
      <c r="E261" s="70" t="s">
        <v>1550</v>
      </c>
      <c r="F261" s="136" t="s">
        <v>1549</v>
      </c>
      <c r="G261" s="72">
        <v>0</v>
      </c>
      <c r="H261" s="72" t="s">
        <v>73</v>
      </c>
      <c r="I261" s="67" t="s">
        <v>138</v>
      </c>
      <c r="J261" s="70" t="s">
        <v>1548</v>
      </c>
      <c r="K261" s="436">
        <v>9172489</v>
      </c>
      <c r="L261" s="67" t="s">
        <v>68</v>
      </c>
      <c r="M261" s="417" t="s">
        <v>1547</v>
      </c>
      <c r="N261" s="244">
        <v>890101977</v>
      </c>
      <c r="O261" s="412">
        <v>525</v>
      </c>
      <c r="P261" s="413">
        <v>45351</v>
      </c>
      <c r="Q261" s="436">
        <f>299477744+15000000</f>
        <v>314477744</v>
      </c>
      <c r="R261" s="413">
        <v>45448</v>
      </c>
      <c r="S261" s="438">
        <f>+K261</f>
        <v>9172489</v>
      </c>
      <c r="T261" s="72" t="s">
        <v>66</v>
      </c>
      <c r="U261" s="412">
        <v>50897478</v>
      </c>
      <c r="V261" s="244" t="s">
        <v>1499</v>
      </c>
      <c r="W261" s="413">
        <v>45448</v>
      </c>
      <c r="X261" s="413">
        <v>45448</v>
      </c>
      <c r="Y261" s="414" t="s">
        <v>75</v>
      </c>
      <c r="Z261" s="413">
        <v>45569</v>
      </c>
      <c r="AA261" s="136">
        <f t="shared" si="16"/>
        <v>121</v>
      </c>
      <c r="AB261" s="70">
        <v>0</v>
      </c>
      <c r="AC261" s="70">
        <v>0</v>
      </c>
      <c r="AD261" s="70">
        <v>0</v>
      </c>
      <c r="AE261" s="415" t="s">
        <v>75</v>
      </c>
      <c r="AF261" s="136">
        <f t="shared" si="17"/>
        <v>0</v>
      </c>
      <c r="AG261" s="70">
        <v>0</v>
      </c>
      <c r="AH261" s="70">
        <v>0</v>
      </c>
      <c r="AI261" s="415" t="s">
        <v>75</v>
      </c>
      <c r="AJ261" s="70">
        <v>0</v>
      </c>
      <c r="AK261" s="415" t="s">
        <v>75</v>
      </c>
      <c r="AL261" s="415" t="s">
        <v>75</v>
      </c>
      <c r="AM261" s="136">
        <f t="shared" si="18"/>
        <v>0</v>
      </c>
      <c r="AN261" s="447">
        <f>+K261+AC261-AH261</f>
        <v>9172489</v>
      </c>
      <c r="AO261" s="72" t="s">
        <v>85</v>
      </c>
      <c r="AP261" s="436">
        <v>0</v>
      </c>
      <c r="AQ261" s="72" t="s">
        <v>85</v>
      </c>
      <c r="AR261" s="70">
        <v>0</v>
      </c>
      <c r="AS261" s="415" t="s">
        <v>75</v>
      </c>
      <c r="AT261" s="453">
        <f t="shared" si="19"/>
        <v>0</v>
      </c>
      <c r="AU261" s="438">
        <v>9172489</v>
      </c>
      <c r="AV261" s="140">
        <f t="shared" si="20"/>
        <v>0</v>
      </c>
      <c r="AW261" s="415" t="s">
        <v>75</v>
      </c>
      <c r="AX261" s="72" t="s">
        <v>86</v>
      </c>
      <c r="AY261" s="136" t="s">
        <v>1546</v>
      </c>
      <c r="AZ261" s="67" t="s">
        <v>67</v>
      </c>
      <c r="BA261" s="67" t="s">
        <v>133</v>
      </c>
    </row>
    <row r="262" spans="2:53" s="196" customFormat="1" ht="14.25" customHeight="1" x14ac:dyDescent="0.2">
      <c r="B262" s="67">
        <v>2024</v>
      </c>
      <c r="C262" s="67">
        <v>891780111</v>
      </c>
      <c r="D262" s="69" t="s">
        <v>64</v>
      </c>
      <c r="E262" s="70" t="s">
        <v>1545</v>
      </c>
      <c r="F262" s="136" t="s">
        <v>1544</v>
      </c>
      <c r="G262" s="72">
        <v>0</v>
      </c>
      <c r="H262" s="72" t="s">
        <v>73</v>
      </c>
      <c r="I262" s="67" t="s">
        <v>138</v>
      </c>
      <c r="J262" s="70" t="s">
        <v>1543</v>
      </c>
      <c r="K262" s="436">
        <v>6047120</v>
      </c>
      <c r="L262" s="67" t="s">
        <v>68</v>
      </c>
      <c r="M262" s="417" t="s">
        <v>1542</v>
      </c>
      <c r="N262" s="244">
        <v>901640333</v>
      </c>
      <c r="O262" s="412">
        <v>889</v>
      </c>
      <c r="P262" s="413">
        <v>45391</v>
      </c>
      <c r="Q262" s="436">
        <v>41409519</v>
      </c>
      <c r="R262" s="413">
        <v>45448</v>
      </c>
      <c r="S262" s="438">
        <f>+K262</f>
        <v>6047120</v>
      </c>
      <c r="T262" s="72" t="s">
        <v>66</v>
      </c>
      <c r="U262" s="412">
        <v>91156594</v>
      </c>
      <c r="V262" s="244" t="s">
        <v>1536</v>
      </c>
      <c r="W262" s="413">
        <v>45448</v>
      </c>
      <c r="X262" s="413">
        <v>45448</v>
      </c>
      <c r="Y262" s="414" t="s">
        <v>75</v>
      </c>
      <c r="Z262" s="413">
        <v>45508</v>
      </c>
      <c r="AA262" s="136">
        <f t="shared" si="16"/>
        <v>60</v>
      </c>
      <c r="AB262" s="70">
        <v>0</v>
      </c>
      <c r="AC262" s="70">
        <v>0</v>
      </c>
      <c r="AD262" s="70">
        <v>0</v>
      </c>
      <c r="AE262" s="415" t="s">
        <v>75</v>
      </c>
      <c r="AF262" s="136">
        <f t="shared" si="17"/>
        <v>0</v>
      </c>
      <c r="AG262" s="70">
        <v>0</v>
      </c>
      <c r="AH262" s="70">
        <v>0</v>
      </c>
      <c r="AI262" s="415" t="s">
        <v>75</v>
      </c>
      <c r="AJ262" s="70">
        <v>0</v>
      </c>
      <c r="AK262" s="415" t="s">
        <v>75</v>
      </c>
      <c r="AL262" s="415" t="s">
        <v>75</v>
      </c>
      <c r="AM262" s="136">
        <f t="shared" si="18"/>
        <v>0</v>
      </c>
      <c r="AN262" s="447">
        <f>+K262+AC262-AH262</f>
        <v>6047120</v>
      </c>
      <c r="AO262" s="72" t="s">
        <v>67</v>
      </c>
      <c r="AP262" s="436">
        <f>+AN262</f>
        <v>6047120</v>
      </c>
      <c r="AQ262" s="72" t="s">
        <v>85</v>
      </c>
      <c r="AR262" s="70">
        <v>0</v>
      </c>
      <c r="AS262" s="415" t="s">
        <v>75</v>
      </c>
      <c r="AT262" s="453">
        <f t="shared" si="19"/>
        <v>0</v>
      </c>
      <c r="AU262" s="438">
        <v>6047120</v>
      </c>
      <c r="AV262" s="140">
        <f t="shared" si="20"/>
        <v>0</v>
      </c>
      <c r="AW262" s="415" t="s">
        <v>75</v>
      </c>
      <c r="AX262" s="72" t="s">
        <v>86</v>
      </c>
      <c r="AY262" s="136" t="s">
        <v>1541</v>
      </c>
      <c r="AZ262" s="67" t="s">
        <v>67</v>
      </c>
      <c r="BA262" s="67" t="s">
        <v>133</v>
      </c>
    </row>
    <row r="263" spans="2:53" s="196" customFormat="1" ht="14.25" customHeight="1" x14ac:dyDescent="0.2">
      <c r="B263" s="67">
        <v>2024</v>
      </c>
      <c r="C263" s="67">
        <v>891780111</v>
      </c>
      <c r="D263" s="69" t="s">
        <v>64</v>
      </c>
      <c r="E263" s="70" t="s">
        <v>1540</v>
      </c>
      <c r="F263" s="267" t="s">
        <v>1539</v>
      </c>
      <c r="G263" s="72">
        <v>0</v>
      </c>
      <c r="H263" s="72" t="s">
        <v>73</v>
      </c>
      <c r="I263" s="67" t="s">
        <v>138</v>
      </c>
      <c r="J263" s="70" t="s">
        <v>1538</v>
      </c>
      <c r="K263" s="436">
        <v>2755207</v>
      </c>
      <c r="L263" s="67" t="s">
        <v>68</v>
      </c>
      <c r="M263" s="417" t="s">
        <v>1537</v>
      </c>
      <c r="N263" s="244">
        <v>900034424</v>
      </c>
      <c r="O263" s="412">
        <v>889</v>
      </c>
      <c r="P263" s="413">
        <v>45391</v>
      </c>
      <c r="Q263" s="436">
        <v>41409519</v>
      </c>
      <c r="R263" s="413">
        <v>45454</v>
      </c>
      <c r="S263" s="438">
        <f>+K263</f>
        <v>2755207</v>
      </c>
      <c r="T263" s="72" t="s">
        <v>66</v>
      </c>
      <c r="U263" s="412">
        <v>91156594</v>
      </c>
      <c r="V263" s="244" t="s">
        <v>1536</v>
      </c>
      <c r="W263" s="413">
        <v>45454</v>
      </c>
      <c r="X263" s="413">
        <v>45454</v>
      </c>
      <c r="Y263" s="414" t="s">
        <v>75</v>
      </c>
      <c r="Z263" s="413">
        <v>45483</v>
      </c>
      <c r="AA263" s="136">
        <f t="shared" si="16"/>
        <v>29</v>
      </c>
      <c r="AB263" s="70">
        <v>0</v>
      </c>
      <c r="AC263" s="70">
        <v>0</v>
      </c>
      <c r="AD263" s="70">
        <v>0</v>
      </c>
      <c r="AE263" s="415" t="s">
        <v>75</v>
      </c>
      <c r="AF263" s="136">
        <f t="shared" si="17"/>
        <v>0</v>
      </c>
      <c r="AG263" s="70">
        <v>0</v>
      </c>
      <c r="AH263" s="70">
        <v>0</v>
      </c>
      <c r="AI263" s="415" t="s">
        <v>75</v>
      </c>
      <c r="AJ263" s="70">
        <v>0</v>
      </c>
      <c r="AK263" s="415" t="s">
        <v>75</v>
      </c>
      <c r="AL263" s="415" t="s">
        <v>75</v>
      </c>
      <c r="AM263" s="136">
        <f t="shared" si="18"/>
        <v>0</v>
      </c>
      <c r="AN263" s="447">
        <f>+K263+AC263-AH263</f>
        <v>2755207</v>
      </c>
      <c r="AO263" s="72" t="s">
        <v>67</v>
      </c>
      <c r="AP263" s="436">
        <f>+AN263</f>
        <v>2755207</v>
      </c>
      <c r="AQ263" s="72" t="s">
        <v>85</v>
      </c>
      <c r="AR263" s="70">
        <v>0</v>
      </c>
      <c r="AS263" s="415" t="s">
        <v>75</v>
      </c>
      <c r="AT263" s="453">
        <f t="shared" si="19"/>
        <v>0</v>
      </c>
      <c r="AU263" s="438">
        <v>2755207</v>
      </c>
      <c r="AV263" s="140">
        <f t="shared" si="20"/>
        <v>0</v>
      </c>
      <c r="AW263" s="415" t="s">
        <v>75</v>
      </c>
      <c r="AX263" s="72" t="s">
        <v>86</v>
      </c>
      <c r="AY263" s="427" t="s">
        <v>1535</v>
      </c>
      <c r="AZ263" s="67" t="s">
        <v>67</v>
      </c>
      <c r="BA263" s="67" t="s">
        <v>133</v>
      </c>
    </row>
    <row r="264" spans="2:53" s="196" customFormat="1" ht="14.25" customHeight="1" x14ac:dyDescent="0.2">
      <c r="B264" s="67">
        <v>2024</v>
      </c>
      <c r="C264" s="67">
        <v>891780111</v>
      </c>
      <c r="D264" s="69" t="s">
        <v>64</v>
      </c>
      <c r="E264" s="70" t="s">
        <v>1534</v>
      </c>
      <c r="F264" s="267" t="s">
        <v>1533</v>
      </c>
      <c r="G264" s="72">
        <v>0</v>
      </c>
      <c r="H264" s="72" t="s">
        <v>73</v>
      </c>
      <c r="I264" s="67" t="s">
        <v>138</v>
      </c>
      <c r="J264" s="70" t="s">
        <v>1532</v>
      </c>
      <c r="K264" s="436">
        <v>3492696</v>
      </c>
      <c r="L264" s="67" t="s">
        <v>68</v>
      </c>
      <c r="M264" s="417" t="s">
        <v>1531</v>
      </c>
      <c r="N264" s="244">
        <v>900815934</v>
      </c>
      <c r="O264" s="412">
        <v>483</v>
      </c>
      <c r="P264" s="413">
        <v>45348</v>
      </c>
      <c r="Q264" s="436">
        <v>258069886</v>
      </c>
      <c r="R264" s="413">
        <v>45454</v>
      </c>
      <c r="S264" s="438">
        <f>+K264</f>
        <v>3492696</v>
      </c>
      <c r="T264" s="72" t="s">
        <v>66</v>
      </c>
      <c r="U264" s="412">
        <v>5056184</v>
      </c>
      <c r="V264" s="244" t="s">
        <v>1530</v>
      </c>
      <c r="W264" s="413">
        <v>45454</v>
      </c>
      <c r="X264" s="413">
        <v>45454</v>
      </c>
      <c r="Y264" s="414" t="s">
        <v>75</v>
      </c>
      <c r="Z264" s="413">
        <v>45483</v>
      </c>
      <c r="AA264" s="136">
        <f t="shared" ref="AA264:AA276" si="21">+IF(Y264="1800-01-01",Z264-X264,Z264-Y264)</f>
        <v>29</v>
      </c>
      <c r="AB264" s="70">
        <v>0</v>
      </c>
      <c r="AC264" s="70">
        <v>0</v>
      </c>
      <c r="AD264" s="70">
        <v>0</v>
      </c>
      <c r="AE264" s="415" t="s">
        <v>75</v>
      </c>
      <c r="AF264" s="136">
        <f t="shared" ref="AF264:AF276" si="22">+IF(AE264="1800-01-01",0,AE264-Z264)</f>
        <v>0</v>
      </c>
      <c r="AG264" s="70">
        <v>0</v>
      </c>
      <c r="AH264" s="70">
        <v>0</v>
      </c>
      <c r="AI264" s="415" t="s">
        <v>75</v>
      </c>
      <c r="AJ264" s="70">
        <v>0</v>
      </c>
      <c r="AK264" s="415" t="s">
        <v>75</v>
      </c>
      <c r="AL264" s="415" t="s">
        <v>75</v>
      </c>
      <c r="AM264" s="136">
        <f t="shared" ref="AM264:AM276" si="23">+IF(AK264="1800-01-01",0,AL264-AK264)</f>
        <v>0</v>
      </c>
      <c r="AN264" s="447">
        <f>+K264+AC264-AH264</f>
        <v>3492696</v>
      </c>
      <c r="AO264" s="72" t="s">
        <v>85</v>
      </c>
      <c r="AP264" s="436">
        <v>0</v>
      </c>
      <c r="AQ264" s="72" t="s">
        <v>85</v>
      </c>
      <c r="AR264" s="70">
        <v>0</v>
      </c>
      <c r="AS264" s="415" t="s">
        <v>75</v>
      </c>
      <c r="AT264" s="453">
        <f t="shared" ref="AT264:AT276" si="24">+AN264-AU264</f>
        <v>0</v>
      </c>
      <c r="AU264" s="438">
        <v>3492696</v>
      </c>
      <c r="AV264" s="140">
        <f t="shared" ref="AV264:AV276" si="25">+IFERROR(AT264/AN264,"_")</f>
        <v>0</v>
      </c>
      <c r="AW264" s="415" t="s">
        <v>75</v>
      </c>
      <c r="AX264" s="72" t="s">
        <v>86</v>
      </c>
      <c r="AY264" s="427" t="s">
        <v>1529</v>
      </c>
      <c r="AZ264" s="67" t="s">
        <v>67</v>
      </c>
      <c r="BA264" s="67" t="s">
        <v>133</v>
      </c>
    </row>
    <row r="265" spans="2:53" s="196" customFormat="1" ht="14.25" customHeight="1" x14ac:dyDescent="0.2">
      <c r="B265" s="67">
        <v>2024</v>
      </c>
      <c r="C265" s="67">
        <v>891780111</v>
      </c>
      <c r="D265" s="69" t="s">
        <v>64</v>
      </c>
      <c r="E265" s="70" t="s">
        <v>1528</v>
      </c>
      <c r="F265" s="267" t="s">
        <v>1527</v>
      </c>
      <c r="G265" s="72">
        <v>0</v>
      </c>
      <c r="H265" s="72" t="s">
        <v>73</v>
      </c>
      <c r="I265" s="67" t="s">
        <v>138</v>
      </c>
      <c r="J265" s="70" t="s">
        <v>1526</v>
      </c>
      <c r="K265" s="436">
        <v>736182</v>
      </c>
      <c r="L265" s="67" t="s">
        <v>68</v>
      </c>
      <c r="M265" s="417" t="s">
        <v>1525</v>
      </c>
      <c r="N265" s="420">
        <v>800154351</v>
      </c>
      <c r="O265" s="421">
        <v>441</v>
      </c>
      <c r="P265" s="422">
        <v>45344</v>
      </c>
      <c r="Q265" s="436">
        <v>270522388</v>
      </c>
      <c r="R265" s="422">
        <v>45456</v>
      </c>
      <c r="S265" s="438">
        <f>+K265</f>
        <v>736182</v>
      </c>
      <c r="T265" s="72" t="s">
        <v>66</v>
      </c>
      <c r="U265" s="412">
        <v>7597888</v>
      </c>
      <c r="V265" s="244" t="s">
        <v>1284</v>
      </c>
      <c r="W265" s="413">
        <v>45456</v>
      </c>
      <c r="X265" s="413">
        <v>45456</v>
      </c>
      <c r="Y265" s="414" t="s">
        <v>75</v>
      </c>
      <c r="Z265" s="413">
        <v>45485</v>
      </c>
      <c r="AA265" s="136">
        <f t="shared" si="21"/>
        <v>29</v>
      </c>
      <c r="AB265" s="70">
        <v>0</v>
      </c>
      <c r="AC265" s="70">
        <v>0</v>
      </c>
      <c r="AD265" s="70">
        <v>0</v>
      </c>
      <c r="AE265" s="415" t="s">
        <v>75</v>
      </c>
      <c r="AF265" s="136">
        <f t="shared" si="22"/>
        <v>0</v>
      </c>
      <c r="AG265" s="70">
        <v>0</v>
      </c>
      <c r="AH265" s="70">
        <v>0</v>
      </c>
      <c r="AI265" s="415" t="s">
        <v>75</v>
      </c>
      <c r="AJ265" s="70">
        <v>0</v>
      </c>
      <c r="AK265" s="415" t="s">
        <v>75</v>
      </c>
      <c r="AL265" s="415" t="s">
        <v>75</v>
      </c>
      <c r="AM265" s="136">
        <f t="shared" si="23"/>
        <v>0</v>
      </c>
      <c r="AN265" s="447">
        <f>+K265+AC265-AH265</f>
        <v>736182</v>
      </c>
      <c r="AO265" s="72" t="s">
        <v>85</v>
      </c>
      <c r="AP265" s="436">
        <v>0</v>
      </c>
      <c r="AQ265" s="72" t="s">
        <v>85</v>
      </c>
      <c r="AR265" s="70">
        <v>0</v>
      </c>
      <c r="AS265" s="415" t="s">
        <v>75</v>
      </c>
      <c r="AT265" s="453">
        <f t="shared" si="24"/>
        <v>0</v>
      </c>
      <c r="AU265" s="438">
        <v>736182</v>
      </c>
      <c r="AV265" s="140">
        <f t="shared" si="25"/>
        <v>0</v>
      </c>
      <c r="AW265" s="415" t="s">
        <v>75</v>
      </c>
      <c r="AX265" s="72" t="s">
        <v>86</v>
      </c>
      <c r="AY265" s="402" t="s">
        <v>1524</v>
      </c>
      <c r="AZ265" s="67" t="s">
        <v>67</v>
      </c>
      <c r="BA265" s="67" t="s">
        <v>133</v>
      </c>
    </row>
    <row r="266" spans="2:53" s="196" customFormat="1" ht="14.25" customHeight="1" x14ac:dyDescent="0.2">
      <c r="B266" s="67">
        <v>2024</v>
      </c>
      <c r="C266" s="67">
        <v>891780111</v>
      </c>
      <c r="D266" s="69" t="s">
        <v>64</v>
      </c>
      <c r="E266" s="70" t="s">
        <v>1523</v>
      </c>
      <c r="F266" s="267" t="s">
        <v>1522</v>
      </c>
      <c r="G266" s="72">
        <v>0</v>
      </c>
      <c r="H266" s="72" t="s">
        <v>73</v>
      </c>
      <c r="I266" s="67" t="s">
        <v>138</v>
      </c>
      <c r="J266" s="70" t="s">
        <v>1521</v>
      </c>
      <c r="K266" s="436">
        <v>418550</v>
      </c>
      <c r="L266" s="67" t="s">
        <v>68</v>
      </c>
      <c r="M266" s="417" t="s">
        <v>1500</v>
      </c>
      <c r="N266" s="244">
        <v>900263172</v>
      </c>
      <c r="O266" s="421">
        <v>875</v>
      </c>
      <c r="P266" s="422">
        <v>45391</v>
      </c>
      <c r="Q266" s="436">
        <v>67919885</v>
      </c>
      <c r="R266" s="413">
        <v>45457</v>
      </c>
      <c r="S266" s="438">
        <f>+K266</f>
        <v>418550</v>
      </c>
      <c r="T266" s="72" t="s">
        <v>66</v>
      </c>
      <c r="U266" s="412">
        <v>3377635</v>
      </c>
      <c r="V266" s="244" t="s">
        <v>1510</v>
      </c>
      <c r="W266" s="413">
        <v>45457</v>
      </c>
      <c r="X266" s="413">
        <v>45457</v>
      </c>
      <c r="Y266" s="414" t="s">
        <v>75</v>
      </c>
      <c r="Z266" s="413">
        <v>45486</v>
      </c>
      <c r="AA266" s="136">
        <f t="shared" si="21"/>
        <v>29</v>
      </c>
      <c r="AB266" s="70">
        <v>0</v>
      </c>
      <c r="AC266" s="70">
        <v>0</v>
      </c>
      <c r="AD266" s="70">
        <v>0</v>
      </c>
      <c r="AE266" s="415" t="s">
        <v>75</v>
      </c>
      <c r="AF266" s="136">
        <f t="shared" si="22"/>
        <v>0</v>
      </c>
      <c r="AG266" s="70">
        <v>0</v>
      </c>
      <c r="AH266" s="70">
        <v>0</v>
      </c>
      <c r="AI266" s="415" t="s">
        <v>75</v>
      </c>
      <c r="AJ266" s="70">
        <v>0</v>
      </c>
      <c r="AK266" s="415" t="s">
        <v>75</v>
      </c>
      <c r="AL266" s="415" t="s">
        <v>75</v>
      </c>
      <c r="AM266" s="136">
        <f t="shared" si="23"/>
        <v>0</v>
      </c>
      <c r="AN266" s="447">
        <f>+K266+AC266-AH266</f>
        <v>418550</v>
      </c>
      <c r="AO266" s="72" t="s">
        <v>67</v>
      </c>
      <c r="AP266" s="436">
        <f>+AN266</f>
        <v>418550</v>
      </c>
      <c r="AQ266" s="72" t="s">
        <v>85</v>
      </c>
      <c r="AR266" s="70">
        <v>0</v>
      </c>
      <c r="AS266" s="415" t="s">
        <v>75</v>
      </c>
      <c r="AT266" s="453">
        <f t="shared" si="24"/>
        <v>0</v>
      </c>
      <c r="AU266" s="438">
        <v>418550</v>
      </c>
      <c r="AV266" s="140">
        <f t="shared" si="25"/>
        <v>0</v>
      </c>
      <c r="AW266" s="415" t="s">
        <v>75</v>
      </c>
      <c r="AX266" s="72" t="s">
        <v>86</v>
      </c>
      <c r="AY266" s="402" t="s">
        <v>1520</v>
      </c>
      <c r="AZ266" s="67" t="s">
        <v>67</v>
      </c>
      <c r="BA266" s="67" t="s">
        <v>133</v>
      </c>
    </row>
    <row r="267" spans="2:53" s="196" customFormat="1" ht="14.25" customHeight="1" x14ac:dyDescent="0.2">
      <c r="B267" s="67">
        <v>2024</v>
      </c>
      <c r="C267" s="67">
        <v>891780111</v>
      </c>
      <c r="D267" s="69" t="s">
        <v>64</v>
      </c>
      <c r="E267" s="70" t="s">
        <v>1519</v>
      </c>
      <c r="F267" s="267" t="s">
        <v>1518</v>
      </c>
      <c r="G267" s="72">
        <v>0</v>
      </c>
      <c r="H267" s="72" t="s">
        <v>73</v>
      </c>
      <c r="I267" s="67" t="s">
        <v>138</v>
      </c>
      <c r="J267" s="70" t="s">
        <v>1517</v>
      </c>
      <c r="K267" s="436">
        <v>1101700</v>
      </c>
      <c r="L267" s="67" t="s">
        <v>68</v>
      </c>
      <c r="M267" s="417" t="s">
        <v>1476</v>
      </c>
      <c r="N267" s="420">
        <v>830508200</v>
      </c>
      <c r="O267" s="412">
        <v>875</v>
      </c>
      <c r="P267" s="413">
        <v>45391</v>
      </c>
      <c r="Q267" s="436">
        <v>67919885</v>
      </c>
      <c r="R267" s="413">
        <v>45457</v>
      </c>
      <c r="S267" s="438">
        <f>+K267</f>
        <v>1101700</v>
      </c>
      <c r="T267" s="72" t="s">
        <v>66</v>
      </c>
      <c r="U267" s="412">
        <v>3377635</v>
      </c>
      <c r="V267" s="244" t="s">
        <v>1516</v>
      </c>
      <c r="W267" s="413">
        <v>45457</v>
      </c>
      <c r="X267" s="413">
        <v>45457</v>
      </c>
      <c r="Y267" s="414" t="s">
        <v>75</v>
      </c>
      <c r="Z267" s="413">
        <v>45486</v>
      </c>
      <c r="AA267" s="136">
        <f t="shared" si="21"/>
        <v>29</v>
      </c>
      <c r="AB267" s="70">
        <v>0</v>
      </c>
      <c r="AC267" s="70">
        <v>0</v>
      </c>
      <c r="AD267" s="70">
        <v>0</v>
      </c>
      <c r="AE267" s="415" t="s">
        <v>75</v>
      </c>
      <c r="AF267" s="136">
        <f t="shared" si="22"/>
        <v>0</v>
      </c>
      <c r="AG267" s="70">
        <v>0</v>
      </c>
      <c r="AH267" s="70">
        <v>0</v>
      </c>
      <c r="AI267" s="415" t="s">
        <v>75</v>
      </c>
      <c r="AJ267" s="70">
        <v>0</v>
      </c>
      <c r="AK267" s="415" t="s">
        <v>75</v>
      </c>
      <c r="AL267" s="415" t="s">
        <v>75</v>
      </c>
      <c r="AM267" s="136">
        <f t="shared" si="23"/>
        <v>0</v>
      </c>
      <c r="AN267" s="447">
        <f>+K267+AC267-AH267</f>
        <v>1101700</v>
      </c>
      <c r="AO267" s="72" t="s">
        <v>67</v>
      </c>
      <c r="AP267" s="436">
        <f>+AN267</f>
        <v>1101700</v>
      </c>
      <c r="AQ267" s="72" t="s">
        <v>85</v>
      </c>
      <c r="AR267" s="70">
        <v>0</v>
      </c>
      <c r="AS267" s="415" t="s">
        <v>75</v>
      </c>
      <c r="AT267" s="453">
        <f t="shared" si="24"/>
        <v>0</v>
      </c>
      <c r="AU267" s="438">
        <v>1101700</v>
      </c>
      <c r="AV267" s="140">
        <f t="shared" si="25"/>
        <v>0</v>
      </c>
      <c r="AW267" s="415" t="s">
        <v>75</v>
      </c>
      <c r="AX267" s="72" t="s">
        <v>86</v>
      </c>
      <c r="AY267" s="402" t="s">
        <v>1515</v>
      </c>
      <c r="AZ267" s="67" t="s">
        <v>67</v>
      </c>
      <c r="BA267" s="67" t="s">
        <v>133</v>
      </c>
    </row>
    <row r="268" spans="2:53" s="196" customFormat="1" ht="14.25" customHeight="1" x14ac:dyDescent="0.2">
      <c r="B268" s="67">
        <v>2024</v>
      </c>
      <c r="C268" s="67">
        <v>891780111</v>
      </c>
      <c r="D268" s="69" t="s">
        <v>64</v>
      </c>
      <c r="E268" s="70" t="s">
        <v>1514</v>
      </c>
      <c r="F268" s="136" t="s">
        <v>1513</v>
      </c>
      <c r="G268" s="72">
        <v>0</v>
      </c>
      <c r="H268" s="72" t="s">
        <v>73</v>
      </c>
      <c r="I268" s="67" t="s">
        <v>138</v>
      </c>
      <c r="J268" s="70" t="s">
        <v>1512</v>
      </c>
      <c r="K268" s="436">
        <v>4156670</v>
      </c>
      <c r="L268" s="67" t="s">
        <v>68</v>
      </c>
      <c r="M268" s="417" t="s">
        <v>1511</v>
      </c>
      <c r="N268" s="420">
        <v>830014721</v>
      </c>
      <c r="O268" s="421">
        <v>875</v>
      </c>
      <c r="P268" s="422">
        <v>45391</v>
      </c>
      <c r="Q268" s="436">
        <v>67919885</v>
      </c>
      <c r="R268" s="413">
        <v>45452</v>
      </c>
      <c r="S268" s="438">
        <f>+K268</f>
        <v>4156670</v>
      </c>
      <c r="T268" s="72" t="s">
        <v>66</v>
      </c>
      <c r="U268" s="412">
        <v>3377635</v>
      </c>
      <c r="V268" s="244" t="s">
        <v>1510</v>
      </c>
      <c r="W268" s="413">
        <v>45462</v>
      </c>
      <c r="X268" s="413">
        <v>45462</v>
      </c>
      <c r="Y268" s="414" t="s">
        <v>75</v>
      </c>
      <c r="Z268" s="413">
        <v>45522</v>
      </c>
      <c r="AA268" s="136">
        <f t="shared" si="21"/>
        <v>60</v>
      </c>
      <c r="AB268" s="70">
        <v>0</v>
      </c>
      <c r="AC268" s="70">
        <v>0</v>
      </c>
      <c r="AD268" s="70">
        <v>0</v>
      </c>
      <c r="AE268" s="415" t="s">
        <v>75</v>
      </c>
      <c r="AF268" s="136">
        <f t="shared" si="22"/>
        <v>0</v>
      </c>
      <c r="AG268" s="70">
        <v>0</v>
      </c>
      <c r="AH268" s="70">
        <v>0</v>
      </c>
      <c r="AI268" s="415" t="s">
        <v>75</v>
      </c>
      <c r="AJ268" s="70">
        <v>0</v>
      </c>
      <c r="AK268" s="415" t="s">
        <v>75</v>
      </c>
      <c r="AL268" s="415" t="s">
        <v>75</v>
      </c>
      <c r="AM268" s="136">
        <f t="shared" si="23"/>
        <v>0</v>
      </c>
      <c r="AN268" s="447">
        <f>+K268+AC268-AH268</f>
        <v>4156670</v>
      </c>
      <c r="AO268" s="72" t="s">
        <v>67</v>
      </c>
      <c r="AP268" s="436">
        <f>+AN268</f>
        <v>4156670</v>
      </c>
      <c r="AQ268" s="72" t="s">
        <v>85</v>
      </c>
      <c r="AR268" s="70">
        <v>0</v>
      </c>
      <c r="AS268" s="415" t="s">
        <v>75</v>
      </c>
      <c r="AT268" s="453">
        <f t="shared" si="24"/>
        <v>0</v>
      </c>
      <c r="AU268" s="438">
        <v>4156670</v>
      </c>
      <c r="AV268" s="140">
        <f t="shared" si="25"/>
        <v>0</v>
      </c>
      <c r="AW268" s="415" t="s">
        <v>75</v>
      </c>
      <c r="AX268" s="72" t="s">
        <v>86</v>
      </c>
      <c r="AY268" s="136" t="s">
        <v>1509</v>
      </c>
      <c r="AZ268" s="67" t="s">
        <v>67</v>
      </c>
      <c r="BA268" s="67" t="s">
        <v>133</v>
      </c>
    </row>
    <row r="269" spans="2:53" s="196" customFormat="1" ht="14.25" customHeight="1" x14ac:dyDescent="0.2">
      <c r="B269" s="67">
        <v>2024</v>
      </c>
      <c r="C269" s="67">
        <v>891780111</v>
      </c>
      <c r="D269" s="69" t="s">
        <v>64</v>
      </c>
      <c r="E269" s="70" t="s">
        <v>1508</v>
      </c>
      <c r="F269" s="136" t="s">
        <v>1507</v>
      </c>
      <c r="G269" s="72">
        <v>0</v>
      </c>
      <c r="H269" s="72" t="s">
        <v>73</v>
      </c>
      <c r="I269" s="67" t="s">
        <v>138</v>
      </c>
      <c r="J269" s="70" t="s">
        <v>1506</v>
      </c>
      <c r="K269" s="436">
        <v>365925</v>
      </c>
      <c r="L269" s="67" t="s">
        <v>68</v>
      </c>
      <c r="M269" s="417" t="s">
        <v>1488</v>
      </c>
      <c r="N269" s="420">
        <v>900763287</v>
      </c>
      <c r="O269" s="421">
        <v>652</v>
      </c>
      <c r="P269" s="422">
        <v>45363</v>
      </c>
      <c r="Q269" s="436">
        <v>67115763</v>
      </c>
      <c r="R269" s="422">
        <v>45462</v>
      </c>
      <c r="S269" s="438">
        <f>+K269</f>
        <v>365925</v>
      </c>
      <c r="T269" s="72" t="s">
        <v>66</v>
      </c>
      <c r="U269" s="412">
        <v>79141011</v>
      </c>
      <c r="V269" s="244" t="s">
        <v>1505</v>
      </c>
      <c r="W269" s="413">
        <v>45462</v>
      </c>
      <c r="X269" s="413">
        <v>45462</v>
      </c>
      <c r="Y269" s="414" t="s">
        <v>75</v>
      </c>
      <c r="Z269" s="413">
        <v>45491</v>
      </c>
      <c r="AA269" s="136">
        <f t="shared" si="21"/>
        <v>29</v>
      </c>
      <c r="AB269" s="70">
        <v>0</v>
      </c>
      <c r="AC269" s="70">
        <v>0</v>
      </c>
      <c r="AD269" s="70">
        <v>0</v>
      </c>
      <c r="AE269" s="415" t="s">
        <v>75</v>
      </c>
      <c r="AF269" s="136">
        <f t="shared" si="22"/>
        <v>0</v>
      </c>
      <c r="AG269" s="70">
        <v>0</v>
      </c>
      <c r="AH269" s="70">
        <v>0</v>
      </c>
      <c r="AI269" s="415" t="s">
        <v>75</v>
      </c>
      <c r="AJ269" s="70">
        <v>0</v>
      </c>
      <c r="AK269" s="415" t="s">
        <v>75</v>
      </c>
      <c r="AL269" s="415" t="s">
        <v>75</v>
      </c>
      <c r="AM269" s="136">
        <f t="shared" si="23"/>
        <v>0</v>
      </c>
      <c r="AN269" s="447">
        <f>+K269+AC269-AH269</f>
        <v>365925</v>
      </c>
      <c r="AO269" s="72" t="s">
        <v>67</v>
      </c>
      <c r="AP269" s="436">
        <f>+AN269</f>
        <v>365925</v>
      </c>
      <c r="AQ269" s="72" t="s">
        <v>85</v>
      </c>
      <c r="AR269" s="70">
        <v>0</v>
      </c>
      <c r="AS269" s="415" t="s">
        <v>75</v>
      </c>
      <c r="AT269" s="453">
        <f t="shared" si="24"/>
        <v>0</v>
      </c>
      <c r="AU269" s="438">
        <v>365925</v>
      </c>
      <c r="AV269" s="140">
        <f t="shared" si="25"/>
        <v>0</v>
      </c>
      <c r="AW269" s="415" t="s">
        <v>75</v>
      </c>
      <c r="AX269" s="72" t="s">
        <v>86</v>
      </c>
      <c r="AY269" s="136" t="s">
        <v>1504</v>
      </c>
      <c r="AZ269" s="67" t="s">
        <v>67</v>
      </c>
      <c r="BA269" s="67" t="s">
        <v>133</v>
      </c>
    </row>
    <row r="270" spans="2:53" s="196" customFormat="1" ht="14.25" customHeight="1" x14ac:dyDescent="0.2">
      <c r="B270" s="67">
        <v>2024</v>
      </c>
      <c r="C270" s="67">
        <v>891780111</v>
      </c>
      <c r="D270" s="69" t="s">
        <v>64</v>
      </c>
      <c r="E270" s="70" t="s">
        <v>1503</v>
      </c>
      <c r="F270" s="136" t="s">
        <v>1502</v>
      </c>
      <c r="G270" s="72">
        <v>0</v>
      </c>
      <c r="H270" s="72" t="s">
        <v>73</v>
      </c>
      <c r="I270" s="67" t="s">
        <v>138</v>
      </c>
      <c r="J270" s="70" t="s">
        <v>1501</v>
      </c>
      <c r="K270" s="436">
        <v>1383800</v>
      </c>
      <c r="L270" s="67" t="s">
        <v>68</v>
      </c>
      <c r="M270" s="417" t="s">
        <v>1500</v>
      </c>
      <c r="N270" s="420">
        <v>900263172</v>
      </c>
      <c r="O270" s="421">
        <v>525</v>
      </c>
      <c r="P270" s="422">
        <v>45351</v>
      </c>
      <c r="Q270" s="436">
        <f>299477744+15000000</f>
        <v>314477744</v>
      </c>
      <c r="R270" s="422">
        <v>45463</v>
      </c>
      <c r="S270" s="438">
        <f>+K270</f>
        <v>1383800</v>
      </c>
      <c r="T270" s="72" t="s">
        <v>66</v>
      </c>
      <c r="U270" s="412">
        <v>50897478</v>
      </c>
      <c r="V270" s="244" t="s">
        <v>1499</v>
      </c>
      <c r="W270" s="413">
        <v>45463</v>
      </c>
      <c r="X270" s="413">
        <v>45463</v>
      </c>
      <c r="Y270" s="414" t="s">
        <v>75</v>
      </c>
      <c r="Z270" s="413">
        <v>45492</v>
      </c>
      <c r="AA270" s="136">
        <f t="shared" si="21"/>
        <v>29</v>
      </c>
      <c r="AB270" s="70">
        <v>0</v>
      </c>
      <c r="AC270" s="70">
        <v>0</v>
      </c>
      <c r="AD270" s="70">
        <v>0</v>
      </c>
      <c r="AE270" s="415" t="s">
        <v>75</v>
      </c>
      <c r="AF270" s="136">
        <f t="shared" si="22"/>
        <v>0</v>
      </c>
      <c r="AG270" s="70">
        <v>0</v>
      </c>
      <c r="AH270" s="70">
        <v>0</v>
      </c>
      <c r="AI270" s="415" t="s">
        <v>75</v>
      </c>
      <c r="AJ270" s="70">
        <v>0</v>
      </c>
      <c r="AK270" s="415" t="s">
        <v>75</v>
      </c>
      <c r="AL270" s="415" t="s">
        <v>75</v>
      </c>
      <c r="AM270" s="136">
        <f t="shared" si="23"/>
        <v>0</v>
      </c>
      <c r="AN270" s="447">
        <f>+K270+AC270-AH270</f>
        <v>1383800</v>
      </c>
      <c r="AO270" s="401" t="s">
        <v>85</v>
      </c>
      <c r="AP270" s="447">
        <v>0</v>
      </c>
      <c r="AQ270" s="72" t="s">
        <v>85</v>
      </c>
      <c r="AR270" s="70">
        <v>0</v>
      </c>
      <c r="AS270" s="415" t="s">
        <v>75</v>
      </c>
      <c r="AT270" s="453">
        <f t="shared" si="24"/>
        <v>0</v>
      </c>
      <c r="AU270" s="438">
        <v>1383800</v>
      </c>
      <c r="AV270" s="140">
        <f t="shared" si="25"/>
        <v>0</v>
      </c>
      <c r="AW270" s="415" t="s">
        <v>75</v>
      </c>
      <c r="AX270" s="72" t="s">
        <v>86</v>
      </c>
      <c r="AY270" s="136" t="s">
        <v>1498</v>
      </c>
      <c r="AZ270" s="67" t="s">
        <v>67</v>
      </c>
      <c r="BA270" s="67" t="s">
        <v>133</v>
      </c>
    </row>
    <row r="271" spans="2:53" s="196" customFormat="1" ht="14.25" customHeight="1" x14ac:dyDescent="0.2">
      <c r="B271" s="67">
        <v>2024</v>
      </c>
      <c r="C271" s="67">
        <v>891780111</v>
      </c>
      <c r="D271" s="69" t="s">
        <v>64</v>
      </c>
      <c r="E271" s="70" t="s">
        <v>1497</v>
      </c>
      <c r="F271" s="136" t="s">
        <v>1496</v>
      </c>
      <c r="G271" s="72">
        <v>0</v>
      </c>
      <c r="H271" s="72" t="s">
        <v>73</v>
      </c>
      <c r="I271" s="67" t="s">
        <v>138</v>
      </c>
      <c r="J271" s="70" t="s">
        <v>1495</v>
      </c>
      <c r="K271" s="436">
        <v>9888543</v>
      </c>
      <c r="L271" s="67" t="s">
        <v>68</v>
      </c>
      <c r="M271" s="417" t="s">
        <v>1494</v>
      </c>
      <c r="N271" s="420">
        <v>860028662</v>
      </c>
      <c r="O271" s="421">
        <v>497</v>
      </c>
      <c r="P271" s="422">
        <v>45349</v>
      </c>
      <c r="Q271" s="436">
        <v>374015292</v>
      </c>
      <c r="R271" s="422">
        <v>45463</v>
      </c>
      <c r="S271" s="438">
        <f>+K271</f>
        <v>9888543</v>
      </c>
      <c r="T271" s="72" t="s">
        <v>66</v>
      </c>
      <c r="U271" s="412">
        <v>28548913</v>
      </c>
      <c r="V271" s="244" t="s">
        <v>1493</v>
      </c>
      <c r="W271" s="413">
        <v>45463</v>
      </c>
      <c r="X271" s="413">
        <v>45463</v>
      </c>
      <c r="Y271" s="414" t="s">
        <v>75</v>
      </c>
      <c r="Z271" s="413">
        <v>45492</v>
      </c>
      <c r="AA271" s="136">
        <f t="shared" si="21"/>
        <v>29</v>
      </c>
      <c r="AB271" s="70">
        <v>0</v>
      </c>
      <c r="AC271" s="70">
        <v>0</v>
      </c>
      <c r="AD271" s="70">
        <v>0</v>
      </c>
      <c r="AE271" s="415" t="s">
        <v>75</v>
      </c>
      <c r="AF271" s="136">
        <f t="shared" si="22"/>
        <v>0</v>
      </c>
      <c r="AG271" s="70">
        <v>0</v>
      </c>
      <c r="AH271" s="70">
        <v>0</v>
      </c>
      <c r="AI271" s="415" t="s">
        <v>75</v>
      </c>
      <c r="AJ271" s="70">
        <v>0</v>
      </c>
      <c r="AK271" s="415" t="s">
        <v>75</v>
      </c>
      <c r="AL271" s="415" t="s">
        <v>75</v>
      </c>
      <c r="AM271" s="136">
        <f t="shared" si="23"/>
        <v>0</v>
      </c>
      <c r="AN271" s="447">
        <f>+K271+AC271-AH271</f>
        <v>9888543</v>
      </c>
      <c r="AO271" s="72" t="s">
        <v>85</v>
      </c>
      <c r="AP271" s="436">
        <v>0</v>
      </c>
      <c r="AQ271" s="72" t="s">
        <v>85</v>
      </c>
      <c r="AR271" s="70">
        <v>0</v>
      </c>
      <c r="AS271" s="415" t="s">
        <v>75</v>
      </c>
      <c r="AT271" s="453">
        <f t="shared" si="24"/>
        <v>0</v>
      </c>
      <c r="AU271" s="438">
        <v>9888543</v>
      </c>
      <c r="AV271" s="140">
        <f t="shared" si="25"/>
        <v>0</v>
      </c>
      <c r="AW271" s="415" t="s">
        <v>75</v>
      </c>
      <c r="AX271" s="72" t="s">
        <v>86</v>
      </c>
      <c r="AY271" s="136" t="s">
        <v>1492</v>
      </c>
      <c r="AZ271" s="67" t="s">
        <v>67</v>
      </c>
      <c r="BA271" s="67" t="s">
        <v>133</v>
      </c>
    </row>
    <row r="272" spans="2:53" s="196" customFormat="1" ht="14.25" customHeight="1" x14ac:dyDescent="0.2">
      <c r="B272" s="67">
        <v>2024</v>
      </c>
      <c r="C272" s="67">
        <v>891780111</v>
      </c>
      <c r="D272" s="69" t="s">
        <v>64</v>
      </c>
      <c r="E272" s="70" t="s">
        <v>1491</v>
      </c>
      <c r="F272" s="136" t="s">
        <v>1490</v>
      </c>
      <c r="G272" s="72">
        <v>0</v>
      </c>
      <c r="H272" s="72" t="s">
        <v>73</v>
      </c>
      <c r="I272" s="67" t="s">
        <v>138</v>
      </c>
      <c r="J272" s="70" t="s">
        <v>1489</v>
      </c>
      <c r="K272" s="436">
        <v>6656265</v>
      </c>
      <c r="L272" s="67" t="s">
        <v>68</v>
      </c>
      <c r="M272" s="417" t="s">
        <v>1488</v>
      </c>
      <c r="N272" s="420">
        <v>900763287</v>
      </c>
      <c r="O272" s="412">
        <v>1121</v>
      </c>
      <c r="P272" s="422">
        <v>45415</v>
      </c>
      <c r="Q272" s="436">
        <v>8000000</v>
      </c>
      <c r="R272" s="422">
        <v>45463</v>
      </c>
      <c r="S272" s="438">
        <f>+K272</f>
        <v>6656265</v>
      </c>
      <c r="T272" s="72" t="s">
        <v>66</v>
      </c>
      <c r="U272" s="412">
        <v>1082884010</v>
      </c>
      <c r="V272" s="244" t="s">
        <v>1487</v>
      </c>
      <c r="W272" s="413">
        <v>45463</v>
      </c>
      <c r="X272" s="413">
        <v>45463</v>
      </c>
      <c r="Y272" s="414" t="s">
        <v>75</v>
      </c>
      <c r="Z272" s="413">
        <v>45492</v>
      </c>
      <c r="AA272" s="136">
        <f t="shared" si="21"/>
        <v>29</v>
      </c>
      <c r="AB272" s="70">
        <v>0</v>
      </c>
      <c r="AC272" s="70">
        <v>0</v>
      </c>
      <c r="AD272" s="70">
        <v>0</v>
      </c>
      <c r="AE272" s="415" t="s">
        <v>75</v>
      </c>
      <c r="AF272" s="136">
        <f t="shared" si="22"/>
        <v>0</v>
      </c>
      <c r="AG272" s="70">
        <v>0</v>
      </c>
      <c r="AH272" s="70">
        <v>0</v>
      </c>
      <c r="AI272" s="415" t="s">
        <v>75</v>
      </c>
      <c r="AJ272" s="70">
        <v>0</v>
      </c>
      <c r="AK272" s="415" t="s">
        <v>75</v>
      </c>
      <c r="AL272" s="415" t="s">
        <v>75</v>
      </c>
      <c r="AM272" s="136">
        <f t="shared" si="23"/>
        <v>0</v>
      </c>
      <c r="AN272" s="447">
        <f>+K272+AC272-AH272</f>
        <v>6656265</v>
      </c>
      <c r="AO272" s="72" t="s">
        <v>67</v>
      </c>
      <c r="AP272" s="436">
        <f>+AN272</f>
        <v>6656265</v>
      </c>
      <c r="AQ272" s="72" t="s">
        <v>85</v>
      </c>
      <c r="AR272" s="70">
        <v>0</v>
      </c>
      <c r="AS272" s="415" t="s">
        <v>75</v>
      </c>
      <c r="AT272" s="453">
        <f t="shared" si="24"/>
        <v>0</v>
      </c>
      <c r="AU272" s="438">
        <v>6656265</v>
      </c>
      <c r="AV272" s="140">
        <f t="shared" si="25"/>
        <v>0</v>
      </c>
      <c r="AW272" s="415" t="s">
        <v>75</v>
      </c>
      <c r="AX272" s="72" t="s">
        <v>86</v>
      </c>
      <c r="AY272" s="136" t="s">
        <v>1486</v>
      </c>
      <c r="AZ272" s="67" t="s">
        <v>67</v>
      </c>
      <c r="BA272" s="67" t="s">
        <v>133</v>
      </c>
    </row>
    <row r="273" spans="2:53" s="196" customFormat="1" ht="14.25" customHeight="1" x14ac:dyDescent="0.2">
      <c r="B273" s="67">
        <v>2024</v>
      </c>
      <c r="C273" s="67">
        <v>891780111</v>
      </c>
      <c r="D273" s="69" t="s">
        <v>64</v>
      </c>
      <c r="E273" s="70" t="s">
        <v>1485</v>
      </c>
      <c r="F273" s="136" t="s">
        <v>1484</v>
      </c>
      <c r="G273" s="72">
        <v>0</v>
      </c>
      <c r="H273" s="72" t="s">
        <v>73</v>
      </c>
      <c r="I273" s="67" t="s">
        <v>138</v>
      </c>
      <c r="J273" s="70" t="s">
        <v>1483</v>
      </c>
      <c r="K273" s="436">
        <v>16921800</v>
      </c>
      <c r="L273" s="67" t="s">
        <v>68</v>
      </c>
      <c r="M273" s="417" t="s">
        <v>1482</v>
      </c>
      <c r="N273" s="420">
        <v>860028662</v>
      </c>
      <c r="O273" s="412">
        <v>441</v>
      </c>
      <c r="P273" s="422">
        <v>45344</v>
      </c>
      <c r="Q273" s="436">
        <v>270522388</v>
      </c>
      <c r="R273" s="422">
        <v>45464</v>
      </c>
      <c r="S273" s="438">
        <f>+K273</f>
        <v>16921800</v>
      </c>
      <c r="T273" s="72" t="s">
        <v>66</v>
      </c>
      <c r="U273" s="412">
        <v>51909946</v>
      </c>
      <c r="V273" s="244" t="s">
        <v>1481</v>
      </c>
      <c r="W273" s="413">
        <v>45464</v>
      </c>
      <c r="X273" s="413">
        <v>45464</v>
      </c>
      <c r="Y273" s="414" t="s">
        <v>75</v>
      </c>
      <c r="Z273" s="413">
        <v>45493</v>
      </c>
      <c r="AA273" s="136">
        <f t="shared" si="21"/>
        <v>29</v>
      </c>
      <c r="AB273" s="70">
        <v>0</v>
      </c>
      <c r="AC273" s="70">
        <v>0</v>
      </c>
      <c r="AD273" s="70">
        <v>0</v>
      </c>
      <c r="AE273" s="415" t="s">
        <v>75</v>
      </c>
      <c r="AF273" s="136">
        <f t="shared" si="22"/>
        <v>0</v>
      </c>
      <c r="AG273" s="70">
        <v>0</v>
      </c>
      <c r="AH273" s="70">
        <v>0</v>
      </c>
      <c r="AI273" s="415" t="s">
        <v>75</v>
      </c>
      <c r="AJ273" s="70">
        <v>0</v>
      </c>
      <c r="AK273" s="415" t="s">
        <v>75</v>
      </c>
      <c r="AL273" s="415" t="s">
        <v>75</v>
      </c>
      <c r="AM273" s="136">
        <f t="shared" si="23"/>
        <v>0</v>
      </c>
      <c r="AN273" s="447">
        <f>+K273+AC273-AH273</f>
        <v>16921800</v>
      </c>
      <c r="AO273" s="72" t="s">
        <v>85</v>
      </c>
      <c r="AP273" s="436">
        <v>0</v>
      </c>
      <c r="AQ273" s="72" t="s">
        <v>85</v>
      </c>
      <c r="AR273" s="70">
        <v>0</v>
      </c>
      <c r="AS273" s="415" t="s">
        <v>75</v>
      </c>
      <c r="AT273" s="453">
        <f t="shared" si="24"/>
        <v>0</v>
      </c>
      <c r="AU273" s="438">
        <v>16921800</v>
      </c>
      <c r="AV273" s="140">
        <f t="shared" si="25"/>
        <v>0</v>
      </c>
      <c r="AW273" s="415" t="s">
        <v>75</v>
      </c>
      <c r="AX273" s="72" t="s">
        <v>86</v>
      </c>
      <c r="AY273" s="136" t="s">
        <v>1480</v>
      </c>
      <c r="AZ273" s="67" t="s">
        <v>67</v>
      </c>
      <c r="BA273" s="67" t="s">
        <v>133</v>
      </c>
    </row>
    <row r="274" spans="2:53" s="196" customFormat="1" ht="14.25" customHeight="1" x14ac:dyDescent="0.2">
      <c r="B274" s="67">
        <v>2024</v>
      </c>
      <c r="C274" s="67">
        <v>891780111</v>
      </c>
      <c r="D274" s="69" t="s">
        <v>64</v>
      </c>
      <c r="E274" s="70" t="s">
        <v>1479</v>
      </c>
      <c r="F274" s="136" t="s">
        <v>1478</v>
      </c>
      <c r="G274" s="72">
        <v>0</v>
      </c>
      <c r="H274" s="72" t="s">
        <v>73</v>
      </c>
      <c r="I274" s="67" t="s">
        <v>138</v>
      </c>
      <c r="J274" s="70" t="s">
        <v>1477</v>
      </c>
      <c r="K274" s="436">
        <v>2142000</v>
      </c>
      <c r="L274" s="67" t="s">
        <v>68</v>
      </c>
      <c r="M274" s="417" t="s">
        <v>1476</v>
      </c>
      <c r="N274" s="244">
        <v>830508200</v>
      </c>
      <c r="O274" s="412">
        <v>652</v>
      </c>
      <c r="P274" s="413">
        <v>45363</v>
      </c>
      <c r="Q274" s="436">
        <v>67115763</v>
      </c>
      <c r="R274" s="413">
        <v>45469</v>
      </c>
      <c r="S274" s="438">
        <f>+K274</f>
        <v>2142000</v>
      </c>
      <c r="T274" s="72" t="s">
        <v>66</v>
      </c>
      <c r="U274" s="412">
        <v>31981915</v>
      </c>
      <c r="V274" s="244" t="s">
        <v>1475</v>
      </c>
      <c r="W274" s="413">
        <v>45469</v>
      </c>
      <c r="X274" s="413">
        <v>45469</v>
      </c>
      <c r="Y274" s="414" t="s">
        <v>75</v>
      </c>
      <c r="Z274" s="413">
        <v>45498</v>
      </c>
      <c r="AA274" s="136">
        <f t="shared" si="21"/>
        <v>29</v>
      </c>
      <c r="AB274" s="70">
        <v>0</v>
      </c>
      <c r="AC274" s="70">
        <v>0</v>
      </c>
      <c r="AD274" s="70">
        <v>0</v>
      </c>
      <c r="AE274" s="415" t="s">
        <v>75</v>
      </c>
      <c r="AF274" s="136">
        <f t="shared" si="22"/>
        <v>0</v>
      </c>
      <c r="AG274" s="70">
        <v>0</v>
      </c>
      <c r="AH274" s="70">
        <v>0</v>
      </c>
      <c r="AI274" s="415" t="s">
        <v>75</v>
      </c>
      <c r="AJ274" s="70">
        <v>0</v>
      </c>
      <c r="AK274" s="415" t="s">
        <v>75</v>
      </c>
      <c r="AL274" s="415" t="s">
        <v>75</v>
      </c>
      <c r="AM274" s="136">
        <f t="shared" si="23"/>
        <v>0</v>
      </c>
      <c r="AN274" s="447">
        <f>+K274+AC274-AH274</f>
        <v>2142000</v>
      </c>
      <c r="AO274" s="72" t="s">
        <v>67</v>
      </c>
      <c r="AP274" s="436">
        <f>+AN274</f>
        <v>2142000</v>
      </c>
      <c r="AQ274" s="72" t="s">
        <v>85</v>
      </c>
      <c r="AR274" s="70">
        <v>0</v>
      </c>
      <c r="AS274" s="415" t="s">
        <v>75</v>
      </c>
      <c r="AT274" s="453">
        <f t="shared" si="24"/>
        <v>0</v>
      </c>
      <c r="AU274" s="438">
        <v>2142000</v>
      </c>
      <c r="AV274" s="140">
        <f t="shared" si="25"/>
        <v>0</v>
      </c>
      <c r="AW274" s="415" t="s">
        <v>75</v>
      </c>
      <c r="AX274" s="72" t="s">
        <v>86</v>
      </c>
      <c r="AY274" s="406" t="s">
        <v>1474</v>
      </c>
      <c r="AZ274" s="67" t="s">
        <v>67</v>
      </c>
      <c r="BA274" s="67" t="s">
        <v>133</v>
      </c>
    </row>
    <row r="275" spans="2:53" s="196" customFormat="1" ht="14.25" customHeight="1" x14ac:dyDescent="0.2">
      <c r="B275" s="67">
        <v>2024</v>
      </c>
      <c r="C275" s="67">
        <v>891780111</v>
      </c>
      <c r="D275" s="69" t="s">
        <v>64</v>
      </c>
      <c r="E275" s="70" t="s">
        <v>1473</v>
      </c>
      <c r="F275" s="136" t="s">
        <v>1472</v>
      </c>
      <c r="G275" s="72">
        <v>0</v>
      </c>
      <c r="H275" s="72" t="s">
        <v>73</v>
      </c>
      <c r="I275" s="67" t="s">
        <v>138</v>
      </c>
      <c r="J275" s="70" t="s">
        <v>1471</v>
      </c>
      <c r="K275" s="436">
        <v>9817500</v>
      </c>
      <c r="L275" s="67" t="s">
        <v>68</v>
      </c>
      <c r="M275" s="417" t="s">
        <v>1470</v>
      </c>
      <c r="N275" s="244">
        <v>830145062</v>
      </c>
      <c r="O275" s="412">
        <v>431</v>
      </c>
      <c r="P275" s="413">
        <v>45343</v>
      </c>
      <c r="Q275" s="436">
        <v>524300000</v>
      </c>
      <c r="R275" s="413">
        <v>45469</v>
      </c>
      <c r="S275" s="438">
        <f>+K275</f>
        <v>9817500</v>
      </c>
      <c r="T275" s="72" t="s">
        <v>66</v>
      </c>
      <c r="U275" s="412">
        <v>51909946</v>
      </c>
      <c r="V275" s="244" t="s">
        <v>1469</v>
      </c>
      <c r="W275" s="413">
        <v>45469</v>
      </c>
      <c r="X275" s="413">
        <v>45469</v>
      </c>
      <c r="Y275" s="414" t="s">
        <v>75</v>
      </c>
      <c r="Z275" s="413">
        <v>45529</v>
      </c>
      <c r="AA275" s="136">
        <f t="shared" si="21"/>
        <v>60</v>
      </c>
      <c r="AB275" s="70">
        <v>0</v>
      </c>
      <c r="AC275" s="70">
        <v>0</v>
      </c>
      <c r="AD275" s="70">
        <v>0</v>
      </c>
      <c r="AE275" s="415" t="s">
        <v>75</v>
      </c>
      <c r="AF275" s="136">
        <f t="shared" si="22"/>
        <v>0</v>
      </c>
      <c r="AG275" s="70">
        <v>0</v>
      </c>
      <c r="AH275" s="70">
        <v>0</v>
      </c>
      <c r="AI275" s="415" t="s">
        <v>75</v>
      </c>
      <c r="AJ275" s="70">
        <v>0</v>
      </c>
      <c r="AK275" s="415" t="s">
        <v>75</v>
      </c>
      <c r="AL275" s="415" t="s">
        <v>75</v>
      </c>
      <c r="AM275" s="136">
        <f t="shared" si="23"/>
        <v>0</v>
      </c>
      <c r="AN275" s="447">
        <f>+K275+AC275-AH275</f>
        <v>9817500</v>
      </c>
      <c r="AO275" s="72" t="s">
        <v>85</v>
      </c>
      <c r="AP275" s="436">
        <v>0</v>
      </c>
      <c r="AQ275" s="72" t="s">
        <v>85</v>
      </c>
      <c r="AR275" s="70">
        <v>0</v>
      </c>
      <c r="AS275" s="415" t="s">
        <v>75</v>
      </c>
      <c r="AT275" s="453">
        <f t="shared" si="24"/>
        <v>0</v>
      </c>
      <c r="AU275" s="438">
        <v>9817500</v>
      </c>
      <c r="AV275" s="140">
        <f t="shared" si="25"/>
        <v>0</v>
      </c>
      <c r="AW275" s="415" t="s">
        <v>75</v>
      </c>
      <c r="AX275" s="72" t="s">
        <v>86</v>
      </c>
      <c r="AY275" s="406" t="s">
        <v>1468</v>
      </c>
      <c r="AZ275" s="67" t="s">
        <v>67</v>
      </c>
      <c r="BA275" s="67" t="s">
        <v>133</v>
      </c>
    </row>
    <row r="276" spans="2:53" s="196" customFormat="1" ht="14.25" customHeight="1" thickBot="1" x14ac:dyDescent="0.25">
      <c r="B276" s="95">
        <v>2024</v>
      </c>
      <c r="C276" s="95">
        <v>891780111</v>
      </c>
      <c r="D276" s="97" t="s">
        <v>64</v>
      </c>
      <c r="E276" s="98" t="s">
        <v>1467</v>
      </c>
      <c r="F276" s="147" t="s">
        <v>1466</v>
      </c>
      <c r="G276" s="100">
        <v>0</v>
      </c>
      <c r="H276" s="100" t="s">
        <v>73</v>
      </c>
      <c r="I276" s="95" t="s">
        <v>138</v>
      </c>
      <c r="J276" s="98" t="s">
        <v>1465</v>
      </c>
      <c r="K276" s="439">
        <v>740941</v>
      </c>
      <c r="L276" s="95" t="s">
        <v>68</v>
      </c>
      <c r="M276" s="428" t="s">
        <v>1464</v>
      </c>
      <c r="N276" s="249">
        <v>819005564</v>
      </c>
      <c r="O276" s="429">
        <v>428</v>
      </c>
      <c r="P276" s="430">
        <v>45343</v>
      </c>
      <c r="Q276" s="439">
        <v>299346315</v>
      </c>
      <c r="R276" s="430">
        <v>45469</v>
      </c>
      <c r="S276" s="445">
        <f>+K276</f>
        <v>740941</v>
      </c>
      <c r="T276" s="100" t="s">
        <v>66</v>
      </c>
      <c r="U276" s="429">
        <v>51909946</v>
      </c>
      <c r="V276" s="249" t="s">
        <v>1463</v>
      </c>
      <c r="W276" s="430">
        <v>45469</v>
      </c>
      <c r="X276" s="430">
        <v>45469</v>
      </c>
      <c r="Y276" s="431" t="s">
        <v>75</v>
      </c>
      <c r="Z276" s="430">
        <v>45498</v>
      </c>
      <c r="AA276" s="147">
        <f t="shared" si="21"/>
        <v>29</v>
      </c>
      <c r="AB276" s="98">
        <v>0</v>
      </c>
      <c r="AC276" s="98">
        <v>0</v>
      </c>
      <c r="AD276" s="98">
        <v>0</v>
      </c>
      <c r="AE276" s="432" t="s">
        <v>75</v>
      </c>
      <c r="AF276" s="147">
        <f t="shared" si="22"/>
        <v>0</v>
      </c>
      <c r="AG276" s="98">
        <v>0</v>
      </c>
      <c r="AH276" s="98">
        <v>0</v>
      </c>
      <c r="AI276" s="432" t="s">
        <v>75</v>
      </c>
      <c r="AJ276" s="98">
        <v>0</v>
      </c>
      <c r="AK276" s="432" t="s">
        <v>75</v>
      </c>
      <c r="AL276" s="432" t="s">
        <v>75</v>
      </c>
      <c r="AM276" s="147">
        <f t="shared" si="23"/>
        <v>0</v>
      </c>
      <c r="AN276" s="448">
        <f>+K276+AC276-AH276</f>
        <v>740941</v>
      </c>
      <c r="AO276" s="100" t="s">
        <v>85</v>
      </c>
      <c r="AP276" s="439">
        <v>0</v>
      </c>
      <c r="AQ276" s="100" t="s">
        <v>85</v>
      </c>
      <c r="AR276" s="98">
        <v>0</v>
      </c>
      <c r="AS276" s="432" t="s">
        <v>75</v>
      </c>
      <c r="AT276" s="454">
        <f t="shared" si="24"/>
        <v>0</v>
      </c>
      <c r="AU276" s="445">
        <v>740941</v>
      </c>
      <c r="AV276" s="150">
        <f t="shared" si="25"/>
        <v>0</v>
      </c>
      <c r="AW276" s="432" t="s">
        <v>75</v>
      </c>
      <c r="AX276" s="100" t="s">
        <v>86</v>
      </c>
      <c r="AY276" s="433" t="s">
        <v>1462</v>
      </c>
      <c r="AZ276" s="95" t="s">
        <v>67</v>
      </c>
      <c r="BA276" s="95" t="s">
        <v>133</v>
      </c>
    </row>
    <row r="277" spans="2:53" s="195" customFormat="1" ht="13.5" thickBot="1" x14ac:dyDescent="0.25">
      <c r="B277" s="580" t="s">
        <v>69</v>
      </c>
      <c r="C277" s="581"/>
      <c r="D277" s="582"/>
      <c r="E277" s="392">
        <f>SUBTOTAL(3,E8:E276)</f>
        <v>269</v>
      </c>
      <c r="F277" s="33"/>
      <c r="G277" s="34"/>
      <c r="H277" s="34"/>
      <c r="I277" s="260"/>
      <c r="J277" s="34"/>
      <c r="K277" s="440">
        <f>SUM(K8:K276)</f>
        <v>4554417216.8199997</v>
      </c>
      <c r="L277" s="33"/>
      <c r="M277" s="34"/>
      <c r="N277" s="393"/>
      <c r="O277" s="260"/>
      <c r="P277" s="394"/>
      <c r="Q277" s="260"/>
      <c r="R277" s="394"/>
      <c r="S277" s="34"/>
      <c r="T277" s="34"/>
      <c r="U277" s="34"/>
      <c r="V277" s="34"/>
      <c r="W277" s="34"/>
      <c r="X277" s="34"/>
      <c r="Y277" s="34"/>
      <c r="Z277" s="34"/>
      <c r="AA277" s="38"/>
      <c r="AB277" s="395">
        <f>SUM(AB8:AB276)</f>
        <v>4</v>
      </c>
      <c r="AC277" s="396">
        <f>SUM(AC8:AC276)</f>
        <v>42200000</v>
      </c>
      <c r="AD277" s="397">
        <f>SUM(AD8:AD276)</f>
        <v>4</v>
      </c>
      <c r="AE277" s="38"/>
      <c r="AF277" s="397">
        <f>SUM(AF8:AF276)</f>
        <v>254</v>
      </c>
      <c r="AG277" s="397">
        <f>SUM(AG8:AG276)</f>
        <v>0</v>
      </c>
      <c r="AH277" s="398">
        <f>SUM(AH8:AH276)</f>
        <v>0</v>
      </c>
      <c r="AI277" s="38"/>
      <c r="AJ277" s="399">
        <f>SUM(AJ8:AJ276)</f>
        <v>0</v>
      </c>
      <c r="AK277" s="522"/>
      <c r="AL277" s="523"/>
      <c r="AM277" s="524"/>
      <c r="AN277" s="449">
        <f>SUM(AN8:AN276)</f>
        <v>4596617216.8199997</v>
      </c>
      <c r="AO277" s="38"/>
      <c r="AP277" s="450">
        <f>SUM(AP8:AP276)</f>
        <v>2934256508</v>
      </c>
      <c r="AQ277" s="38"/>
      <c r="AR277" s="397">
        <f>SUM(AR8:AR276)</f>
        <v>0</v>
      </c>
      <c r="AS277" s="38"/>
      <c r="AT277" s="455">
        <f>SUM(AT8:AT276)</f>
        <v>2742240231.1533332</v>
      </c>
      <c r="AU277" s="456">
        <f>SUM(AU8:AU276)</f>
        <v>1854376985.6666667</v>
      </c>
      <c r="AV277" s="522"/>
      <c r="AW277" s="523"/>
      <c r="AX277" s="523"/>
      <c r="AY277" s="523"/>
      <c r="AZ277" s="523"/>
      <c r="BA277" s="523"/>
    </row>
    <row r="280" spans="2:53" x14ac:dyDescent="0.25">
      <c r="AT280" s="193"/>
    </row>
    <row r="281" spans="2:53" x14ac:dyDescent="0.25">
      <c r="K281" s="194"/>
      <c r="AT281" s="193"/>
    </row>
    <row r="282" spans="2:53" x14ac:dyDescent="0.25">
      <c r="M282" s="194"/>
      <c r="AT282" s="193" t="s">
        <v>1461</v>
      </c>
      <c r="AU282" s="193"/>
    </row>
    <row r="283" spans="2:53" x14ac:dyDescent="0.25">
      <c r="AU283" s="193"/>
    </row>
  </sheetData>
  <sheetProtection formatCells="0" formatColumns="0" formatRows="0" insertRows="0" deleteRows="0" autoFilter="0"/>
  <mergeCells count="21">
    <mergeCell ref="AV277:BA277"/>
    <mergeCell ref="AO6:AP6"/>
    <mergeCell ref="M6:N6"/>
    <mergeCell ref="O6:Q6"/>
    <mergeCell ref="R6:S6"/>
    <mergeCell ref="B277:D277"/>
    <mergeCell ref="AY6:BA6"/>
    <mergeCell ref="AK277:AM277"/>
    <mergeCell ref="AB6:AF6"/>
    <mergeCell ref="AG6:AI6"/>
    <mergeCell ref="AJ6:AM6"/>
    <mergeCell ref="B3:C6"/>
    <mergeCell ref="D3:G4"/>
    <mergeCell ref="H3:I5"/>
    <mergeCell ref="E6:G6"/>
    <mergeCell ref="AV6:AX6"/>
    <mergeCell ref="AQ6:AU6"/>
    <mergeCell ref="F5:G5"/>
    <mergeCell ref="AB5:AM5"/>
    <mergeCell ref="W6:AA6"/>
    <mergeCell ref="T6:V6"/>
  </mergeCells>
  <conditionalFormatting sqref="F5 E6">
    <cfRule type="containsText" dxfId="2"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M8:AP57 AA8:AA276 AF8:AF276 AU8:AV276 AM58:AO276">
    <cfRule type="expression" dxfId="1" priority="2">
      <formula>+_xlfn.ISFORMULA(AA8)</formula>
    </cfRule>
  </conditionalFormatting>
  <conditionalFormatting sqref="AT8:AT276">
    <cfRule type="expression" dxfId="0" priority="1">
      <formula>+_xlfn.ISFORMULA(AT8)</formula>
    </cfRule>
  </conditionalFormatting>
  <dataValidations count="9">
    <dataValidation type="list" allowBlank="1" showInputMessage="1" showErrorMessage="1" sqref="AX8:AX276" xr:uid="{63DA7620-CE4C-4F8A-896E-61CFBC4FF58E}">
      <formula1>"Por iniciar,En ejecucion,Suspendido,Terminado,Liquidado"</formula1>
    </dataValidation>
    <dataValidation type="list" allowBlank="1" showInputMessage="1" showErrorMessage="1" sqref="L8:L276" xr:uid="{EE8EE2F2-8BC1-46D7-B28C-9776309D777D}">
      <formula1>"DIRECTA"</formula1>
    </dataValidation>
    <dataValidation type="list" allowBlank="1" showInputMessage="1" showErrorMessage="1" sqref="H8:H276" xr:uid="{0702C2A5-72D9-4820-8D3B-D816F8654FDD}">
      <formula1>"OTRO SECTOR"</formula1>
    </dataValidation>
    <dataValidation type="list" allowBlank="1" showInputMessage="1" showErrorMessage="1" sqref="I8:I276" xr:uid="{824282D2-6949-47C9-9CE1-93CEB98509B5}">
      <formula1>"FUNCIONAMIENTO,INVERSION,OTROS"</formula1>
    </dataValidation>
    <dataValidation type="list" allowBlank="1" showInputMessage="1" showErrorMessage="1" sqref="BA8:BA276" xr:uid="{7299B4FF-1FDF-4CCF-8E6C-D62CC1F07AC6}">
      <formula1>"SI,NA por TIPO Contrato"</formula1>
    </dataValidation>
    <dataValidation type="list" allowBlank="1" showInputMessage="1" showErrorMessage="1" sqref="AZ8:AZ276" xr:uid="{C999323E-82E4-4B22-A9EA-DF4DDEFC5E8D}">
      <formula1>"SI,NO HA INICIADO"</formula1>
    </dataValidation>
    <dataValidation type="list" allowBlank="1" showInputMessage="1" showErrorMessage="1" sqref="T8:T276 AO8:AO276 AQ8:AQ276"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07D1B109-9FC1-4A32-8DB1-2CB4EE1002A7}"/>
    <hyperlink ref="AY10" r:id="rId2" xr:uid="{4FC53C4E-8BB6-416A-B5D9-CC22BEF71EB3}"/>
    <hyperlink ref="AY11" r:id="rId3" xr:uid="{0667E162-7B77-44DE-BD8A-ED2B72486AA0}"/>
    <hyperlink ref="AY12" r:id="rId4" xr:uid="{250A5504-C104-4F8C-95CC-66C0A6579514}"/>
    <hyperlink ref="AY13" r:id="rId5" xr:uid="{5B232B64-9B0B-4E4A-A170-F4397BCD9446}"/>
    <hyperlink ref="AY14" r:id="rId6" xr:uid="{71DFA2BC-102E-47B1-A635-9546EDC3CFB1}"/>
    <hyperlink ref="AY16" r:id="rId7" xr:uid="{91170FAA-519F-4168-A3D2-9C5A5EE8CC03}"/>
    <hyperlink ref="AY17" r:id="rId8" xr:uid="{53FA9FB4-6AEF-4346-93B3-88DCBB9B8FFF}"/>
    <hyperlink ref="AY18" r:id="rId9" xr:uid="{F50212B2-5C5C-469A-9C90-318879A3A12A}"/>
    <hyperlink ref="AY19" r:id="rId10" xr:uid="{E0955DDA-865A-438B-A1FD-754A1A2E81FD}"/>
    <hyperlink ref="AY20" r:id="rId11" xr:uid="{FE90EFF3-908C-4F9E-9E78-0FAB5CEB4597}"/>
    <hyperlink ref="AY21" r:id="rId12" xr:uid="{8BC63F52-CE68-452C-8FBA-0866246C0EDD}"/>
    <hyperlink ref="AY22" r:id="rId13" xr:uid="{124616F9-2E4B-48BE-84A3-3B578114E7F1}"/>
    <hyperlink ref="AY9" r:id="rId14" xr:uid="{93B6AFCE-70B4-4A40-BE43-7FE58C370036}"/>
    <hyperlink ref="AY23" r:id="rId15" xr:uid="{703CCBDD-CD84-4B8C-B5C6-C7025B94D70E}"/>
    <hyperlink ref="AY24" r:id="rId16" xr:uid="{5C463C7E-AC6C-457B-916D-1B41A32A3C78}"/>
    <hyperlink ref="AY25" r:id="rId17" xr:uid="{330F232D-9C28-4D26-A66F-D7692CABDA18}"/>
    <hyperlink ref="AY26" r:id="rId18" xr:uid="{9901B33E-5DF8-441A-9D63-032161EA3297}"/>
    <hyperlink ref="AY55" r:id="rId19" xr:uid="{9002CE1B-5DC1-4E64-B2DE-376FE0B9A30C}"/>
    <hyperlink ref="AY56" r:id="rId20" xr:uid="{5ED16A1F-FA6B-40AF-A35C-25E8536BB303}"/>
    <hyperlink ref="AY57" r:id="rId21" xr:uid="{631758A2-3DD0-4546-80B1-6A4C95A1B14D}"/>
    <hyperlink ref="AY37" r:id="rId22" xr:uid="{A3DB220A-2B5C-49EC-A0A7-0D393A0FE384}"/>
    <hyperlink ref="AY105" r:id="rId23" xr:uid="{C0AA9D91-816D-4E0A-ACAD-5F4F38745416}"/>
    <hyperlink ref="AY106" r:id="rId24" xr:uid="{E676AFA8-262F-4735-9A0C-7298DCE81BCF}"/>
    <hyperlink ref="AY224" r:id="rId25" xr:uid="{D4F7D576-8885-4B0E-9C53-FDAD545E403C}"/>
    <hyperlink ref="AY225" r:id="rId26" xr:uid="{2E1FCBB6-D971-4FF8-AA1A-6A771C80CD3B}"/>
    <hyperlink ref="AY230" r:id="rId27" xr:uid="{92A6E7F5-9698-4FAB-BDBF-2F5408C925D7}"/>
    <hyperlink ref="AY122" r:id="rId28" xr:uid="{4A69C5E1-2511-4279-AC95-858BFFFB45A5}"/>
    <hyperlink ref="AY128" r:id="rId29" xr:uid="{E4B08525-2D83-48D1-B332-67F27AFC5D79}"/>
    <hyperlink ref="AY132" r:id="rId30" xr:uid="{0F29A17C-71E1-4B47-8405-E09F8D7B96F4}"/>
    <hyperlink ref="AY133" r:id="rId31" xr:uid="{3845DB08-D133-410E-8F26-5713D69545DB}"/>
    <hyperlink ref="AY143" r:id="rId32" xr:uid="{06407328-318F-4E7C-AD61-75295364200D}"/>
    <hyperlink ref="AY144" r:id="rId33" xr:uid="{C069C393-C42D-4921-8336-8858BAB2F006}"/>
    <hyperlink ref="AY147" r:id="rId34" xr:uid="{BF9BDB52-0D9E-4533-B537-BC2647E2A0D1}"/>
    <hyperlink ref="AY148" r:id="rId35" xr:uid="{5D31F697-F596-42A2-A2A4-D0F069C0C102}"/>
    <hyperlink ref="AY149" r:id="rId36" xr:uid="{0ED6F37F-26C5-4B9F-873A-B11E08F0267F}"/>
    <hyperlink ref="AY152" r:id="rId37" xr:uid="{DBAF49BD-76AE-4BAD-B506-74BA4D7F1CC6}"/>
    <hyperlink ref="AY153" r:id="rId38" xr:uid="{F725F9FE-532B-4940-B496-1557A4068DA4}"/>
    <hyperlink ref="AY154" r:id="rId39" xr:uid="{06CD79C0-98BB-42CC-A709-43EC7B0214C9}"/>
    <hyperlink ref="AY156" r:id="rId40" xr:uid="{914D69FE-EBAC-4A1B-942D-6B10E4D76CFE}"/>
    <hyperlink ref="AY155" r:id="rId41" xr:uid="{D7B30753-D053-4B7D-9C25-2F826683DBB3}"/>
    <hyperlink ref="AY157" r:id="rId42" xr:uid="{B6C6DFE8-BCBE-4936-9E08-31E3A550E4DA}"/>
    <hyperlink ref="AY159" r:id="rId43" xr:uid="{36478751-FB6E-4322-B4C5-D70422701BC0}"/>
    <hyperlink ref="AY160" r:id="rId44" xr:uid="{4063C61B-CA6E-44ED-B370-16C7C275C6BF}"/>
    <hyperlink ref="AY161" r:id="rId45" xr:uid="{FB9E8AF8-7665-46EF-8020-0A8D541C6B8D}"/>
    <hyperlink ref="AY162" r:id="rId46" xr:uid="{9B9E8841-1290-44B8-A09B-7AD65386EFBD}"/>
    <hyperlink ref="AY163" r:id="rId47" xr:uid="{B6E74B25-F543-4137-BD5C-EF3094BEA3C6}"/>
    <hyperlink ref="AY164" r:id="rId48" xr:uid="{E192D66B-5E7F-4A58-AAF9-FC3A48CF11CE}"/>
    <hyperlink ref="AY158" r:id="rId49" xr:uid="{7F3E68B5-ED40-46B1-85D2-9ADD2BF7E842}"/>
    <hyperlink ref="AY151" r:id="rId50" xr:uid="{E7DAFD1F-CDFB-4F9B-9E61-FE284291C283}"/>
    <hyperlink ref="AY145" r:id="rId51" xr:uid="{13944642-2AA0-42F8-A4BF-12C5D24DD8B2}"/>
    <hyperlink ref="AY146" r:id="rId52" xr:uid="{14D77AC5-E951-4E27-BC2D-F4361507E810}"/>
    <hyperlink ref="AY199" r:id="rId53" xr:uid="{D5AD19DF-3CF8-4DFC-9444-1A0E01C8A913}"/>
    <hyperlink ref="AY200" r:id="rId54" xr:uid="{E49D8F24-A437-48DB-8CB1-4C9CFA13B434}"/>
    <hyperlink ref="AY201" r:id="rId55" xr:uid="{B0BE349A-9F1D-45F3-A795-F2B6099A0D78}"/>
    <hyperlink ref="AY202" r:id="rId56" xr:uid="{1E8D5F0C-9C77-4C0D-8675-64E59A0F38A1}"/>
    <hyperlink ref="AY205" r:id="rId57" xr:uid="{839E30D3-2AA8-4F8E-B02A-F4E003B9EABD}"/>
    <hyperlink ref="AY206" r:id="rId58" xr:uid="{0F45FAC2-DFF9-4EF7-8610-488C6B275CF6}"/>
    <hyperlink ref="AY237" r:id="rId59" xr:uid="{25CA39FE-9895-448B-BF1D-8A58C413C624}"/>
    <hyperlink ref="AY238" r:id="rId60" xr:uid="{F06A67CE-0B8C-417E-A8D3-A354E334C8E3}"/>
    <hyperlink ref="AY239" r:id="rId61" xr:uid="{C007D777-8DE8-4933-91CC-2F251BF42399}"/>
    <hyperlink ref="AY240" r:id="rId62" xr:uid="{6E221152-8F9B-4C96-A3AC-6E8FC80237F4}"/>
    <hyperlink ref="AY241" r:id="rId63" xr:uid="{DDB541C2-4042-4975-AB0C-CFF411C61FA0}"/>
    <hyperlink ref="AY242" r:id="rId64" xr:uid="{7A2B8B03-6841-4E90-9A78-A329209D9242}"/>
    <hyperlink ref="AY243" r:id="rId65" xr:uid="{0F931FE9-D289-48EA-8B5F-2F47D35278EA}"/>
    <hyperlink ref="AY244" r:id="rId66" xr:uid="{DC78B71F-0263-491C-8DE9-DC3692826BE6}"/>
    <hyperlink ref="AY245" r:id="rId67" xr:uid="{5860B483-96BC-49B8-A9A8-E715E7C8FBEC}"/>
    <hyperlink ref="AY246" r:id="rId68" xr:uid="{E429EA4E-66FB-4FF6-8E72-CDFC9B5352CE}"/>
    <hyperlink ref="AY247" r:id="rId69" xr:uid="{F5CCEA1A-2D54-49A2-8D07-11A9007D4BD9}"/>
    <hyperlink ref="AY248" r:id="rId70" xr:uid="{F86636AA-503E-4A20-ABE9-C3D43305F757}"/>
    <hyperlink ref="AY249" r:id="rId71" xr:uid="{E99A4658-B603-4548-B67C-5143CEF730D5}"/>
    <hyperlink ref="AY250" r:id="rId72" xr:uid="{53C4FB00-5AD7-47DE-9839-33A5ECD59A7B}"/>
    <hyperlink ref="AY251" r:id="rId73" xr:uid="{BB1E6099-0A5F-4BDE-8878-1A1863677AB7}"/>
    <hyperlink ref="AY252" r:id="rId74" xr:uid="{2E2326E3-470D-4E8C-A3DA-D011CDAB0861}"/>
    <hyperlink ref="AY220" r:id="rId75" xr:uid="{CF6A4B94-194F-450A-848C-4E105DD2FECB}"/>
    <hyperlink ref="AY221" r:id="rId76" xr:uid="{6B44CEDD-34A3-46EB-91FF-E21BC7E349A8}"/>
    <hyperlink ref="AY226" r:id="rId77" xr:uid="{97ED4FDB-C990-43D2-8871-AF6510018F86}"/>
    <hyperlink ref="AY207" r:id="rId78" xr:uid="{7E243E80-5A31-4099-A917-5A18C0DE5DC7}"/>
    <hyperlink ref="AY254" r:id="rId79" xr:uid="{FA52397D-8F79-419B-94AD-A7D3B07E4EC0}"/>
    <hyperlink ref="AY222" r:id="rId80" xr:uid="{5CC9E56D-52ED-4470-87F1-BEE4E23BB267}"/>
    <hyperlink ref="AY258" r:id="rId81" xr:uid="{BAFBCB37-54DB-4BBC-9394-1AB975E216D2}"/>
    <hyperlink ref="AY263" r:id="rId82" xr:uid="{B7E211EE-563F-4F6D-985B-A208CBCA2A35}"/>
    <hyperlink ref="AY264" r:id="rId83" xr:uid="{3FB8237E-7E35-4A52-9A1E-7D93F34D2715}"/>
    <hyperlink ref="AY266" r:id="rId84" xr:uid="{3448732A-1B06-4BB5-86E1-70C535482429}"/>
    <hyperlink ref="AY265" r:id="rId85" xr:uid="{9EDE98CA-A621-42ED-B50E-921168A1190C}"/>
    <hyperlink ref="AY267" r:id="rId86" xr:uid="{44BC6DF3-7BA2-42A5-A8DC-AD1BCD47A732}"/>
    <hyperlink ref="AY276" r:id="rId87" xr:uid="{A8842ACA-5223-470D-8F38-2428D229C3DC}"/>
    <hyperlink ref="AY275" r:id="rId88" xr:uid="{98356BAE-BECC-4F75-B6FF-8AB1DD42192C}"/>
    <hyperlink ref="AY274" r:id="rId89" xr:uid="{9EAA43A6-90EA-43C5-B852-4707CB97E621}"/>
    <hyperlink ref="AY216" r:id="rId90" xr:uid="{E393FAB5-AED0-43A5-ABED-9B0FB82F98B6}"/>
    <hyperlink ref="AY183" r:id="rId91" xr:uid="{6AE91512-A9D7-48E9-9EE4-8FA5E907614E}"/>
    <hyperlink ref="AY182" r:id="rId92" xr:uid="{09F09E2A-A329-4CFC-9BF2-358C4DF01228}"/>
    <hyperlink ref="AY186" r:id="rId93" xr:uid="{731C0C6A-1BA7-46F9-A85A-0A4A0D677F35}"/>
    <hyperlink ref="AY185" r:id="rId94" xr:uid="{75B6CE41-A380-4164-B2BD-83DCF90967DA}"/>
    <hyperlink ref="AY228" r:id="rId95" xr:uid="{7583E3DA-3AED-4045-AC01-4609F8A3DAC6}"/>
  </hyperlinks>
  <pageMargins left="0.7" right="0.7" top="0.75" bottom="0.75" header="0.3" footer="0.3"/>
  <pageSetup orientation="portrait" horizontalDpi="300" verticalDpi="300" r:id="rId96"/>
  <drawing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234A-AD5A-44A3-A2CD-10679325B766}">
  <dimension ref="A1:BT60"/>
  <sheetViews>
    <sheetView showGridLines="0" workbookViewId="0">
      <selection activeCell="BH7" sqref="BH7"/>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7109375" customWidth="1"/>
    <col min="6" max="6" width="15.7109375" customWidth="1"/>
    <col min="7" max="7" width="11.140625" customWidth="1"/>
    <col min="8" max="8" width="16.5703125" customWidth="1"/>
    <col min="9" max="9" width="17.42578125" customWidth="1"/>
    <col min="10" max="10" width="18.42578125" customWidth="1"/>
    <col min="11" max="11" width="15.28515625" customWidth="1"/>
    <col min="12" max="12" width="18" customWidth="1"/>
    <col min="13" max="13" width="16.140625" customWidth="1"/>
    <col min="14" max="14" width="16.42578125" customWidth="1"/>
    <col min="15" max="15" width="11.5703125" customWidth="1"/>
    <col min="16" max="16" width="12.42578125" customWidth="1"/>
    <col min="17" max="17" width="11.5703125" customWidth="1"/>
    <col min="18" max="18" width="14.7109375" customWidth="1"/>
    <col min="19" max="19" width="15.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5703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8.1406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1" t="s">
        <v>132</v>
      </c>
      <c r="G5" s="551"/>
      <c r="H5" s="548"/>
      <c r="I5" s="549"/>
      <c r="J5" s="10">
        <f>+K6*J4</f>
        <v>325000000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55" t="s">
        <v>3398</v>
      </c>
      <c r="F6" s="555"/>
      <c r="G6" s="556"/>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5" t="s">
        <v>16</v>
      </c>
      <c r="C7" s="156" t="s">
        <v>17</v>
      </c>
      <c r="D7" s="162" t="s">
        <v>18</v>
      </c>
      <c r="E7" s="163" t="s">
        <v>19</v>
      </c>
      <c r="F7" s="163" t="s">
        <v>20</v>
      </c>
      <c r="G7" s="162" t="s">
        <v>21</v>
      </c>
      <c r="H7" s="155" t="s">
        <v>22</v>
      </c>
      <c r="I7" s="155" t="s">
        <v>72</v>
      </c>
      <c r="J7" s="155" t="s">
        <v>23</v>
      </c>
      <c r="K7" s="155" t="s">
        <v>24</v>
      </c>
      <c r="L7" s="155" t="s">
        <v>25</v>
      </c>
      <c r="M7" s="155" t="s">
        <v>26</v>
      </c>
      <c r="N7" s="156" t="s">
        <v>27</v>
      </c>
      <c r="O7" s="156" t="s">
        <v>28</v>
      </c>
      <c r="P7" s="155" t="s">
        <v>29</v>
      </c>
      <c r="Q7" s="155" t="s">
        <v>30</v>
      </c>
      <c r="R7" s="155" t="s">
        <v>31</v>
      </c>
      <c r="S7" s="155" t="s">
        <v>32</v>
      </c>
      <c r="T7" s="155" t="s">
        <v>33</v>
      </c>
      <c r="U7" s="156" t="s">
        <v>34</v>
      </c>
      <c r="V7" s="155" t="s">
        <v>35</v>
      </c>
      <c r="W7" s="155" t="s">
        <v>70</v>
      </c>
      <c r="X7" s="155" t="s">
        <v>36</v>
      </c>
      <c r="Y7" s="155" t="s">
        <v>37</v>
      </c>
      <c r="Z7" s="161" t="s">
        <v>38</v>
      </c>
      <c r="AA7" s="160" t="s">
        <v>39</v>
      </c>
      <c r="AB7" s="155" t="s">
        <v>40</v>
      </c>
      <c r="AC7" s="155" t="s">
        <v>41</v>
      </c>
      <c r="AD7" s="155" t="s">
        <v>42</v>
      </c>
      <c r="AE7" s="161" t="s">
        <v>43</v>
      </c>
      <c r="AF7" s="160" t="s">
        <v>44</v>
      </c>
      <c r="AG7" s="155" t="s">
        <v>45</v>
      </c>
      <c r="AH7" s="155" t="s">
        <v>46</v>
      </c>
      <c r="AI7" s="161" t="s">
        <v>47</v>
      </c>
      <c r="AJ7" s="155" t="s">
        <v>48</v>
      </c>
      <c r="AK7" s="161" t="s">
        <v>49</v>
      </c>
      <c r="AL7" s="161" t="s">
        <v>50</v>
      </c>
      <c r="AM7" s="160" t="s">
        <v>51</v>
      </c>
      <c r="AN7" s="160" t="s">
        <v>52</v>
      </c>
      <c r="AO7" s="155" t="s">
        <v>79</v>
      </c>
      <c r="AP7" s="155" t="s">
        <v>80</v>
      </c>
      <c r="AQ7" s="155" t="s">
        <v>53</v>
      </c>
      <c r="AR7" s="155" t="s">
        <v>54</v>
      </c>
      <c r="AS7" s="155" t="s">
        <v>55</v>
      </c>
      <c r="AT7" s="159" t="s">
        <v>56</v>
      </c>
      <c r="AU7" s="158" t="s">
        <v>57</v>
      </c>
      <c r="AV7" s="157" t="s">
        <v>58</v>
      </c>
      <c r="AW7" s="155" t="s">
        <v>59</v>
      </c>
      <c r="AX7" s="155" t="s">
        <v>60</v>
      </c>
      <c r="AY7" s="156" t="s">
        <v>61</v>
      </c>
      <c r="AZ7" s="156" t="s">
        <v>62</v>
      </c>
      <c r="BA7" s="156" t="s">
        <v>63</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44">
        <v>2024</v>
      </c>
      <c r="C8" s="44">
        <v>891780111</v>
      </c>
      <c r="D8" s="46" t="s">
        <v>64</v>
      </c>
      <c r="E8" s="47" t="s">
        <v>3397</v>
      </c>
      <c r="F8" s="115" t="s">
        <v>3396</v>
      </c>
      <c r="G8" s="49">
        <v>0</v>
      </c>
      <c r="H8" s="49" t="s">
        <v>73</v>
      </c>
      <c r="I8" s="46" t="s">
        <v>65</v>
      </c>
      <c r="J8" s="47" t="s">
        <v>3399</v>
      </c>
      <c r="K8" s="115">
        <v>18810000</v>
      </c>
      <c r="L8" s="44" t="s">
        <v>68</v>
      </c>
      <c r="M8" s="50" t="s">
        <v>3395</v>
      </c>
      <c r="N8" s="271">
        <v>1082879378</v>
      </c>
      <c r="O8" s="55">
        <v>22</v>
      </c>
      <c r="P8" s="61">
        <v>45302</v>
      </c>
      <c r="Q8" s="47">
        <v>18810000</v>
      </c>
      <c r="R8" s="61">
        <v>45307</v>
      </c>
      <c r="S8" s="47">
        <v>18810000</v>
      </c>
      <c r="T8" s="49" t="s">
        <v>67</v>
      </c>
      <c r="U8" s="271">
        <v>1082943891</v>
      </c>
      <c r="V8" s="115" t="s">
        <v>3180</v>
      </c>
      <c r="W8" s="272">
        <v>45307</v>
      </c>
      <c r="X8" s="272">
        <v>45307</v>
      </c>
      <c r="Y8" s="58" t="s">
        <v>75</v>
      </c>
      <c r="Z8" s="272">
        <v>45473</v>
      </c>
      <c r="AA8" s="115">
        <f t="shared" ref="AA8:AA54" si="0">+IF(Y8="1800-01-01",Z8-X8,Z8-Y8)</f>
        <v>166</v>
      </c>
      <c r="AB8" s="47">
        <v>0</v>
      </c>
      <c r="AC8" s="47">
        <v>0</v>
      </c>
      <c r="AD8" s="47">
        <v>1</v>
      </c>
      <c r="AE8" s="61">
        <v>45475</v>
      </c>
      <c r="AF8" s="115">
        <f t="shared" ref="AF8:AF54" si="1">+IF(AE8="1800-01-01",0,AE8-Z8)</f>
        <v>2</v>
      </c>
      <c r="AG8" s="47">
        <v>0</v>
      </c>
      <c r="AH8" s="47">
        <v>0</v>
      </c>
      <c r="AI8" s="56" t="s">
        <v>75</v>
      </c>
      <c r="AJ8" s="49">
        <v>0</v>
      </c>
      <c r="AK8" s="56" t="s">
        <v>75</v>
      </c>
      <c r="AL8" s="56" t="s">
        <v>75</v>
      </c>
      <c r="AM8" s="115">
        <f t="shared" ref="AM8:AM54" si="2">+IF(AK8="1800-01-01",0,AL8-AK8)</f>
        <v>0</v>
      </c>
      <c r="AN8" s="115">
        <f>+K8+AC8-AH8</f>
        <v>18810000</v>
      </c>
      <c r="AO8" s="49" t="s">
        <v>67</v>
      </c>
      <c r="AP8" s="47">
        <v>18810000</v>
      </c>
      <c r="AQ8" s="49" t="s">
        <v>85</v>
      </c>
      <c r="AR8" s="47">
        <v>0</v>
      </c>
      <c r="AS8" s="63" t="s">
        <v>75</v>
      </c>
      <c r="AT8" s="168">
        <v>15510000</v>
      </c>
      <c r="AU8" s="116">
        <f t="shared" ref="AU8:AU54" si="3">AN8-AT8</f>
        <v>3300000</v>
      </c>
      <c r="AV8" s="117">
        <f t="shared" ref="AV8:AV54" si="4">+IFERROR(AT8/AN8,"_")</f>
        <v>0.82456140350877194</v>
      </c>
      <c r="AW8" s="63" t="s">
        <v>75</v>
      </c>
      <c r="AX8" s="49" t="s">
        <v>86</v>
      </c>
      <c r="AY8" s="115" t="s">
        <v>3394</v>
      </c>
      <c r="AZ8" s="44" t="s">
        <v>67</v>
      </c>
      <c r="BA8" s="44" t="s">
        <v>67</v>
      </c>
    </row>
    <row r="9" spans="1:72" ht="14.45" customHeight="1" x14ac:dyDescent="0.25">
      <c r="B9" s="67">
        <v>2024</v>
      </c>
      <c r="C9" s="67">
        <v>891780111</v>
      </c>
      <c r="D9" s="69" t="s">
        <v>64</v>
      </c>
      <c r="E9" s="136" t="s">
        <v>3393</v>
      </c>
      <c r="F9" s="136" t="s">
        <v>3392</v>
      </c>
      <c r="G9" s="72">
        <v>0</v>
      </c>
      <c r="H9" s="72" t="s">
        <v>73</v>
      </c>
      <c r="I9" s="69" t="s">
        <v>65</v>
      </c>
      <c r="J9" s="70" t="s">
        <v>3400</v>
      </c>
      <c r="K9" s="136">
        <v>13110000</v>
      </c>
      <c r="L9" s="67" t="s">
        <v>68</v>
      </c>
      <c r="M9" s="136" t="s">
        <v>3391</v>
      </c>
      <c r="N9" s="273">
        <v>1004374583</v>
      </c>
      <c r="O9" s="70">
        <v>18</v>
      </c>
      <c r="P9" s="84">
        <v>45302</v>
      </c>
      <c r="Q9" s="70">
        <v>13110000</v>
      </c>
      <c r="R9" s="84">
        <v>45309</v>
      </c>
      <c r="S9" s="70">
        <v>13110000</v>
      </c>
      <c r="T9" s="72" t="s">
        <v>67</v>
      </c>
      <c r="U9" s="273">
        <v>36669977</v>
      </c>
      <c r="V9" s="136" t="s">
        <v>3197</v>
      </c>
      <c r="W9" s="274">
        <v>45309</v>
      </c>
      <c r="X9" s="274">
        <v>45309</v>
      </c>
      <c r="Y9" s="81" t="s">
        <v>75</v>
      </c>
      <c r="Z9" s="274">
        <v>45473</v>
      </c>
      <c r="AA9" s="136">
        <f t="shared" si="0"/>
        <v>164</v>
      </c>
      <c r="AB9" s="70">
        <v>0</v>
      </c>
      <c r="AC9" s="70">
        <v>0</v>
      </c>
      <c r="AD9" s="70">
        <v>0</v>
      </c>
      <c r="AE9" s="84" t="s">
        <v>75</v>
      </c>
      <c r="AF9" s="136">
        <f t="shared" si="1"/>
        <v>0</v>
      </c>
      <c r="AG9" s="70">
        <v>0</v>
      </c>
      <c r="AH9" s="70">
        <v>0</v>
      </c>
      <c r="AI9" s="79" t="s">
        <v>75</v>
      </c>
      <c r="AJ9" s="72">
        <v>0</v>
      </c>
      <c r="AK9" s="79" t="s">
        <v>75</v>
      </c>
      <c r="AL9" s="79" t="s">
        <v>75</v>
      </c>
      <c r="AM9" s="136">
        <f t="shared" si="2"/>
        <v>0</v>
      </c>
      <c r="AN9" s="136">
        <f>+K9+AC9-AH9</f>
        <v>13110000</v>
      </c>
      <c r="AO9" s="72" t="s">
        <v>67</v>
      </c>
      <c r="AP9" s="70">
        <v>13110000</v>
      </c>
      <c r="AQ9" s="72" t="s">
        <v>85</v>
      </c>
      <c r="AR9" s="70">
        <v>0</v>
      </c>
      <c r="AS9" s="86" t="s">
        <v>75</v>
      </c>
      <c r="AT9" s="169">
        <v>10810000</v>
      </c>
      <c r="AU9" s="139">
        <f t="shared" si="3"/>
        <v>2300000</v>
      </c>
      <c r="AV9" s="140">
        <f t="shared" si="4"/>
        <v>0.82456140350877194</v>
      </c>
      <c r="AW9" s="86" t="s">
        <v>75</v>
      </c>
      <c r="AX9" s="72" t="s">
        <v>86</v>
      </c>
      <c r="AY9" s="136" t="s">
        <v>3390</v>
      </c>
      <c r="AZ9" s="67" t="s">
        <v>67</v>
      </c>
      <c r="BA9" s="67" t="s">
        <v>67</v>
      </c>
      <c r="BB9" s="12"/>
    </row>
    <row r="10" spans="1:72" x14ac:dyDescent="0.25">
      <c r="B10" s="67">
        <v>2024</v>
      </c>
      <c r="C10" s="67">
        <v>891780111</v>
      </c>
      <c r="D10" s="69" t="s">
        <v>64</v>
      </c>
      <c r="E10" s="136" t="s">
        <v>3389</v>
      </c>
      <c r="F10" s="136" t="s">
        <v>3388</v>
      </c>
      <c r="G10" s="72">
        <v>0</v>
      </c>
      <c r="H10" s="72" t="s">
        <v>73</v>
      </c>
      <c r="I10" s="69" t="s">
        <v>65</v>
      </c>
      <c r="J10" s="70" t="s">
        <v>3387</v>
      </c>
      <c r="K10" s="136">
        <v>15390000</v>
      </c>
      <c r="L10" s="67" t="s">
        <v>68</v>
      </c>
      <c r="M10" s="136" t="s">
        <v>3386</v>
      </c>
      <c r="N10" s="273">
        <v>1082916730</v>
      </c>
      <c r="O10" s="70">
        <v>17</v>
      </c>
      <c r="P10" s="84">
        <v>45302</v>
      </c>
      <c r="Q10" s="70">
        <v>15390000</v>
      </c>
      <c r="R10" s="84">
        <v>45309</v>
      </c>
      <c r="S10" s="70">
        <v>15390000</v>
      </c>
      <c r="T10" s="72" t="s">
        <v>67</v>
      </c>
      <c r="U10" s="273">
        <v>1082900194</v>
      </c>
      <c r="V10" s="136" t="s">
        <v>3191</v>
      </c>
      <c r="W10" s="274">
        <v>45309</v>
      </c>
      <c r="X10" s="274">
        <v>45309</v>
      </c>
      <c r="Y10" s="81" t="s">
        <v>75</v>
      </c>
      <c r="Z10" s="274">
        <v>45473</v>
      </c>
      <c r="AA10" s="136">
        <f t="shared" si="0"/>
        <v>164</v>
      </c>
      <c r="AB10" s="70">
        <v>0</v>
      </c>
      <c r="AC10" s="70">
        <v>0</v>
      </c>
      <c r="AD10" s="70">
        <v>0</v>
      </c>
      <c r="AE10" s="84" t="s">
        <v>75</v>
      </c>
      <c r="AF10" s="136">
        <f t="shared" si="1"/>
        <v>0</v>
      </c>
      <c r="AG10" s="70">
        <v>1</v>
      </c>
      <c r="AH10" s="70">
        <v>2700000</v>
      </c>
      <c r="AI10" s="274">
        <v>45441</v>
      </c>
      <c r="AJ10" s="72">
        <v>0</v>
      </c>
      <c r="AK10" s="79" t="s">
        <v>75</v>
      </c>
      <c r="AL10" s="79" t="s">
        <v>75</v>
      </c>
      <c r="AM10" s="136">
        <f t="shared" si="2"/>
        <v>0</v>
      </c>
      <c r="AN10" s="136">
        <f>+K10+AC10-AH10</f>
        <v>12690000</v>
      </c>
      <c r="AO10" s="72" t="s">
        <v>67</v>
      </c>
      <c r="AP10" s="70">
        <v>15390000</v>
      </c>
      <c r="AQ10" s="72" t="s">
        <v>85</v>
      </c>
      <c r="AR10" s="70">
        <v>0</v>
      </c>
      <c r="AS10" s="86" t="s">
        <v>75</v>
      </c>
      <c r="AT10" s="169">
        <v>9990000</v>
      </c>
      <c r="AU10" s="139">
        <f t="shared" si="3"/>
        <v>2700000</v>
      </c>
      <c r="AV10" s="140">
        <f t="shared" si="4"/>
        <v>0.78723404255319152</v>
      </c>
      <c r="AW10" s="84">
        <v>45447</v>
      </c>
      <c r="AX10" s="72" t="s">
        <v>131</v>
      </c>
      <c r="AY10" s="136" t="s">
        <v>3385</v>
      </c>
      <c r="AZ10" s="67" t="s">
        <v>67</v>
      </c>
      <c r="BA10" s="67" t="s">
        <v>67</v>
      </c>
      <c r="BB10" s="12"/>
    </row>
    <row r="11" spans="1:72" x14ac:dyDescent="0.25">
      <c r="B11" s="67">
        <v>2024</v>
      </c>
      <c r="C11" s="67">
        <v>891780111</v>
      </c>
      <c r="D11" s="69" t="s">
        <v>64</v>
      </c>
      <c r="E11" s="136" t="s">
        <v>3384</v>
      </c>
      <c r="F11" s="136" t="s">
        <v>3383</v>
      </c>
      <c r="G11" s="72">
        <v>0</v>
      </c>
      <c r="H11" s="72" t="s">
        <v>73</v>
      </c>
      <c r="I11" s="69" t="s">
        <v>65</v>
      </c>
      <c r="J11" s="70" t="s">
        <v>3382</v>
      </c>
      <c r="K11" s="136">
        <v>17100000</v>
      </c>
      <c r="L11" s="67" t="s">
        <v>68</v>
      </c>
      <c r="M11" s="136" t="s">
        <v>3381</v>
      </c>
      <c r="N11" s="273">
        <v>36669670</v>
      </c>
      <c r="O11" s="70">
        <v>20</v>
      </c>
      <c r="P11" s="84">
        <v>45302</v>
      </c>
      <c r="Q11" s="70">
        <v>17100000</v>
      </c>
      <c r="R11" s="84">
        <v>45309</v>
      </c>
      <c r="S11" s="70">
        <v>17100000</v>
      </c>
      <c r="T11" s="72" t="s">
        <v>67</v>
      </c>
      <c r="U11" s="273">
        <v>36669977</v>
      </c>
      <c r="V11" s="136" t="s">
        <v>3197</v>
      </c>
      <c r="W11" s="274">
        <v>45309</v>
      </c>
      <c r="X11" s="274">
        <v>45309</v>
      </c>
      <c r="Y11" s="81" t="s">
        <v>75</v>
      </c>
      <c r="Z11" s="274">
        <v>45473</v>
      </c>
      <c r="AA11" s="136">
        <f t="shared" si="0"/>
        <v>164</v>
      </c>
      <c r="AB11" s="70">
        <v>0</v>
      </c>
      <c r="AC11" s="70">
        <v>0</v>
      </c>
      <c r="AD11" s="70">
        <v>0</v>
      </c>
      <c r="AE11" s="84" t="s">
        <v>75</v>
      </c>
      <c r="AF11" s="136">
        <f t="shared" si="1"/>
        <v>0</v>
      </c>
      <c r="AG11" s="70">
        <v>0</v>
      </c>
      <c r="AH11" s="70">
        <v>0</v>
      </c>
      <c r="AI11" s="79" t="s">
        <v>75</v>
      </c>
      <c r="AJ11" s="72">
        <v>0</v>
      </c>
      <c r="AK11" s="79" t="s">
        <v>75</v>
      </c>
      <c r="AL11" s="79" t="s">
        <v>75</v>
      </c>
      <c r="AM11" s="136">
        <f t="shared" si="2"/>
        <v>0</v>
      </c>
      <c r="AN11" s="136">
        <f>+K11+AC11-AH11</f>
        <v>17100000</v>
      </c>
      <c r="AO11" s="72" t="s">
        <v>67</v>
      </c>
      <c r="AP11" s="70">
        <v>17100000</v>
      </c>
      <c r="AQ11" s="72" t="s">
        <v>85</v>
      </c>
      <c r="AR11" s="70">
        <v>0</v>
      </c>
      <c r="AS11" s="86" t="s">
        <v>75</v>
      </c>
      <c r="AT11" s="169">
        <v>14100000</v>
      </c>
      <c r="AU11" s="139">
        <f t="shared" si="3"/>
        <v>3000000</v>
      </c>
      <c r="AV11" s="140">
        <f t="shared" si="4"/>
        <v>0.82456140350877194</v>
      </c>
      <c r="AW11" s="86" t="s">
        <v>75</v>
      </c>
      <c r="AX11" s="72" t="s">
        <v>86</v>
      </c>
      <c r="AY11" s="136" t="s">
        <v>3380</v>
      </c>
      <c r="AZ11" s="67" t="s">
        <v>67</v>
      </c>
      <c r="BA11" s="67" t="s">
        <v>67</v>
      </c>
    </row>
    <row r="12" spans="1:72" x14ac:dyDescent="0.25">
      <c r="B12" s="67">
        <v>2024</v>
      </c>
      <c r="C12" s="67">
        <v>891780111</v>
      </c>
      <c r="D12" s="69" t="s">
        <v>64</v>
      </c>
      <c r="E12" s="136" t="s">
        <v>3379</v>
      </c>
      <c r="F12" s="136" t="s">
        <v>3378</v>
      </c>
      <c r="G12" s="72">
        <v>0</v>
      </c>
      <c r="H12" s="72" t="s">
        <v>73</v>
      </c>
      <c r="I12" s="69" t="s">
        <v>65</v>
      </c>
      <c r="J12" s="70" t="s">
        <v>3377</v>
      </c>
      <c r="K12" s="136">
        <v>18810000</v>
      </c>
      <c r="L12" s="67" t="s">
        <v>68</v>
      </c>
      <c r="M12" s="136" t="s">
        <v>3376</v>
      </c>
      <c r="N12" s="273">
        <v>85153904</v>
      </c>
      <c r="O12" s="70">
        <v>15</v>
      </c>
      <c r="P12" s="84">
        <v>45302</v>
      </c>
      <c r="Q12" s="70">
        <v>18810000</v>
      </c>
      <c r="R12" s="84">
        <v>45309</v>
      </c>
      <c r="S12" s="70">
        <v>18810000</v>
      </c>
      <c r="T12" s="72" t="s">
        <v>67</v>
      </c>
      <c r="U12" s="273">
        <v>7634903</v>
      </c>
      <c r="V12" s="136" t="s">
        <v>3158</v>
      </c>
      <c r="W12" s="274">
        <v>45309</v>
      </c>
      <c r="X12" s="274">
        <v>45309</v>
      </c>
      <c r="Y12" s="81" t="s">
        <v>75</v>
      </c>
      <c r="Z12" s="274">
        <v>45473</v>
      </c>
      <c r="AA12" s="136">
        <f t="shared" si="0"/>
        <v>164</v>
      </c>
      <c r="AB12" s="70">
        <v>0</v>
      </c>
      <c r="AC12" s="70">
        <v>0</v>
      </c>
      <c r="AD12" s="70">
        <v>0</v>
      </c>
      <c r="AE12" s="84" t="s">
        <v>75</v>
      </c>
      <c r="AF12" s="136">
        <f t="shared" si="1"/>
        <v>0</v>
      </c>
      <c r="AG12" s="70">
        <v>0</v>
      </c>
      <c r="AH12" s="70">
        <v>0</v>
      </c>
      <c r="AI12" s="79" t="s">
        <v>75</v>
      </c>
      <c r="AJ12" s="72">
        <v>0</v>
      </c>
      <c r="AK12" s="79" t="s">
        <v>75</v>
      </c>
      <c r="AL12" s="79" t="s">
        <v>75</v>
      </c>
      <c r="AM12" s="136">
        <f t="shared" si="2"/>
        <v>0</v>
      </c>
      <c r="AN12" s="136">
        <f>+K12+AC12-AH12</f>
        <v>18810000</v>
      </c>
      <c r="AO12" s="72" t="s">
        <v>67</v>
      </c>
      <c r="AP12" s="70">
        <v>18810000</v>
      </c>
      <c r="AQ12" s="72" t="s">
        <v>85</v>
      </c>
      <c r="AR12" s="70">
        <v>0</v>
      </c>
      <c r="AS12" s="86" t="s">
        <v>75</v>
      </c>
      <c r="AT12" s="169">
        <v>15510000</v>
      </c>
      <c r="AU12" s="139">
        <f t="shared" si="3"/>
        <v>3300000</v>
      </c>
      <c r="AV12" s="140">
        <f t="shared" si="4"/>
        <v>0.82456140350877194</v>
      </c>
      <c r="AW12" s="86" t="s">
        <v>75</v>
      </c>
      <c r="AX12" s="72" t="s">
        <v>86</v>
      </c>
      <c r="AY12" s="136" t="s">
        <v>3375</v>
      </c>
      <c r="AZ12" s="67" t="s">
        <v>67</v>
      </c>
      <c r="BA12" s="67" t="s">
        <v>67</v>
      </c>
    </row>
    <row r="13" spans="1:72" x14ac:dyDescent="0.25">
      <c r="B13" s="67">
        <v>2024</v>
      </c>
      <c r="C13" s="67">
        <v>891780111</v>
      </c>
      <c r="D13" s="69" t="s">
        <v>64</v>
      </c>
      <c r="E13" s="136" t="s">
        <v>3374</v>
      </c>
      <c r="F13" s="136" t="s">
        <v>3373</v>
      </c>
      <c r="G13" s="72">
        <v>0</v>
      </c>
      <c r="H13" s="72" t="s">
        <v>73</v>
      </c>
      <c r="I13" s="69" t="s">
        <v>65</v>
      </c>
      <c r="J13" s="70" t="s">
        <v>3372</v>
      </c>
      <c r="K13" s="136">
        <v>12100000</v>
      </c>
      <c r="L13" s="67" t="s">
        <v>68</v>
      </c>
      <c r="M13" s="136" t="s">
        <v>3371</v>
      </c>
      <c r="N13" s="273">
        <v>1221971911</v>
      </c>
      <c r="O13" s="70">
        <v>90</v>
      </c>
      <c r="P13" s="84">
        <v>45309</v>
      </c>
      <c r="Q13" s="70">
        <v>12100000</v>
      </c>
      <c r="R13" s="84">
        <v>45310</v>
      </c>
      <c r="S13" s="70">
        <v>12100000</v>
      </c>
      <c r="T13" s="72" t="s">
        <v>67</v>
      </c>
      <c r="U13" s="273">
        <v>1098669877</v>
      </c>
      <c r="V13" s="136" t="s">
        <v>3265</v>
      </c>
      <c r="W13" s="274">
        <v>45310</v>
      </c>
      <c r="X13" s="274">
        <v>45310</v>
      </c>
      <c r="Y13" s="81" t="s">
        <v>75</v>
      </c>
      <c r="Z13" s="274">
        <v>45473</v>
      </c>
      <c r="AA13" s="136">
        <f t="shared" si="0"/>
        <v>163</v>
      </c>
      <c r="AB13" s="70">
        <v>0</v>
      </c>
      <c r="AC13" s="70">
        <v>0</v>
      </c>
      <c r="AD13" s="70">
        <v>0</v>
      </c>
      <c r="AE13" s="84" t="s">
        <v>75</v>
      </c>
      <c r="AF13" s="136">
        <f t="shared" si="1"/>
        <v>0</v>
      </c>
      <c r="AG13" s="70">
        <v>0</v>
      </c>
      <c r="AH13" s="70">
        <v>0</v>
      </c>
      <c r="AI13" s="79" t="s">
        <v>75</v>
      </c>
      <c r="AJ13" s="72">
        <v>0</v>
      </c>
      <c r="AK13" s="79" t="s">
        <v>75</v>
      </c>
      <c r="AL13" s="79" t="s">
        <v>75</v>
      </c>
      <c r="AM13" s="136">
        <f t="shared" si="2"/>
        <v>0</v>
      </c>
      <c r="AN13" s="136">
        <f>+K13+AC13-AH13</f>
        <v>12100000</v>
      </c>
      <c r="AO13" s="72" t="s">
        <v>67</v>
      </c>
      <c r="AP13" s="70">
        <v>12100000</v>
      </c>
      <c r="AQ13" s="72" t="s">
        <v>85</v>
      </c>
      <c r="AR13" s="70">
        <v>0</v>
      </c>
      <c r="AS13" s="86" t="s">
        <v>75</v>
      </c>
      <c r="AT13" s="169">
        <v>9900000</v>
      </c>
      <c r="AU13" s="139">
        <f t="shared" si="3"/>
        <v>2200000</v>
      </c>
      <c r="AV13" s="140">
        <f t="shared" si="4"/>
        <v>0.81818181818181823</v>
      </c>
      <c r="AW13" s="86" t="s">
        <v>75</v>
      </c>
      <c r="AX13" s="72" t="s">
        <v>86</v>
      </c>
      <c r="AY13" s="136" t="s">
        <v>3370</v>
      </c>
      <c r="AZ13" s="67" t="s">
        <v>67</v>
      </c>
      <c r="BA13" s="67" t="s">
        <v>67</v>
      </c>
    </row>
    <row r="14" spans="1:72" ht="16.149999999999999" customHeight="1" x14ac:dyDescent="0.25">
      <c r="B14" s="67">
        <v>2024</v>
      </c>
      <c r="C14" s="67">
        <v>891780111</v>
      </c>
      <c r="D14" s="69" t="s">
        <v>64</v>
      </c>
      <c r="E14" s="136" t="s">
        <v>3369</v>
      </c>
      <c r="F14" s="136" t="s">
        <v>3368</v>
      </c>
      <c r="G14" s="72">
        <v>0</v>
      </c>
      <c r="H14" s="72" t="s">
        <v>73</v>
      </c>
      <c r="I14" s="69" t="s">
        <v>65</v>
      </c>
      <c r="J14" s="70" t="s">
        <v>3367</v>
      </c>
      <c r="K14" s="136">
        <v>13750000</v>
      </c>
      <c r="L14" s="67" t="s">
        <v>68</v>
      </c>
      <c r="M14" s="136" t="s">
        <v>3366</v>
      </c>
      <c r="N14" s="273">
        <v>1083041701</v>
      </c>
      <c r="O14" s="270">
        <v>89</v>
      </c>
      <c r="P14" s="84">
        <v>45309</v>
      </c>
      <c r="Q14" s="70">
        <v>13750000</v>
      </c>
      <c r="R14" s="84">
        <v>45310</v>
      </c>
      <c r="S14" s="70">
        <v>13750000</v>
      </c>
      <c r="T14" s="72" t="s">
        <v>67</v>
      </c>
      <c r="U14" s="273">
        <v>12561250</v>
      </c>
      <c r="V14" s="136" t="s">
        <v>3207</v>
      </c>
      <c r="W14" s="274">
        <v>45310</v>
      </c>
      <c r="X14" s="274">
        <v>45310</v>
      </c>
      <c r="Y14" s="81" t="s">
        <v>75</v>
      </c>
      <c r="Z14" s="274">
        <v>45473</v>
      </c>
      <c r="AA14" s="136">
        <f t="shared" si="0"/>
        <v>163</v>
      </c>
      <c r="AB14" s="70">
        <v>0</v>
      </c>
      <c r="AC14" s="70">
        <v>0</v>
      </c>
      <c r="AD14" s="70">
        <v>0</v>
      </c>
      <c r="AE14" s="84" t="s">
        <v>75</v>
      </c>
      <c r="AF14" s="136">
        <f t="shared" si="1"/>
        <v>0</v>
      </c>
      <c r="AG14" s="70">
        <v>0</v>
      </c>
      <c r="AH14" s="70">
        <v>0</v>
      </c>
      <c r="AI14" s="79" t="s">
        <v>75</v>
      </c>
      <c r="AJ14" s="72">
        <v>0</v>
      </c>
      <c r="AK14" s="79" t="s">
        <v>75</v>
      </c>
      <c r="AL14" s="79" t="s">
        <v>75</v>
      </c>
      <c r="AM14" s="136">
        <f t="shared" si="2"/>
        <v>0</v>
      </c>
      <c r="AN14" s="136">
        <f>+K14+AC14-AH14</f>
        <v>13750000</v>
      </c>
      <c r="AO14" s="72" t="s">
        <v>67</v>
      </c>
      <c r="AP14" s="70">
        <v>13750000</v>
      </c>
      <c r="AQ14" s="72" t="s">
        <v>85</v>
      </c>
      <c r="AR14" s="70">
        <v>0</v>
      </c>
      <c r="AS14" s="86" t="s">
        <v>75</v>
      </c>
      <c r="AT14" s="169">
        <v>11250000</v>
      </c>
      <c r="AU14" s="139">
        <f t="shared" si="3"/>
        <v>2500000</v>
      </c>
      <c r="AV14" s="140">
        <f t="shared" si="4"/>
        <v>0.81818181818181823</v>
      </c>
      <c r="AW14" s="86" t="s">
        <v>75</v>
      </c>
      <c r="AX14" s="72" t="s">
        <v>86</v>
      </c>
      <c r="AY14" s="136" t="s">
        <v>3365</v>
      </c>
      <c r="AZ14" s="67" t="s">
        <v>67</v>
      </c>
      <c r="BA14" s="67" t="s">
        <v>67</v>
      </c>
    </row>
    <row r="15" spans="1:72" x14ac:dyDescent="0.25">
      <c r="B15" s="67">
        <v>2024</v>
      </c>
      <c r="C15" s="67">
        <v>891780111</v>
      </c>
      <c r="D15" s="69" t="s">
        <v>64</v>
      </c>
      <c r="E15" s="136" t="s">
        <v>3364</v>
      </c>
      <c r="F15" s="136" t="s">
        <v>3363</v>
      </c>
      <c r="G15" s="72">
        <v>0</v>
      </c>
      <c r="H15" s="72" t="s">
        <v>73</v>
      </c>
      <c r="I15" s="69" t="s">
        <v>65</v>
      </c>
      <c r="J15" s="70" t="s">
        <v>3362</v>
      </c>
      <c r="K15" s="136">
        <v>12100000</v>
      </c>
      <c r="L15" s="67" t="s">
        <v>68</v>
      </c>
      <c r="M15" s="136" t="s">
        <v>3361</v>
      </c>
      <c r="N15" s="273">
        <v>1083040456</v>
      </c>
      <c r="O15" s="70">
        <v>82</v>
      </c>
      <c r="P15" s="84">
        <v>45309</v>
      </c>
      <c r="Q15" s="70">
        <v>12100000</v>
      </c>
      <c r="R15" s="84">
        <v>45310</v>
      </c>
      <c r="S15" s="70">
        <v>12100000</v>
      </c>
      <c r="T15" s="72" t="s">
        <v>67</v>
      </c>
      <c r="U15" s="273">
        <v>12561250</v>
      </c>
      <c r="V15" s="136" t="s">
        <v>3207</v>
      </c>
      <c r="W15" s="274">
        <v>45310</v>
      </c>
      <c r="X15" s="274">
        <v>45310</v>
      </c>
      <c r="Y15" s="81" t="s">
        <v>75</v>
      </c>
      <c r="Z15" s="274">
        <v>45473</v>
      </c>
      <c r="AA15" s="136">
        <f t="shared" si="0"/>
        <v>163</v>
      </c>
      <c r="AB15" s="70">
        <v>0</v>
      </c>
      <c r="AC15" s="70">
        <v>0</v>
      </c>
      <c r="AD15" s="70">
        <v>0</v>
      </c>
      <c r="AE15" s="84" t="s">
        <v>75</v>
      </c>
      <c r="AF15" s="136">
        <f t="shared" si="1"/>
        <v>0</v>
      </c>
      <c r="AG15" s="70">
        <v>0</v>
      </c>
      <c r="AH15" s="70">
        <v>0</v>
      </c>
      <c r="AI15" s="79" t="s">
        <v>75</v>
      </c>
      <c r="AJ15" s="72">
        <v>0</v>
      </c>
      <c r="AK15" s="79" t="s">
        <v>75</v>
      </c>
      <c r="AL15" s="79" t="s">
        <v>75</v>
      </c>
      <c r="AM15" s="136">
        <f t="shared" si="2"/>
        <v>0</v>
      </c>
      <c r="AN15" s="136">
        <f>+K15+AC15-AH15</f>
        <v>12100000</v>
      </c>
      <c r="AO15" s="72" t="s">
        <v>67</v>
      </c>
      <c r="AP15" s="70">
        <v>12100000</v>
      </c>
      <c r="AQ15" s="72" t="s">
        <v>85</v>
      </c>
      <c r="AR15" s="70">
        <v>0</v>
      </c>
      <c r="AS15" s="86" t="s">
        <v>75</v>
      </c>
      <c r="AT15" s="169">
        <v>9900000</v>
      </c>
      <c r="AU15" s="139">
        <f t="shared" si="3"/>
        <v>2200000</v>
      </c>
      <c r="AV15" s="140">
        <f t="shared" si="4"/>
        <v>0.81818181818181823</v>
      </c>
      <c r="AW15" s="86" t="s">
        <v>75</v>
      </c>
      <c r="AX15" s="72" t="s">
        <v>86</v>
      </c>
      <c r="AY15" s="136" t="s">
        <v>3360</v>
      </c>
      <c r="AZ15" s="67" t="s">
        <v>67</v>
      </c>
      <c r="BA15" s="67" t="s">
        <v>67</v>
      </c>
    </row>
    <row r="16" spans="1:72" x14ac:dyDescent="0.25">
      <c r="B16" s="67">
        <v>2024</v>
      </c>
      <c r="C16" s="67">
        <v>891780111</v>
      </c>
      <c r="D16" s="69" t="s">
        <v>64</v>
      </c>
      <c r="E16" s="136" t="s">
        <v>3359</v>
      </c>
      <c r="F16" s="136" t="s">
        <v>3358</v>
      </c>
      <c r="G16" s="72">
        <v>0</v>
      </c>
      <c r="H16" s="72" t="s">
        <v>73</v>
      </c>
      <c r="I16" s="69" t="s">
        <v>65</v>
      </c>
      <c r="J16" s="70" t="s">
        <v>3357</v>
      </c>
      <c r="K16" s="136">
        <v>13750000</v>
      </c>
      <c r="L16" s="67" t="s">
        <v>68</v>
      </c>
      <c r="M16" s="136" t="s">
        <v>3356</v>
      </c>
      <c r="N16" s="273">
        <v>1082846537</v>
      </c>
      <c r="O16" s="70">
        <v>96</v>
      </c>
      <c r="P16" s="84">
        <v>45309</v>
      </c>
      <c r="Q16" s="70">
        <v>13750000</v>
      </c>
      <c r="R16" s="84">
        <v>45310</v>
      </c>
      <c r="S16" s="70">
        <v>13750000</v>
      </c>
      <c r="T16" s="72" t="s">
        <v>67</v>
      </c>
      <c r="U16" s="273">
        <v>84457116</v>
      </c>
      <c r="V16" s="136" t="s">
        <v>3292</v>
      </c>
      <c r="W16" s="274">
        <v>45310</v>
      </c>
      <c r="X16" s="274">
        <v>45310</v>
      </c>
      <c r="Y16" s="81" t="s">
        <v>75</v>
      </c>
      <c r="Z16" s="274">
        <v>45473</v>
      </c>
      <c r="AA16" s="136">
        <f t="shared" si="0"/>
        <v>163</v>
      </c>
      <c r="AB16" s="70">
        <v>0</v>
      </c>
      <c r="AC16" s="70">
        <v>0</v>
      </c>
      <c r="AD16" s="70">
        <v>0</v>
      </c>
      <c r="AE16" s="84" t="s">
        <v>75</v>
      </c>
      <c r="AF16" s="136">
        <f t="shared" si="1"/>
        <v>0</v>
      </c>
      <c r="AG16" s="70">
        <v>0</v>
      </c>
      <c r="AH16" s="70">
        <v>0</v>
      </c>
      <c r="AI16" s="79" t="s">
        <v>75</v>
      </c>
      <c r="AJ16" s="72">
        <v>0</v>
      </c>
      <c r="AK16" s="79" t="s">
        <v>75</v>
      </c>
      <c r="AL16" s="79" t="s">
        <v>75</v>
      </c>
      <c r="AM16" s="136">
        <f t="shared" si="2"/>
        <v>0</v>
      </c>
      <c r="AN16" s="136">
        <f>+K16+AC16-AH16</f>
        <v>13750000</v>
      </c>
      <c r="AO16" s="72" t="s">
        <v>67</v>
      </c>
      <c r="AP16" s="70">
        <v>13750000</v>
      </c>
      <c r="AQ16" s="72" t="s">
        <v>85</v>
      </c>
      <c r="AR16" s="70">
        <v>0</v>
      </c>
      <c r="AS16" s="86" t="s">
        <v>75</v>
      </c>
      <c r="AT16" s="169">
        <v>11250000</v>
      </c>
      <c r="AU16" s="139">
        <f t="shared" si="3"/>
        <v>2500000</v>
      </c>
      <c r="AV16" s="140">
        <f t="shared" si="4"/>
        <v>0.81818181818181823</v>
      </c>
      <c r="AW16" s="86" t="s">
        <v>75</v>
      </c>
      <c r="AX16" s="72" t="s">
        <v>86</v>
      </c>
      <c r="AY16" s="136" t="s">
        <v>3355</v>
      </c>
      <c r="AZ16" s="67" t="s">
        <v>67</v>
      </c>
      <c r="BA16" s="67" t="s">
        <v>67</v>
      </c>
    </row>
    <row r="17" spans="2:53" x14ac:dyDescent="0.25">
      <c r="B17" s="67">
        <v>2024</v>
      </c>
      <c r="C17" s="67">
        <v>891780111</v>
      </c>
      <c r="D17" s="69" t="s">
        <v>64</v>
      </c>
      <c r="E17" s="136" t="s">
        <v>3354</v>
      </c>
      <c r="F17" s="136" t="s">
        <v>3353</v>
      </c>
      <c r="G17" s="72">
        <v>0</v>
      </c>
      <c r="H17" s="72" t="s">
        <v>73</v>
      </c>
      <c r="I17" s="69" t="s">
        <v>65</v>
      </c>
      <c r="J17" s="70" t="s">
        <v>3352</v>
      </c>
      <c r="K17" s="136">
        <v>10450000</v>
      </c>
      <c r="L17" s="67" t="s">
        <v>68</v>
      </c>
      <c r="M17" s="136" t="s">
        <v>3351</v>
      </c>
      <c r="N17" s="273">
        <v>1216972757</v>
      </c>
      <c r="O17" s="70">
        <v>88</v>
      </c>
      <c r="P17" s="84">
        <v>45309</v>
      </c>
      <c r="Q17" s="70">
        <v>10450000</v>
      </c>
      <c r="R17" s="84">
        <v>45314</v>
      </c>
      <c r="S17" s="70">
        <v>10450000</v>
      </c>
      <c r="T17" s="72" t="s">
        <v>67</v>
      </c>
      <c r="U17" s="273">
        <v>36669977</v>
      </c>
      <c r="V17" s="136" t="s">
        <v>3197</v>
      </c>
      <c r="W17" s="274">
        <v>45314</v>
      </c>
      <c r="X17" s="274">
        <v>45314</v>
      </c>
      <c r="Y17" s="81" t="s">
        <v>75</v>
      </c>
      <c r="Z17" s="274">
        <v>45473</v>
      </c>
      <c r="AA17" s="136">
        <f t="shared" si="0"/>
        <v>159</v>
      </c>
      <c r="AB17" s="70">
        <v>0</v>
      </c>
      <c r="AC17" s="70">
        <v>0</v>
      </c>
      <c r="AD17" s="70">
        <v>0</v>
      </c>
      <c r="AE17" s="84" t="s">
        <v>75</v>
      </c>
      <c r="AF17" s="136">
        <f t="shared" si="1"/>
        <v>0</v>
      </c>
      <c r="AG17" s="70">
        <v>0</v>
      </c>
      <c r="AH17" s="70">
        <v>0</v>
      </c>
      <c r="AI17" s="79" t="s">
        <v>75</v>
      </c>
      <c r="AJ17" s="72">
        <v>0</v>
      </c>
      <c r="AK17" s="79" t="s">
        <v>75</v>
      </c>
      <c r="AL17" s="79" t="s">
        <v>75</v>
      </c>
      <c r="AM17" s="136">
        <f t="shared" si="2"/>
        <v>0</v>
      </c>
      <c r="AN17" s="136">
        <f>+K17+AC17-AH17</f>
        <v>10450000</v>
      </c>
      <c r="AO17" s="72" t="s">
        <v>67</v>
      </c>
      <c r="AP17" s="70">
        <v>10450000</v>
      </c>
      <c r="AQ17" s="72" t="s">
        <v>85</v>
      </c>
      <c r="AR17" s="70">
        <v>0</v>
      </c>
      <c r="AS17" s="86" t="s">
        <v>75</v>
      </c>
      <c r="AT17" s="169">
        <v>8550000</v>
      </c>
      <c r="AU17" s="139">
        <f t="shared" si="3"/>
        <v>1900000</v>
      </c>
      <c r="AV17" s="140">
        <f t="shared" si="4"/>
        <v>0.81818181818181823</v>
      </c>
      <c r="AW17" s="86" t="s">
        <v>75</v>
      </c>
      <c r="AX17" s="72" t="s">
        <v>86</v>
      </c>
      <c r="AY17" s="136" t="s">
        <v>3350</v>
      </c>
      <c r="AZ17" s="67" t="s">
        <v>67</v>
      </c>
      <c r="BA17" s="67" t="s">
        <v>67</v>
      </c>
    </row>
    <row r="18" spans="2:53" x14ac:dyDescent="0.25">
      <c r="B18" s="67">
        <v>2024</v>
      </c>
      <c r="C18" s="67">
        <v>891780111</v>
      </c>
      <c r="D18" s="69" t="s">
        <v>64</v>
      </c>
      <c r="E18" s="136" t="s">
        <v>3349</v>
      </c>
      <c r="F18" s="136" t="s">
        <v>3348</v>
      </c>
      <c r="G18" s="72">
        <v>0</v>
      </c>
      <c r="H18" s="72" t="s">
        <v>73</v>
      </c>
      <c r="I18" s="69" t="s">
        <v>65</v>
      </c>
      <c r="J18" s="70" t="s">
        <v>3347</v>
      </c>
      <c r="K18" s="136">
        <v>14850000</v>
      </c>
      <c r="L18" s="67" t="s">
        <v>68</v>
      </c>
      <c r="M18" s="136" t="s">
        <v>3346</v>
      </c>
      <c r="N18" s="273">
        <v>1082886783</v>
      </c>
      <c r="O18" s="70">
        <v>81</v>
      </c>
      <c r="P18" s="84">
        <v>45309</v>
      </c>
      <c r="Q18" s="70">
        <v>14850000</v>
      </c>
      <c r="R18" s="84">
        <v>45315</v>
      </c>
      <c r="S18" s="70">
        <v>10450000</v>
      </c>
      <c r="T18" s="72" t="s">
        <v>67</v>
      </c>
      <c r="U18" s="273">
        <v>7634903</v>
      </c>
      <c r="V18" s="136" t="s">
        <v>3158</v>
      </c>
      <c r="W18" s="274">
        <v>45315</v>
      </c>
      <c r="X18" s="274">
        <v>45315</v>
      </c>
      <c r="Y18" s="81" t="s">
        <v>75</v>
      </c>
      <c r="Z18" s="274">
        <v>45473</v>
      </c>
      <c r="AA18" s="136">
        <f t="shared" si="0"/>
        <v>158</v>
      </c>
      <c r="AB18" s="70">
        <v>0</v>
      </c>
      <c r="AC18" s="70">
        <v>0</v>
      </c>
      <c r="AD18" s="70">
        <v>0</v>
      </c>
      <c r="AE18" s="84" t="s">
        <v>75</v>
      </c>
      <c r="AF18" s="136">
        <f t="shared" si="1"/>
        <v>0</v>
      </c>
      <c r="AG18" s="70">
        <v>0</v>
      </c>
      <c r="AH18" s="70">
        <v>0</v>
      </c>
      <c r="AI18" s="79" t="s">
        <v>75</v>
      </c>
      <c r="AJ18" s="72">
        <v>0</v>
      </c>
      <c r="AK18" s="79" t="s">
        <v>75</v>
      </c>
      <c r="AL18" s="79" t="s">
        <v>75</v>
      </c>
      <c r="AM18" s="136">
        <f t="shared" si="2"/>
        <v>0</v>
      </c>
      <c r="AN18" s="136">
        <f>+K18+AC18-AH18</f>
        <v>14850000</v>
      </c>
      <c r="AO18" s="72" t="s">
        <v>67</v>
      </c>
      <c r="AP18" s="70">
        <v>14850000</v>
      </c>
      <c r="AQ18" s="72" t="s">
        <v>85</v>
      </c>
      <c r="AR18" s="70">
        <v>0</v>
      </c>
      <c r="AS18" s="86" t="s">
        <v>75</v>
      </c>
      <c r="AT18" s="169">
        <v>12150000</v>
      </c>
      <c r="AU18" s="139">
        <f t="shared" si="3"/>
        <v>2700000</v>
      </c>
      <c r="AV18" s="140">
        <f t="shared" si="4"/>
        <v>0.81818181818181823</v>
      </c>
      <c r="AW18" s="86" t="s">
        <v>75</v>
      </c>
      <c r="AX18" s="72" t="s">
        <v>86</v>
      </c>
      <c r="AY18" s="136" t="s">
        <v>3345</v>
      </c>
      <c r="AZ18" s="67" t="s">
        <v>67</v>
      </c>
      <c r="BA18" s="67" t="s">
        <v>67</v>
      </c>
    </row>
    <row r="19" spans="2:53" x14ac:dyDescent="0.25">
      <c r="B19" s="67">
        <v>2024</v>
      </c>
      <c r="C19" s="67">
        <v>891780111</v>
      </c>
      <c r="D19" s="69" t="s">
        <v>64</v>
      </c>
      <c r="E19" s="136" t="s">
        <v>3344</v>
      </c>
      <c r="F19" s="136" t="s">
        <v>3343</v>
      </c>
      <c r="G19" s="72">
        <v>0</v>
      </c>
      <c r="H19" s="72" t="s">
        <v>73</v>
      </c>
      <c r="I19" s="69" t="s">
        <v>65</v>
      </c>
      <c r="J19" s="70" t="s">
        <v>3342</v>
      </c>
      <c r="K19" s="136">
        <v>14250000</v>
      </c>
      <c r="L19" s="67" t="s">
        <v>68</v>
      </c>
      <c r="M19" s="136" t="s">
        <v>3341</v>
      </c>
      <c r="N19" s="273">
        <v>1082858774</v>
      </c>
      <c r="O19" s="70">
        <v>16</v>
      </c>
      <c r="P19" s="84">
        <v>45302</v>
      </c>
      <c r="Q19" s="70">
        <v>14250000</v>
      </c>
      <c r="R19" s="84">
        <v>45309</v>
      </c>
      <c r="S19" s="70">
        <v>14250000</v>
      </c>
      <c r="T19" s="72" t="s">
        <v>67</v>
      </c>
      <c r="U19" s="273">
        <v>1082943891</v>
      </c>
      <c r="V19" s="136" t="s">
        <v>3180</v>
      </c>
      <c r="W19" s="274">
        <v>45309</v>
      </c>
      <c r="X19" s="274">
        <v>45309</v>
      </c>
      <c r="Y19" s="81" t="s">
        <v>75</v>
      </c>
      <c r="Z19" s="274">
        <v>45473</v>
      </c>
      <c r="AA19" s="136">
        <f t="shared" si="0"/>
        <v>164</v>
      </c>
      <c r="AB19" s="70">
        <v>0</v>
      </c>
      <c r="AC19" s="70">
        <v>0</v>
      </c>
      <c r="AD19" s="70">
        <v>0</v>
      </c>
      <c r="AE19" s="84" t="s">
        <v>75</v>
      </c>
      <c r="AF19" s="136">
        <f t="shared" si="1"/>
        <v>0</v>
      </c>
      <c r="AG19" s="70">
        <v>0</v>
      </c>
      <c r="AH19" s="70">
        <v>0</v>
      </c>
      <c r="AI19" s="79" t="s">
        <v>75</v>
      </c>
      <c r="AJ19" s="72">
        <v>0</v>
      </c>
      <c r="AK19" s="79" t="s">
        <v>75</v>
      </c>
      <c r="AL19" s="79" t="s">
        <v>75</v>
      </c>
      <c r="AM19" s="136">
        <f t="shared" si="2"/>
        <v>0</v>
      </c>
      <c r="AN19" s="136">
        <f>+K19+AC19-AH19</f>
        <v>14250000</v>
      </c>
      <c r="AO19" s="72" t="s">
        <v>67</v>
      </c>
      <c r="AP19" s="70">
        <v>14250000</v>
      </c>
      <c r="AQ19" s="72" t="s">
        <v>85</v>
      </c>
      <c r="AR19" s="70">
        <v>0</v>
      </c>
      <c r="AS19" s="86" t="s">
        <v>75</v>
      </c>
      <c r="AT19" s="169">
        <v>11750000</v>
      </c>
      <c r="AU19" s="139">
        <f t="shared" si="3"/>
        <v>2500000</v>
      </c>
      <c r="AV19" s="140">
        <f t="shared" si="4"/>
        <v>0.82456140350877194</v>
      </c>
      <c r="AW19" s="86" t="s">
        <v>75</v>
      </c>
      <c r="AX19" s="72" t="s">
        <v>86</v>
      </c>
      <c r="AY19" s="136" t="s">
        <v>3340</v>
      </c>
      <c r="AZ19" s="67" t="s">
        <v>67</v>
      </c>
      <c r="BA19" s="67" t="s">
        <v>67</v>
      </c>
    </row>
    <row r="20" spans="2:53" ht="12" customHeight="1" x14ac:dyDescent="0.25">
      <c r="B20" s="67">
        <v>2024</v>
      </c>
      <c r="C20" s="67">
        <v>891780111</v>
      </c>
      <c r="D20" s="69" t="s">
        <v>64</v>
      </c>
      <c r="E20" s="136" t="s">
        <v>3339</v>
      </c>
      <c r="F20" s="136" t="s">
        <v>3338</v>
      </c>
      <c r="G20" s="72">
        <v>0</v>
      </c>
      <c r="H20" s="72" t="s">
        <v>73</v>
      </c>
      <c r="I20" s="69" t="s">
        <v>65</v>
      </c>
      <c r="J20" s="70" t="s">
        <v>3337</v>
      </c>
      <c r="K20" s="136">
        <v>14820000</v>
      </c>
      <c r="L20" s="67" t="s">
        <v>68</v>
      </c>
      <c r="M20" s="136" t="s">
        <v>3336</v>
      </c>
      <c r="N20" s="273">
        <v>39047317</v>
      </c>
      <c r="O20" s="70">
        <v>23</v>
      </c>
      <c r="P20" s="84">
        <v>45302</v>
      </c>
      <c r="Q20" s="70">
        <v>14820000</v>
      </c>
      <c r="R20" s="84">
        <v>45309</v>
      </c>
      <c r="S20" s="70">
        <v>14820000</v>
      </c>
      <c r="T20" s="72" t="s">
        <v>67</v>
      </c>
      <c r="U20" s="273">
        <v>7634903</v>
      </c>
      <c r="V20" s="136" t="s">
        <v>3158</v>
      </c>
      <c r="W20" s="274">
        <v>45309</v>
      </c>
      <c r="X20" s="274">
        <v>45309</v>
      </c>
      <c r="Y20" s="81" t="s">
        <v>75</v>
      </c>
      <c r="Z20" s="274">
        <v>45473</v>
      </c>
      <c r="AA20" s="136">
        <f t="shared" si="0"/>
        <v>164</v>
      </c>
      <c r="AB20" s="70">
        <v>0</v>
      </c>
      <c r="AC20" s="70">
        <v>0</v>
      </c>
      <c r="AD20" s="70">
        <v>0</v>
      </c>
      <c r="AE20" s="84" t="s">
        <v>75</v>
      </c>
      <c r="AF20" s="136">
        <f t="shared" si="1"/>
        <v>0</v>
      </c>
      <c r="AG20" s="70">
        <v>0</v>
      </c>
      <c r="AH20" s="70">
        <v>0</v>
      </c>
      <c r="AI20" s="79" t="s">
        <v>75</v>
      </c>
      <c r="AJ20" s="72">
        <v>0</v>
      </c>
      <c r="AK20" s="79" t="s">
        <v>75</v>
      </c>
      <c r="AL20" s="79" t="s">
        <v>75</v>
      </c>
      <c r="AM20" s="136">
        <f t="shared" si="2"/>
        <v>0</v>
      </c>
      <c r="AN20" s="136">
        <f>+K20+AC20-AH20</f>
        <v>14820000</v>
      </c>
      <c r="AO20" s="72" t="s">
        <v>67</v>
      </c>
      <c r="AP20" s="70">
        <v>14820000</v>
      </c>
      <c r="AQ20" s="72" t="s">
        <v>85</v>
      </c>
      <c r="AR20" s="70">
        <v>0</v>
      </c>
      <c r="AS20" s="86" t="s">
        <v>75</v>
      </c>
      <c r="AT20" s="169">
        <v>12220000</v>
      </c>
      <c r="AU20" s="139">
        <f t="shared" si="3"/>
        <v>2600000</v>
      </c>
      <c r="AV20" s="140">
        <f t="shared" si="4"/>
        <v>0.82456140350877194</v>
      </c>
      <c r="AW20" s="86" t="s">
        <v>75</v>
      </c>
      <c r="AX20" s="72" t="s">
        <v>86</v>
      </c>
      <c r="AY20" s="136" t="s">
        <v>3335</v>
      </c>
      <c r="AZ20" s="67" t="s">
        <v>67</v>
      </c>
      <c r="BA20" s="67" t="s">
        <v>67</v>
      </c>
    </row>
    <row r="21" spans="2:53" x14ac:dyDescent="0.25">
      <c r="B21" s="67">
        <v>2024</v>
      </c>
      <c r="C21" s="67">
        <v>891780111</v>
      </c>
      <c r="D21" s="69" t="s">
        <v>64</v>
      </c>
      <c r="E21" s="136" t="s">
        <v>3334</v>
      </c>
      <c r="F21" s="136" t="s">
        <v>3333</v>
      </c>
      <c r="G21" s="72">
        <v>0</v>
      </c>
      <c r="H21" s="72" t="s">
        <v>73</v>
      </c>
      <c r="I21" s="69" t="s">
        <v>65</v>
      </c>
      <c r="J21" s="70" t="s">
        <v>3332</v>
      </c>
      <c r="K21" s="136">
        <v>12600000</v>
      </c>
      <c r="L21" s="67" t="s">
        <v>68</v>
      </c>
      <c r="M21" s="136" t="s">
        <v>3331</v>
      </c>
      <c r="N21" s="273">
        <v>1082956756</v>
      </c>
      <c r="O21" s="70">
        <v>19</v>
      </c>
      <c r="P21" s="84">
        <v>45302</v>
      </c>
      <c r="Q21" s="70">
        <v>12600000</v>
      </c>
      <c r="R21" s="84">
        <v>45310</v>
      </c>
      <c r="S21" s="70">
        <v>12600000</v>
      </c>
      <c r="T21" s="72" t="s">
        <v>67</v>
      </c>
      <c r="U21" s="273">
        <v>1082900194</v>
      </c>
      <c r="V21" s="136" t="s">
        <v>3191</v>
      </c>
      <c r="W21" s="274">
        <v>45310</v>
      </c>
      <c r="X21" s="274">
        <v>45310</v>
      </c>
      <c r="Y21" s="81" t="s">
        <v>75</v>
      </c>
      <c r="Z21" s="274">
        <v>45473</v>
      </c>
      <c r="AA21" s="136">
        <f t="shared" si="0"/>
        <v>163</v>
      </c>
      <c r="AB21" s="70">
        <v>0</v>
      </c>
      <c r="AC21" s="70">
        <v>0</v>
      </c>
      <c r="AD21" s="70">
        <v>0</v>
      </c>
      <c r="AE21" s="84" t="s">
        <v>75</v>
      </c>
      <c r="AF21" s="136">
        <f t="shared" si="1"/>
        <v>0</v>
      </c>
      <c r="AG21" s="70">
        <v>0</v>
      </c>
      <c r="AH21" s="70">
        <v>0</v>
      </c>
      <c r="AI21" s="79" t="s">
        <v>75</v>
      </c>
      <c r="AJ21" s="72">
        <v>1</v>
      </c>
      <c r="AK21" s="274">
        <v>45368</v>
      </c>
      <c r="AL21" s="274">
        <v>45494</v>
      </c>
      <c r="AM21" s="136">
        <f t="shared" si="2"/>
        <v>126</v>
      </c>
      <c r="AN21" s="136">
        <f>+K21+AC21-AH21</f>
        <v>12600000</v>
      </c>
      <c r="AO21" s="72" t="s">
        <v>67</v>
      </c>
      <c r="AP21" s="70">
        <v>12600000</v>
      </c>
      <c r="AQ21" s="72" t="s">
        <v>85</v>
      </c>
      <c r="AR21" s="70">
        <v>0</v>
      </c>
      <c r="AS21" s="86" t="s">
        <v>75</v>
      </c>
      <c r="AT21" s="169">
        <v>4200000</v>
      </c>
      <c r="AU21" s="139">
        <f t="shared" si="3"/>
        <v>8400000</v>
      </c>
      <c r="AV21" s="140">
        <f t="shared" si="4"/>
        <v>0.33333333333333331</v>
      </c>
      <c r="AW21" s="86" t="s">
        <v>75</v>
      </c>
      <c r="AX21" s="72" t="s">
        <v>130</v>
      </c>
      <c r="AY21" s="136" t="s">
        <v>3330</v>
      </c>
      <c r="AZ21" s="67" t="s">
        <v>67</v>
      </c>
      <c r="BA21" s="67" t="s">
        <v>67</v>
      </c>
    </row>
    <row r="22" spans="2:53" x14ac:dyDescent="0.25">
      <c r="B22" s="67">
        <v>2024</v>
      </c>
      <c r="C22" s="67">
        <v>891780111</v>
      </c>
      <c r="D22" s="69" t="s">
        <v>64</v>
      </c>
      <c r="E22" s="136" t="s">
        <v>3329</v>
      </c>
      <c r="F22" s="136" t="s">
        <v>3328</v>
      </c>
      <c r="G22" s="72">
        <v>0</v>
      </c>
      <c r="H22" s="72" t="s">
        <v>73</v>
      </c>
      <c r="I22" s="69" t="s">
        <v>65</v>
      </c>
      <c r="J22" s="70" t="s">
        <v>3327</v>
      </c>
      <c r="K22" s="136">
        <v>14300000</v>
      </c>
      <c r="L22" s="67" t="s">
        <v>68</v>
      </c>
      <c r="M22" s="136" t="s">
        <v>3326</v>
      </c>
      <c r="N22" s="273">
        <v>1082891717</v>
      </c>
      <c r="O22" s="70">
        <v>91</v>
      </c>
      <c r="P22" s="84">
        <v>45309</v>
      </c>
      <c r="Q22" s="70">
        <v>14300000</v>
      </c>
      <c r="R22" s="84">
        <v>45310</v>
      </c>
      <c r="S22" s="70">
        <v>14300000</v>
      </c>
      <c r="T22" s="72" t="s">
        <v>67</v>
      </c>
      <c r="U22" s="273">
        <v>1098669877</v>
      </c>
      <c r="V22" s="136" t="s">
        <v>3265</v>
      </c>
      <c r="W22" s="274">
        <v>45310</v>
      </c>
      <c r="X22" s="274">
        <v>45310</v>
      </c>
      <c r="Y22" s="81" t="s">
        <v>75</v>
      </c>
      <c r="Z22" s="274">
        <v>45473</v>
      </c>
      <c r="AA22" s="136">
        <f t="shared" si="0"/>
        <v>163</v>
      </c>
      <c r="AB22" s="70">
        <v>0</v>
      </c>
      <c r="AC22" s="70">
        <v>0</v>
      </c>
      <c r="AD22" s="70">
        <v>0</v>
      </c>
      <c r="AE22" s="84" t="s">
        <v>75</v>
      </c>
      <c r="AF22" s="136">
        <f t="shared" si="1"/>
        <v>0</v>
      </c>
      <c r="AG22" s="70">
        <v>0</v>
      </c>
      <c r="AH22" s="70">
        <v>0</v>
      </c>
      <c r="AI22" s="79" t="s">
        <v>75</v>
      </c>
      <c r="AJ22" s="72">
        <v>0</v>
      </c>
      <c r="AK22" s="79" t="s">
        <v>75</v>
      </c>
      <c r="AL22" s="79" t="s">
        <v>75</v>
      </c>
      <c r="AM22" s="136">
        <f t="shared" si="2"/>
        <v>0</v>
      </c>
      <c r="AN22" s="136">
        <f>+K22+AC22-AH22</f>
        <v>14300000</v>
      </c>
      <c r="AO22" s="72" t="s">
        <v>67</v>
      </c>
      <c r="AP22" s="70">
        <v>14300000</v>
      </c>
      <c r="AQ22" s="72" t="s">
        <v>85</v>
      </c>
      <c r="AR22" s="70">
        <v>0</v>
      </c>
      <c r="AS22" s="86" t="s">
        <v>75</v>
      </c>
      <c r="AT22" s="169">
        <v>11700000</v>
      </c>
      <c r="AU22" s="139">
        <f t="shared" si="3"/>
        <v>2600000</v>
      </c>
      <c r="AV22" s="140">
        <f t="shared" si="4"/>
        <v>0.81818181818181823</v>
      </c>
      <c r="AW22" s="86" t="s">
        <v>75</v>
      </c>
      <c r="AX22" s="72" t="s">
        <v>86</v>
      </c>
      <c r="AY22" s="136" t="s">
        <v>3325</v>
      </c>
      <c r="AZ22" s="67" t="s">
        <v>67</v>
      </c>
      <c r="BA22" s="67" t="s">
        <v>67</v>
      </c>
    </row>
    <row r="23" spans="2:53" x14ac:dyDescent="0.25">
      <c r="B23" s="67">
        <v>2024</v>
      </c>
      <c r="C23" s="67">
        <v>891780111</v>
      </c>
      <c r="D23" s="69" t="s">
        <v>64</v>
      </c>
      <c r="E23" s="136" t="s">
        <v>3324</v>
      </c>
      <c r="F23" s="136" t="s">
        <v>3323</v>
      </c>
      <c r="G23" s="72">
        <v>0</v>
      </c>
      <c r="H23" s="72" t="s">
        <v>73</v>
      </c>
      <c r="I23" s="69" t="s">
        <v>65</v>
      </c>
      <c r="J23" s="70" t="s">
        <v>3322</v>
      </c>
      <c r="K23" s="136">
        <v>15400000</v>
      </c>
      <c r="L23" s="67" t="s">
        <v>68</v>
      </c>
      <c r="M23" s="136" t="s">
        <v>2897</v>
      </c>
      <c r="N23" s="273">
        <v>36667157</v>
      </c>
      <c r="O23" s="70">
        <v>84</v>
      </c>
      <c r="P23" s="84">
        <v>45309</v>
      </c>
      <c r="Q23" s="70">
        <v>15400000</v>
      </c>
      <c r="R23" s="84">
        <v>45310</v>
      </c>
      <c r="S23" s="70">
        <v>15400000</v>
      </c>
      <c r="T23" s="72" t="s">
        <v>67</v>
      </c>
      <c r="U23" s="273">
        <v>1082900194</v>
      </c>
      <c r="V23" s="136" t="s">
        <v>3191</v>
      </c>
      <c r="W23" s="274">
        <v>45310</v>
      </c>
      <c r="X23" s="274">
        <v>45310</v>
      </c>
      <c r="Y23" s="81" t="s">
        <v>75</v>
      </c>
      <c r="Z23" s="274">
        <v>45473</v>
      </c>
      <c r="AA23" s="136">
        <f t="shared" si="0"/>
        <v>163</v>
      </c>
      <c r="AB23" s="70">
        <v>0</v>
      </c>
      <c r="AC23" s="70">
        <v>0</v>
      </c>
      <c r="AD23" s="70">
        <v>0</v>
      </c>
      <c r="AE23" s="84" t="s">
        <v>75</v>
      </c>
      <c r="AF23" s="136">
        <f t="shared" si="1"/>
        <v>0</v>
      </c>
      <c r="AG23" s="70">
        <v>0</v>
      </c>
      <c r="AH23" s="70">
        <v>0</v>
      </c>
      <c r="AI23" s="79" t="s">
        <v>75</v>
      </c>
      <c r="AJ23" s="72">
        <v>0</v>
      </c>
      <c r="AK23" s="79" t="s">
        <v>75</v>
      </c>
      <c r="AL23" s="79" t="s">
        <v>75</v>
      </c>
      <c r="AM23" s="136">
        <f t="shared" si="2"/>
        <v>0</v>
      </c>
      <c r="AN23" s="136">
        <f>+K23+AC23-AH23</f>
        <v>15400000</v>
      </c>
      <c r="AO23" s="72" t="s">
        <v>67</v>
      </c>
      <c r="AP23" s="70">
        <v>15400000</v>
      </c>
      <c r="AQ23" s="72" t="s">
        <v>85</v>
      </c>
      <c r="AR23" s="70">
        <v>0</v>
      </c>
      <c r="AS23" s="86" t="s">
        <v>75</v>
      </c>
      <c r="AT23" s="169">
        <v>12600000</v>
      </c>
      <c r="AU23" s="139">
        <f t="shared" si="3"/>
        <v>2800000</v>
      </c>
      <c r="AV23" s="140">
        <f t="shared" si="4"/>
        <v>0.81818181818181823</v>
      </c>
      <c r="AW23" s="86" t="s">
        <v>75</v>
      </c>
      <c r="AX23" s="72" t="s">
        <v>86</v>
      </c>
      <c r="AY23" s="136" t="s">
        <v>3321</v>
      </c>
      <c r="AZ23" s="67" t="s">
        <v>67</v>
      </c>
      <c r="BA23" s="67" t="s">
        <v>67</v>
      </c>
    </row>
    <row r="24" spans="2:53" x14ac:dyDescent="0.25">
      <c r="B24" s="67">
        <v>2024</v>
      </c>
      <c r="C24" s="67">
        <v>891780111</v>
      </c>
      <c r="D24" s="69" t="s">
        <v>64</v>
      </c>
      <c r="E24" s="136" t="s">
        <v>3320</v>
      </c>
      <c r="F24" s="136" t="s">
        <v>3319</v>
      </c>
      <c r="G24" s="72">
        <v>0</v>
      </c>
      <c r="H24" s="72" t="s">
        <v>73</v>
      </c>
      <c r="I24" s="69" t="s">
        <v>65</v>
      </c>
      <c r="J24" s="136" t="s">
        <v>3401</v>
      </c>
      <c r="K24" s="136">
        <v>12100000</v>
      </c>
      <c r="L24" s="67" t="s">
        <v>68</v>
      </c>
      <c r="M24" s="136" t="s">
        <v>3318</v>
      </c>
      <c r="N24" s="273">
        <v>57433908</v>
      </c>
      <c r="O24" s="70">
        <v>18</v>
      </c>
      <c r="P24" s="84">
        <v>45309</v>
      </c>
      <c r="Q24" s="70">
        <v>12100000</v>
      </c>
      <c r="R24" s="84">
        <v>45310</v>
      </c>
      <c r="S24" s="70">
        <v>12100000</v>
      </c>
      <c r="T24" s="72" t="s">
        <v>67</v>
      </c>
      <c r="U24" s="241">
        <v>7634885</v>
      </c>
      <c r="V24" s="136" t="s">
        <v>3317</v>
      </c>
      <c r="W24" s="274">
        <v>45310</v>
      </c>
      <c r="X24" s="274">
        <v>45310</v>
      </c>
      <c r="Y24" s="81" t="s">
        <v>75</v>
      </c>
      <c r="Z24" s="274">
        <v>45473</v>
      </c>
      <c r="AA24" s="136">
        <f t="shared" si="0"/>
        <v>163</v>
      </c>
      <c r="AB24" s="70">
        <v>0</v>
      </c>
      <c r="AC24" s="70">
        <v>0</v>
      </c>
      <c r="AD24" s="70">
        <v>0</v>
      </c>
      <c r="AE24" s="84" t="s">
        <v>75</v>
      </c>
      <c r="AF24" s="136">
        <f t="shared" si="1"/>
        <v>0</v>
      </c>
      <c r="AG24" s="70">
        <v>0</v>
      </c>
      <c r="AH24" s="70">
        <v>0</v>
      </c>
      <c r="AI24" s="79" t="s">
        <v>75</v>
      </c>
      <c r="AJ24" s="72">
        <v>0</v>
      </c>
      <c r="AK24" s="79" t="s">
        <v>75</v>
      </c>
      <c r="AL24" s="79" t="s">
        <v>75</v>
      </c>
      <c r="AM24" s="136">
        <f t="shared" si="2"/>
        <v>0</v>
      </c>
      <c r="AN24" s="136">
        <f>+K24+AC24-AH24</f>
        <v>12100000</v>
      </c>
      <c r="AO24" s="72" t="s">
        <v>67</v>
      </c>
      <c r="AP24" s="70">
        <v>12100000</v>
      </c>
      <c r="AQ24" s="72" t="s">
        <v>85</v>
      </c>
      <c r="AR24" s="70">
        <v>0</v>
      </c>
      <c r="AS24" s="86" t="s">
        <v>75</v>
      </c>
      <c r="AT24" s="169">
        <v>9900000</v>
      </c>
      <c r="AU24" s="139">
        <f t="shared" si="3"/>
        <v>2200000</v>
      </c>
      <c r="AV24" s="140">
        <f t="shared" si="4"/>
        <v>0.81818181818181823</v>
      </c>
      <c r="AW24" s="86" t="s">
        <v>75</v>
      </c>
      <c r="AX24" s="72" t="s">
        <v>86</v>
      </c>
      <c r="AY24" s="136" t="s">
        <v>3316</v>
      </c>
      <c r="AZ24" s="67" t="s">
        <v>67</v>
      </c>
      <c r="BA24" s="67" t="s">
        <v>67</v>
      </c>
    </row>
    <row r="25" spans="2:53" x14ac:dyDescent="0.25">
      <c r="B25" s="67">
        <v>2024</v>
      </c>
      <c r="C25" s="67">
        <v>891780111</v>
      </c>
      <c r="D25" s="69" t="s">
        <v>64</v>
      </c>
      <c r="E25" s="136" t="s">
        <v>3315</v>
      </c>
      <c r="F25" s="136" t="s">
        <v>3314</v>
      </c>
      <c r="G25" s="72">
        <v>0</v>
      </c>
      <c r="H25" s="72" t="s">
        <v>73</v>
      </c>
      <c r="I25" s="69" t="s">
        <v>65</v>
      </c>
      <c r="J25" s="70" t="s">
        <v>3313</v>
      </c>
      <c r="K25" s="136">
        <v>12100000</v>
      </c>
      <c r="L25" s="67" t="s">
        <v>68</v>
      </c>
      <c r="M25" s="136" t="s">
        <v>3312</v>
      </c>
      <c r="N25" s="273">
        <v>85450968</v>
      </c>
      <c r="O25" s="70">
        <v>85</v>
      </c>
      <c r="P25" s="84">
        <v>45309</v>
      </c>
      <c r="Q25" s="70">
        <v>12100000</v>
      </c>
      <c r="R25" s="84">
        <v>45314</v>
      </c>
      <c r="S25" s="70">
        <v>12100000</v>
      </c>
      <c r="T25" s="72" t="s">
        <v>67</v>
      </c>
      <c r="U25" s="273">
        <v>36669977</v>
      </c>
      <c r="V25" s="136" t="s">
        <v>3197</v>
      </c>
      <c r="W25" s="274">
        <v>45314</v>
      </c>
      <c r="X25" s="274">
        <v>45314</v>
      </c>
      <c r="Y25" s="81" t="s">
        <v>75</v>
      </c>
      <c r="Z25" s="274">
        <v>45473</v>
      </c>
      <c r="AA25" s="136">
        <f t="shared" si="0"/>
        <v>159</v>
      </c>
      <c r="AB25" s="70">
        <v>0</v>
      </c>
      <c r="AC25" s="70">
        <v>0</v>
      </c>
      <c r="AD25" s="70">
        <v>0</v>
      </c>
      <c r="AE25" s="84" t="s">
        <v>75</v>
      </c>
      <c r="AF25" s="136">
        <f t="shared" si="1"/>
        <v>0</v>
      </c>
      <c r="AG25" s="70">
        <v>0</v>
      </c>
      <c r="AH25" s="70">
        <v>0</v>
      </c>
      <c r="AI25" s="79" t="s">
        <v>75</v>
      </c>
      <c r="AJ25" s="72">
        <v>0</v>
      </c>
      <c r="AK25" s="79" t="s">
        <v>75</v>
      </c>
      <c r="AL25" s="79" t="s">
        <v>75</v>
      </c>
      <c r="AM25" s="136">
        <f t="shared" si="2"/>
        <v>0</v>
      </c>
      <c r="AN25" s="136">
        <f>+K25+AC25-AH25</f>
        <v>12100000</v>
      </c>
      <c r="AO25" s="72" t="s">
        <v>67</v>
      </c>
      <c r="AP25" s="70">
        <v>12100000</v>
      </c>
      <c r="AQ25" s="72" t="s">
        <v>85</v>
      </c>
      <c r="AR25" s="70">
        <v>0</v>
      </c>
      <c r="AS25" s="86" t="s">
        <v>75</v>
      </c>
      <c r="AT25" s="169">
        <v>9900000</v>
      </c>
      <c r="AU25" s="139">
        <f t="shared" si="3"/>
        <v>2200000</v>
      </c>
      <c r="AV25" s="140">
        <f t="shared" si="4"/>
        <v>0.81818181818181823</v>
      </c>
      <c r="AW25" s="86" t="s">
        <v>75</v>
      </c>
      <c r="AX25" s="72" t="s">
        <v>86</v>
      </c>
      <c r="AY25" s="136" t="s">
        <v>3311</v>
      </c>
      <c r="AZ25" s="67" t="s">
        <v>67</v>
      </c>
      <c r="BA25" s="67" t="s">
        <v>67</v>
      </c>
    </row>
    <row r="26" spans="2:53" x14ac:dyDescent="0.25">
      <c r="B26" s="67">
        <v>2024</v>
      </c>
      <c r="C26" s="67">
        <v>891780111</v>
      </c>
      <c r="D26" s="69" t="s">
        <v>64</v>
      </c>
      <c r="E26" s="136" t="s">
        <v>3310</v>
      </c>
      <c r="F26" s="136" t="s">
        <v>3309</v>
      </c>
      <c r="G26" s="72">
        <v>0</v>
      </c>
      <c r="H26" s="72" t="s">
        <v>73</v>
      </c>
      <c r="I26" s="69" t="s">
        <v>65</v>
      </c>
      <c r="J26" s="70" t="s">
        <v>3308</v>
      </c>
      <c r="K26" s="136">
        <v>14850000</v>
      </c>
      <c r="L26" s="67" t="s">
        <v>68</v>
      </c>
      <c r="M26" s="136" t="s">
        <v>3307</v>
      </c>
      <c r="N26" s="273">
        <v>26767399</v>
      </c>
      <c r="O26" s="70">
        <v>80</v>
      </c>
      <c r="P26" s="84">
        <v>45309</v>
      </c>
      <c r="Q26" s="70">
        <v>14850000</v>
      </c>
      <c r="R26" s="84">
        <v>45314</v>
      </c>
      <c r="S26" s="70">
        <v>14850000</v>
      </c>
      <c r="T26" s="72" t="s">
        <v>67</v>
      </c>
      <c r="U26" s="273">
        <v>1082943891</v>
      </c>
      <c r="V26" s="136" t="s">
        <v>3180</v>
      </c>
      <c r="W26" s="274">
        <v>45314</v>
      </c>
      <c r="X26" s="274">
        <v>45314</v>
      </c>
      <c r="Y26" s="81" t="s">
        <v>75</v>
      </c>
      <c r="Z26" s="274">
        <v>45473</v>
      </c>
      <c r="AA26" s="136">
        <f t="shared" si="0"/>
        <v>159</v>
      </c>
      <c r="AB26" s="70">
        <v>0</v>
      </c>
      <c r="AC26" s="70">
        <v>0</v>
      </c>
      <c r="AD26" s="70">
        <v>0</v>
      </c>
      <c r="AE26" s="84" t="s">
        <v>75</v>
      </c>
      <c r="AF26" s="136">
        <f t="shared" si="1"/>
        <v>0</v>
      </c>
      <c r="AG26" s="70">
        <v>0</v>
      </c>
      <c r="AH26" s="70">
        <v>0</v>
      </c>
      <c r="AI26" s="79" t="s">
        <v>75</v>
      </c>
      <c r="AJ26" s="72">
        <v>0</v>
      </c>
      <c r="AK26" s="79" t="s">
        <v>75</v>
      </c>
      <c r="AL26" s="79" t="s">
        <v>75</v>
      </c>
      <c r="AM26" s="136">
        <f t="shared" si="2"/>
        <v>0</v>
      </c>
      <c r="AN26" s="136">
        <f>+K26+AC26-AH26</f>
        <v>14850000</v>
      </c>
      <c r="AO26" s="72" t="s">
        <v>67</v>
      </c>
      <c r="AP26" s="70">
        <v>14850000</v>
      </c>
      <c r="AQ26" s="72" t="s">
        <v>85</v>
      </c>
      <c r="AR26" s="70">
        <v>0</v>
      </c>
      <c r="AS26" s="86" t="s">
        <v>75</v>
      </c>
      <c r="AT26" s="169">
        <v>12150000</v>
      </c>
      <c r="AU26" s="139">
        <f t="shared" si="3"/>
        <v>2700000</v>
      </c>
      <c r="AV26" s="140">
        <f t="shared" si="4"/>
        <v>0.81818181818181823</v>
      </c>
      <c r="AW26" s="86" t="s">
        <v>75</v>
      </c>
      <c r="AX26" s="72" t="s">
        <v>86</v>
      </c>
      <c r="AY26" s="136" t="s">
        <v>3306</v>
      </c>
      <c r="AZ26" s="67" t="s">
        <v>67</v>
      </c>
      <c r="BA26" s="67" t="s">
        <v>67</v>
      </c>
    </row>
    <row r="27" spans="2:53" x14ac:dyDescent="0.25">
      <c r="B27" s="67">
        <v>2024</v>
      </c>
      <c r="C27" s="67">
        <v>891780111</v>
      </c>
      <c r="D27" s="69" t="s">
        <v>64</v>
      </c>
      <c r="E27" s="136" t="s">
        <v>3305</v>
      </c>
      <c r="F27" s="136" t="s">
        <v>3304</v>
      </c>
      <c r="G27" s="72">
        <v>0</v>
      </c>
      <c r="H27" s="72" t="s">
        <v>73</v>
      </c>
      <c r="I27" s="69" t="s">
        <v>65</v>
      </c>
      <c r="J27" s="70" t="s">
        <v>3303</v>
      </c>
      <c r="K27" s="136">
        <v>11550000</v>
      </c>
      <c r="L27" s="67" t="s">
        <v>68</v>
      </c>
      <c r="M27" s="136" t="s">
        <v>3302</v>
      </c>
      <c r="N27" s="273">
        <v>57464217</v>
      </c>
      <c r="O27" s="70">
        <v>87</v>
      </c>
      <c r="P27" s="84">
        <v>45309</v>
      </c>
      <c r="Q27" s="70">
        <v>11550000</v>
      </c>
      <c r="R27" s="84">
        <v>45314</v>
      </c>
      <c r="S27" s="70">
        <v>11550000</v>
      </c>
      <c r="T27" s="72" t="s">
        <v>67</v>
      </c>
      <c r="U27" s="273">
        <v>36669977</v>
      </c>
      <c r="V27" s="136" t="s">
        <v>3197</v>
      </c>
      <c r="W27" s="274">
        <v>45314</v>
      </c>
      <c r="X27" s="274">
        <v>45314</v>
      </c>
      <c r="Y27" s="81" t="s">
        <v>75</v>
      </c>
      <c r="Z27" s="274">
        <v>45473</v>
      </c>
      <c r="AA27" s="136">
        <f t="shared" si="0"/>
        <v>159</v>
      </c>
      <c r="AB27" s="70">
        <v>0</v>
      </c>
      <c r="AC27" s="70">
        <v>0</v>
      </c>
      <c r="AD27" s="70">
        <v>0</v>
      </c>
      <c r="AE27" s="84" t="s">
        <v>75</v>
      </c>
      <c r="AF27" s="136">
        <f t="shared" si="1"/>
        <v>0</v>
      </c>
      <c r="AG27" s="70">
        <v>0</v>
      </c>
      <c r="AH27" s="70">
        <v>0</v>
      </c>
      <c r="AI27" s="79" t="s">
        <v>75</v>
      </c>
      <c r="AJ27" s="72">
        <v>0</v>
      </c>
      <c r="AK27" s="79" t="s">
        <v>75</v>
      </c>
      <c r="AL27" s="79" t="s">
        <v>75</v>
      </c>
      <c r="AM27" s="136">
        <f t="shared" si="2"/>
        <v>0</v>
      </c>
      <c r="AN27" s="136">
        <f>+K27+AC27-AH27</f>
        <v>11550000</v>
      </c>
      <c r="AO27" s="72" t="s">
        <v>67</v>
      </c>
      <c r="AP27" s="70">
        <v>11550000</v>
      </c>
      <c r="AQ27" s="72" t="s">
        <v>85</v>
      </c>
      <c r="AR27" s="70">
        <v>0</v>
      </c>
      <c r="AS27" s="86" t="s">
        <v>75</v>
      </c>
      <c r="AT27" s="169">
        <v>9450000</v>
      </c>
      <c r="AU27" s="139">
        <f t="shared" si="3"/>
        <v>2100000</v>
      </c>
      <c r="AV27" s="140">
        <f t="shared" si="4"/>
        <v>0.81818181818181823</v>
      </c>
      <c r="AW27" s="86" t="s">
        <v>75</v>
      </c>
      <c r="AX27" s="72" t="s">
        <v>86</v>
      </c>
      <c r="AY27" s="136" t="s">
        <v>3301</v>
      </c>
      <c r="AZ27" s="67" t="s">
        <v>67</v>
      </c>
      <c r="BA27" s="67" t="s">
        <v>67</v>
      </c>
    </row>
    <row r="28" spans="2:53" x14ac:dyDescent="0.25">
      <c r="B28" s="67">
        <v>2024</v>
      </c>
      <c r="C28" s="67">
        <v>891780111</v>
      </c>
      <c r="D28" s="69" t="s">
        <v>64</v>
      </c>
      <c r="E28" s="136" t="s">
        <v>3300</v>
      </c>
      <c r="F28" s="136" t="s">
        <v>3299</v>
      </c>
      <c r="G28" s="72">
        <v>0</v>
      </c>
      <c r="H28" s="72" t="s">
        <v>73</v>
      </c>
      <c r="I28" s="69" t="s">
        <v>65</v>
      </c>
      <c r="J28" s="70" t="s">
        <v>3298</v>
      </c>
      <c r="K28" s="136">
        <v>13200000</v>
      </c>
      <c r="L28" s="67" t="s">
        <v>68</v>
      </c>
      <c r="M28" s="136" t="s">
        <v>1083</v>
      </c>
      <c r="N28" s="275">
        <v>57464026</v>
      </c>
      <c r="O28" s="70">
        <v>79</v>
      </c>
      <c r="P28" s="84">
        <v>45309</v>
      </c>
      <c r="Q28" s="70">
        <v>13200000</v>
      </c>
      <c r="R28" s="84">
        <v>45316</v>
      </c>
      <c r="S28" s="70">
        <v>13200000</v>
      </c>
      <c r="T28" s="72" t="s">
        <v>67</v>
      </c>
      <c r="U28" s="241">
        <v>1045725304</v>
      </c>
      <c r="V28" s="238" t="s">
        <v>3174</v>
      </c>
      <c r="W28" s="274">
        <v>45316</v>
      </c>
      <c r="X28" s="274">
        <v>45316</v>
      </c>
      <c r="Y28" s="81" t="s">
        <v>75</v>
      </c>
      <c r="Z28" s="274">
        <v>45473</v>
      </c>
      <c r="AA28" s="136">
        <f t="shared" si="0"/>
        <v>157</v>
      </c>
      <c r="AB28" s="70">
        <v>0</v>
      </c>
      <c r="AC28" s="70">
        <v>0</v>
      </c>
      <c r="AD28" s="70">
        <v>0</v>
      </c>
      <c r="AE28" s="84" t="s">
        <v>75</v>
      </c>
      <c r="AF28" s="136">
        <f t="shared" si="1"/>
        <v>0</v>
      </c>
      <c r="AG28" s="70">
        <v>0</v>
      </c>
      <c r="AH28" s="70">
        <v>0</v>
      </c>
      <c r="AI28" s="79" t="s">
        <v>75</v>
      </c>
      <c r="AJ28" s="72">
        <v>0</v>
      </c>
      <c r="AK28" s="79" t="s">
        <v>75</v>
      </c>
      <c r="AL28" s="79" t="s">
        <v>75</v>
      </c>
      <c r="AM28" s="136">
        <f t="shared" si="2"/>
        <v>0</v>
      </c>
      <c r="AN28" s="136">
        <f>+K28+AC28-AH28</f>
        <v>13200000</v>
      </c>
      <c r="AO28" s="72" t="s">
        <v>67</v>
      </c>
      <c r="AP28" s="70">
        <v>13200000</v>
      </c>
      <c r="AQ28" s="72" t="s">
        <v>85</v>
      </c>
      <c r="AR28" s="70">
        <v>0</v>
      </c>
      <c r="AS28" s="86" t="s">
        <v>75</v>
      </c>
      <c r="AT28" s="169">
        <v>10800000</v>
      </c>
      <c r="AU28" s="139">
        <f t="shared" si="3"/>
        <v>2400000</v>
      </c>
      <c r="AV28" s="140">
        <f t="shared" si="4"/>
        <v>0.81818181818181823</v>
      </c>
      <c r="AW28" s="86" t="s">
        <v>75</v>
      </c>
      <c r="AX28" s="72" t="s">
        <v>86</v>
      </c>
      <c r="AY28" s="136" t="s">
        <v>3297</v>
      </c>
      <c r="AZ28" s="67" t="s">
        <v>67</v>
      </c>
      <c r="BA28" s="67" t="s">
        <v>67</v>
      </c>
    </row>
    <row r="29" spans="2:53" x14ac:dyDescent="0.25">
      <c r="B29" s="67">
        <v>2024</v>
      </c>
      <c r="C29" s="67">
        <v>891780111</v>
      </c>
      <c r="D29" s="69" t="s">
        <v>64</v>
      </c>
      <c r="E29" s="136" t="s">
        <v>3296</v>
      </c>
      <c r="F29" s="136" t="s">
        <v>3295</v>
      </c>
      <c r="G29" s="72">
        <v>0</v>
      </c>
      <c r="H29" s="72" t="s">
        <v>73</v>
      </c>
      <c r="I29" s="69" t="s">
        <v>65</v>
      </c>
      <c r="J29" s="70" t="s">
        <v>3294</v>
      </c>
      <c r="K29" s="241">
        <v>11500000</v>
      </c>
      <c r="L29" s="67" t="s">
        <v>68</v>
      </c>
      <c r="M29" s="136" t="s">
        <v>3293</v>
      </c>
      <c r="N29" s="273">
        <v>85150568</v>
      </c>
      <c r="O29" s="70">
        <v>202</v>
      </c>
      <c r="P29" s="84">
        <v>45322</v>
      </c>
      <c r="Q29" s="70">
        <v>11500000</v>
      </c>
      <c r="R29" s="84">
        <v>45322</v>
      </c>
      <c r="S29" s="70">
        <v>11500000</v>
      </c>
      <c r="T29" s="72" t="s">
        <v>67</v>
      </c>
      <c r="U29" s="273">
        <v>84457116</v>
      </c>
      <c r="V29" s="136" t="s">
        <v>3292</v>
      </c>
      <c r="W29" s="274">
        <v>45322</v>
      </c>
      <c r="X29" s="274">
        <v>45323</v>
      </c>
      <c r="Y29" s="81" t="s">
        <v>75</v>
      </c>
      <c r="Z29" s="274">
        <v>45473</v>
      </c>
      <c r="AA29" s="136">
        <f t="shared" si="0"/>
        <v>150</v>
      </c>
      <c r="AB29" s="70">
        <v>0</v>
      </c>
      <c r="AC29" s="70">
        <v>0</v>
      </c>
      <c r="AD29" s="70">
        <v>0</v>
      </c>
      <c r="AE29" s="84" t="s">
        <v>75</v>
      </c>
      <c r="AF29" s="136">
        <f t="shared" si="1"/>
        <v>0</v>
      </c>
      <c r="AG29" s="70">
        <v>0</v>
      </c>
      <c r="AH29" s="70">
        <v>0</v>
      </c>
      <c r="AI29" s="79" t="s">
        <v>75</v>
      </c>
      <c r="AJ29" s="72">
        <v>0</v>
      </c>
      <c r="AK29" s="79" t="s">
        <v>75</v>
      </c>
      <c r="AL29" s="79" t="s">
        <v>75</v>
      </c>
      <c r="AM29" s="136">
        <f t="shared" si="2"/>
        <v>0</v>
      </c>
      <c r="AN29" s="136">
        <f>+K29+AC29-AH29</f>
        <v>11500000</v>
      </c>
      <c r="AO29" s="72" t="s">
        <v>67</v>
      </c>
      <c r="AP29" s="70">
        <v>11500000</v>
      </c>
      <c r="AQ29" s="72" t="s">
        <v>85</v>
      </c>
      <c r="AR29" s="70">
        <v>0</v>
      </c>
      <c r="AS29" s="86" t="s">
        <v>75</v>
      </c>
      <c r="AT29" s="169">
        <v>9200000</v>
      </c>
      <c r="AU29" s="139">
        <f t="shared" si="3"/>
        <v>2300000</v>
      </c>
      <c r="AV29" s="140">
        <f t="shared" si="4"/>
        <v>0.8</v>
      </c>
      <c r="AW29" s="86" t="s">
        <v>75</v>
      </c>
      <c r="AX29" s="72" t="s">
        <v>86</v>
      </c>
      <c r="AY29" s="136" t="s">
        <v>3291</v>
      </c>
      <c r="AZ29" s="67" t="s">
        <v>67</v>
      </c>
      <c r="BA29" s="67" t="s">
        <v>67</v>
      </c>
    </row>
    <row r="30" spans="2:53" x14ac:dyDescent="0.25">
      <c r="B30" s="67">
        <v>2024</v>
      </c>
      <c r="C30" s="67">
        <v>891780111</v>
      </c>
      <c r="D30" s="69" t="s">
        <v>64</v>
      </c>
      <c r="E30" s="136" t="s">
        <v>3290</v>
      </c>
      <c r="F30" s="136" t="s">
        <v>3289</v>
      </c>
      <c r="G30" s="72">
        <v>0</v>
      </c>
      <c r="H30" s="72" t="s">
        <v>73</v>
      </c>
      <c r="I30" s="69" t="s">
        <v>65</v>
      </c>
      <c r="J30" s="70" t="s">
        <v>3288</v>
      </c>
      <c r="K30" s="241">
        <v>11000000</v>
      </c>
      <c r="L30" s="67" t="s">
        <v>68</v>
      </c>
      <c r="M30" s="136" t="s">
        <v>3287</v>
      </c>
      <c r="N30" s="273">
        <v>1020736975</v>
      </c>
      <c r="O30" s="70">
        <v>209</v>
      </c>
      <c r="P30" s="84">
        <v>45322</v>
      </c>
      <c r="Q30" s="70">
        <v>11000000</v>
      </c>
      <c r="R30" s="84">
        <v>45322</v>
      </c>
      <c r="S30" s="70">
        <v>11000000</v>
      </c>
      <c r="T30" s="72" t="s">
        <v>67</v>
      </c>
      <c r="U30" s="276">
        <v>36669725</v>
      </c>
      <c r="V30" s="136" t="s">
        <v>3213</v>
      </c>
      <c r="W30" s="274">
        <v>45322</v>
      </c>
      <c r="X30" s="274">
        <v>45323</v>
      </c>
      <c r="Y30" s="81" t="s">
        <v>75</v>
      </c>
      <c r="Z30" s="274">
        <v>45473</v>
      </c>
      <c r="AA30" s="136">
        <f t="shared" si="0"/>
        <v>150</v>
      </c>
      <c r="AB30" s="70">
        <v>0</v>
      </c>
      <c r="AC30" s="70">
        <v>0</v>
      </c>
      <c r="AD30" s="70">
        <v>0</v>
      </c>
      <c r="AE30" s="84" t="s">
        <v>75</v>
      </c>
      <c r="AF30" s="136">
        <f t="shared" si="1"/>
        <v>0</v>
      </c>
      <c r="AG30" s="70">
        <v>0</v>
      </c>
      <c r="AH30" s="70">
        <v>0</v>
      </c>
      <c r="AI30" s="79" t="s">
        <v>75</v>
      </c>
      <c r="AJ30" s="72">
        <v>0</v>
      </c>
      <c r="AK30" s="79" t="s">
        <v>75</v>
      </c>
      <c r="AL30" s="79" t="s">
        <v>75</v>
      </c>
      <c r="AM30" s="136">
        <f t="shared" si="2"/>
        <v>0</v>
      </c>
      <c r="AN30" s="136">
        <f>+K30+AC30-AH30</f>
        <v>11000000</v>
      </c>
      <c r="AO30" s="72" t="s">
        <v>67</v>
      </c>
      <c r="AP30" s="70">
        <v>11000000</v>
      </c>
      <c r="AQ30" s="72" t="s">
        <v>85</v>
      </c>
      <c r="AR30" s="70">
        <v>0</v>
      </c>
      <c r="AS30" s="86" t="s">
        <v>75</v>
      </c>
      <c r="AT30" s="169">
        <v>8800000</v>
      </c>
      <c r="AU30" s="139">
        <f t="shared" si="3"/>
        <v>2200000</v>
      </c>
      <c r="AV30" s="140">
        <f t="shared" si="4"/>
        <v>0.8</v>
      </c>
      <c r="AW30" s="86" t="s">
        <v>75</v>
      </c>
      <c r="AX30" s="72" t="s">
        <v>86</v>
      </c>
      <c r="AY30" s="136" t="s">
        <v>3286</v>
      </c>
      <c r="AZ30" s="67" t="s">
        <v>67</v>
      </c>
      <c r="BA30" s="67" t="s">
        <v>67</v>
      </c>
    </row>
    <row r="31" spans="2:53" x14ac:dyDescent="0.25">
      <c r="B31" s="67">
        <v>2024</v>
      </c>
      <c r="C31" s="67">
        <v>891780111</v>
      </c>
      <c r="D31" s="69" t="s">
        <v>64</v>
      </c>
      <c r="E31" s="136" t="s">
        <v>3285</v>
      </c>
      <c r="F31" s="136" t="s">
        <v>3284</v>
      </c>
      <c r="G31" s="72">
        <v>0</v>
      </c>
      <c r="H31" s="72" t="s">
        <v>73</v>
      </c>
      <c r="I31" s="69" t="s">
        <v>65</v>
      </c>
      <c r="J31" s="70" t="s">
        <v>3283</v>
      </c>
      <c r="K31" s="241">
        <v>16500000</v>
      </c>
      <c r="L31" s="67" t="s">
        <v>68</v>
      </c>
      <c r="M31" s="136" t="s">
        <v>3282</v>
      </c>
      <c r="N31" s="273">
        <v>85466955</v>
      </c>
      <c r="O31" s="70">
        <v>213</v>
      </c>
      <c r="P31" s="84">
        <v>45322</v>
      </c>
      <c r="Q31" s="70">
        <v>22900000</v>
      </c>
      <c r="R31" s="84">
        <v>45322</v>
      </c>
      <c r="S31" s="70">
        <v>16500000</v>
      </c>
      <c r="T31" s="72" t="s">
        <v>67</v>
      </c>
      <c r="U31" s="273">
        <v>7634903</v>
      </c>
      <c r="V31" s="136" t="s">
        <v>3158</v>
      </c>
      <c r="W31" s="274">
        <v>45322</v>
      </c>
      <c r="X31" s="274">
        <v>45323</v>
      </c>
      <c r="Y31" s="81" t="s">
        <v>75</v>
      </c>
      <c r="Z31" s="274">
        <v>45473</v>
      </c>
      <c r="AA31" s="136">
        <f t="shared" si="0"/>
        <v>150</v>
      </c>
      <c r="AB31" s="70">
        <v>2</v>
      </c>
      <c r="AC31" s="70">
        <v>6400000</v>
      </c>
      <c r="AD31" s="70">
        <v>0</v>
      </c>
      <c r="AE31" s="84">
        <v>45493</v>
      </c>
      <c r="AF31" s="136">
        <f t="shared" si="1"/>
        <v>20</v>
      </c>
      <c r="AG31" s="70">
        <v>0</v>
      </c>
      <c r="AH31" s="70">
        <v>0</v>
      </c>
      <c r="AI31" s="79" t="s">
        <v>75</v>
      </c>
      <c r="AJ31" s="72">
        <v>0</v>
      </c>
      <c r="AK31" s="79" t="s">
        <v>75</v>
      </c>
      <c r="AL31" s="79" t="s">
        <v>75</v>
      </c>
      <c r="AM31" s="136">
        <f t="shared" si="2"/>
        <v>0</v>
      </c>
      <c r="AN31" s="136">
        <f>+K31+AC31-AH31</f>
        <v>22900000</v>
      </c>
      <c r="AO31" s="72" t="s">
        <v>67</v>
      </c>
      <c r="AP31" s="70">
        <v>19700000</v>
      </c>
      <c r="AQ31" s="72" t="s">
        <v>85</v>
      </c>
      <c r="AR31" s="70">
        <v>0</v>
      </c>
      <c r="AS31" s="86" t="s">
        <v>75</v>
      </c>
      <c r="AT31" s="169">
        <v>14800000</v>
      </c>
      <c r="AU31" s="139">
        <f t="shared" si="3"/>
        <v>8100000</v>
      </c>
      <c r="AV31" s="140">
        <f t="shared" si="4"/>
        <v>0.64628820960698685</v>
      </c>
      <c r="AW31" s="86" t="s">
        <v>75</v>
      </c>
      <c r="AX31" s="72" t="s">
        <v>86</v>
      </c>
      <c r="AY31" s="136" t="s">
        <v>3281</v>
      </c>
      <c r="AZ31" s="67" t="s">
        <v>67</v>
      </c>
      <c r="BA31" s="67" t="s">
        <v>67</v>
      </c>
    </row>
    <row r="32" spans="2:53" x14ac:dyDescent="0.25">
      <c r="B32" s="67">
        <v>2024</v>
      </c>
      <c r="C32" s="67">
        <v>891780111</v>
      </c>
      <c r="D32" s="69" t="s">
        <v>64</v>
      </c>
      <c r="E32" s="136" t="s">
        <v>3280</v>
      </c>
      <c r="F32" s="136" t="s">
        <v>3279</v>
      </c>
      <c r="G32" s="72">
        <v>0</v>
      </c>
      <c r="H32" s="72" t="s">
        <v>73</v>
      </c>
      <c r="I32" s="69" t="s">
        <v>65</v>
      </c>
      <c r="J32" s="70" t="s">
        <v>3278</v>
      </c>
      <c r="K32" s="241">
        <v>12000000</v>
      </c>
      <c r="L32" s="67" t="s">
        <v>68</v>
      </c>
      <c r="M32" s="136" t="s">
        <v>3277</v>
      </c>
      <c r="N32" s="273">
        <v>57450652</v>
      </c>
      <c r="O32" s="70">
        <v>200</v>
      </c>
      <c r="P32" s="84">
        <v>45322</v>
      </c>
      <c r="Q32" s="70">
        <v>12000000</v>
      </c>
      <c r="R32" s="84">
        <v>45322</v>
      </c>
      <c r="S32" s="70">
        <v>12000000</v>
      </c>
      <c r="T32" s="72" t="s">
        <v>67</v>
      </c>
      <c r="U32" s="273">
        <v>1082943891</v>
      </c>
      <c r="V32" s="136" t="s">
        <v>3180</v>
      </c>
      <c r="W32" s="274">
        <v>45322</v>
      </c>
      <c r="X32" s="274">
        <v>45323</v>
      </c>
      <c r="Y32" s="81" t="s">
        <v>75</v>
      </c>
      <c r="Z32" s="274">
        <v>45473</v>
      </c>
      <c r="AA32" s="136">
        <f t="shared" si="0"/>
        <v>150</v>
      </c>
      <c r="AB32" s="70">
        <v>0</v>
      </c>
      <c r="AC32" s="70">
        <v>0</v>
      </c>
      <c r="AD32" s="70">
        <v>0</v>
      </c>
      <c r="AE32" s="84" t="s">
        <v>75</v>
      </c>
      <c r="AF32" s="136">
        <f t="shared" si="1"/>
        <v>0</v>
      </c>
      <c r="AG32" s="70">
        <v>1</v>
      </c>
      <c r="AH32" s="70">
        <v>11600000</v>
      </c>
      <c r="AI32" s="274">
        <v>45327</v>
      </c>
      <c r="AJ32" s="72">
        <v>0</v>
      </c>
      <c r="AK32" s="79" t="s">
        <v>75</v>
      </c>
      <c r="AL32" s="79" t="s">
        <v>75</v>
      </c>
      <c r="AM32" s="136">
        <f t="shared" si="2"/>
        <v>0</v>
      </c>
      <c r="AN32" s="136">
        <f>+K32+AC32-AH32</f>
        <v>400000</v>
      </c>
      <c r="AO32" s="72" t="s">
        <v>67</v>
      </c>
      <c r="AP32" s="70">
        <v>12000000</v>
      </c>
      <c r="AQ32" s="72" t="s">
        <v>85</v>
      </c>
      <c r="AR32" s="70">
        <v>0</v>
      </c>
      <c r="AS32" s="86" t="s">
        <v>75</v>
      </c>
      <c r="AT32" s="169">
        <v>400000</v>
      </c>
      <c r="AU32" s="139">
        <f t="shared" si="3"/>
        <v>0</v>
      </c>
      <c r="AV32" s="140">
        <f t="shared" si="4"/>
        <v>1</v>
      </c>
      <c r="AW32" s="274">
        <v>45327</v>
      </c>
      <c r="AX32" s="72" t="s">
        <v>3276</v>
      </c>
      <c r="AY32" s="136" t="s">
        <v>3275</v>
      </c>
      <c r="AZ32" s="67" t="s">
        <v>67</v>
      </c>
      <c r="BA32" s="67" t="s">
        <v>67</v>
      </c>
    </row>
    <row r="33" spans="2:53" x14ac:dyDescent="0.25">
      <c r="B33" s="67">
        <v>2024</v>
      </c>
      <c r="C33" s="67">
        <v>891780111</v>
      </c>
      <c r="D33" s="69" t="s">
        <v>64</v>
      </c>
      <c r="E33" s="136" t="s">
        <v>3274</v>
      </c>
      <c r="F33" s="136" t="s">
        <v>3273</v>
      </c>
      <c r="G33" s="72">
        <v>0</v>
      </c>
      <c r="H33" s="72" t="s">
        <v>73</v>
      </c>
      <c r="I33" s="69" t="s">
        <v>65</v>
      </c>
      <c r="J33" s="70" t="s">
        <v>3272</v>
      </c>
      <c r="K33" s="241">
        <v>11500000</v>
      </c>
      <c r="L33" s="67" t="s">
        <v>68</v>
      </c>
      <c r="M33" s="136" t="s">
        <v>3271</v>
      </c>
      <c r="N33" s="273">
        <v>1221972088</v>
      </c>
      <c r="O33" s="70">
        <v>208</v>
      </c>
      <c r="P33" s="84">
        <v>45322</v>
      </c>
      <c r="Q33" s="70">
        <v>11500000</v>
      </c>
      <c r="R33" s="84">
        <v>45322</v>
      </c>
      <c r="S33" s="70">
        <v>11500000</v>
      </c>
      <c r="T33" s="72" t="s">
        <v>67</v>
      </c>
      <c r="U33" s="273">
        <v>7634903</v>
      </c>
      <c r="V33" s="136" t="s">
        <v>3158</v>
      </c>
      <c r="W33" s="274">
        <v>45322</v>
      </c>
      <c r="X33" s="274">
        <v>45323</v>
      </c>
      <c r="Y33" s="81" t="s">
        <v>75</v>
      </c>
      <c r="Z33" s="274">
        <v>45473</v>
      </c>
      <c r="AA33" s="136">
        <f t="shared" si="0"/>
        <v>150</v>
      </c>
      <c r="AB33" s="70">
        <v>0</v>
      </c>
      <c r="AC33" s="70">
        <v>0</v>
      </c>
      <c r="AD33" s="70">
        <v>0</v>
      </c>
      <c r="AE33" s="84" t="s">
        <v>75</v>
      </c>
      <c r="AF33" s="136">
        <f t="shared" si="1"/>
        <v>0</v>
      </c>
      <c r="AG33" s="70">
        <v>0</v>
      </c>
      <c r="AH33" s="70">
        <v>0</v>
      </c>
      <c r="AI33" s="79" t="s">
        <v>75</v>
      </c>
      <c r="AJ33" s="72">
        <v>0</v>
      </c>
      <c r="AK33" s="79" t="s">
        <v>75</v>
      </c>
      <c r="AL33" s="79" t="s">
        <v>75</v>
      </c>
      <c r="AM33" s="136">
        <f t="shared" si="2"/>
        <v>0</v>
      </c>
      <c r="AN33" s="136">
        <f>+K33+AC33-AH33</f>
        <v>11500000</v>
      </c>
      <c r="AO33" s="72" t="s">
        <v>67</v>
      </c>
      <c r="AP33" s="70">
        <v>11500000</v>
      </c>
      <c r="AQ33" s="72" t="s">
        <v>85</v>
      </c>
      <c r="AR33" s="70">
        <v>0</v>
      </c>
      <c r="AS33" s="86" t="s">
        <v>75</v>
      </c>
      <c r="AT33" s="169">
        <v>9200000</v>
      </c>
      <c r="AU33" s="139">
        <f t="shared" si="3"/>
        <v>2300000</v>
      </c>
      <c r="AV33" s="140">
        <f t="shared" si="4"/>
        <v>0.8</v>
      </c>
      <c r="AW33" s="86" t="s">
        <v>75</v>
      </c>
      <c r="AX33" s="72" t="s">
        <v>86</v>
      </c>
      <c r="AY33" s="136" t="s">
        <v>3270</v>
      </c>
      <c r="AZ33" s="67" t="s">
        <v>67</v>
      </c>
      <c r="BA33" s="67" t="s">
        <v>67</v>
      </c>
    </row>
    <row r="34" spans="2:53" x14ac:dyDescent="0.25">
      <c r="B34" s="67">
        <v>2024</v>
      </c>
      <c r="C34" s="67">
        <v>891780111</v>
      </c>
      <c r="D34" s="69" t="s">
        <v>64</v>
      </c>
      <c r="E34" s="136" t="s">
        <v>3269</v>
      </c>
      <c r="F34" s="136" t="s">
        <v>3268</v>
      </c>
      <c r="G34" s="72">
        <v>0</v>
      </c>
      <c r="H34" s="72" t="s">
        <v>73</v>
      </c>
      <c r="I34" s="69" t="s">
        <v>65</v>
      </c>
      <c r="J34" s="70" t="s">
        <v>3267</v>
      </c>
      <c r="K34" s="241">
        <v>12000000</v>
      </c>
      <c r="L34" s="67" t="s">
        <v>68</v>
      </c>
      <c r="M34" s="136" t="s">
        <v>3266</v>
      </c>
      <c r="N34" s="273">
        <v>57423259</v>
      </c>
      <c r="O34" s="70">
        <v>199</v>
      </c>
      <c r="P34" s="84">
        <v>45322</v>
      </c>
      <c r="Q34" s="70">
        <v>12000000</v>
      </c>
      <c r="R34" s="84">
        <v>45322</v>
      </c>
      <c r="S34" s="70">
        <v>12000000</v>
      </c>
      <c r="T34" s="72" t="s">
        <v>67</v>
      </c>
      <c r="U34" s="273">
        <v>1098669877</v>
      </c>
      <c r="V34" s="136" t="s">
        <v>3265</v>
      </c>
      <c r="W34" s="274">
        <v>45322</v>
      </c>
      <c r="X34" s="274">
        <v>45323</v>
      </c>
      <c r="Y34" s="81" t="s">
        <v>75</v>
      </c>
      <c r="Z34" s="274">
        <v>45473</v>
      </c>
      <c r="AA34" s="136">
        <f t="shared" si="0"/>
        <v>150</v>
      </c>
      <c r="AB34" s="70">
        <v>0</v>
      </c>
      <c r="AC34" s="70">
        <v>0</v>
      </c>
      <c r="AD34" s="70">
        <v>0</v>
      </c>
      <c r="AE34" s="84" t="s">
        <v>75</v>
      </c>
      <c r="AF34" s="136">
        <f t="shared" si="1"/>
        <v>0</v>
      </c>
      <c r="AG34" s="70">
        <v>0</v>
      </c>
      <c r="AH34" s="70">
        <v>0</v>
      </c>
      <c r="AI34" s="79" t="s">
        <v>75</v>
      </c>
      <c r="AJ34" s="72">
        <v>0</v>
      </c>
      <c r="AK34" s="79" t="s">
        <v>75</v>
      </c>
      <c r="AL34" s="79" t="s">
        <v>75</v>
      </c>
      <c r="AM34" s="136">
        <f t="shared" si="2"/>
        <v>0</v>
      </c>
      <c r="AN34" s="136">
        <f>+K34+AC34-AH34</f>
        <v>12000000</v>
      </c>
      <c r="AO34" s="72" t="s">
        <v>67</v>
      </c>
      <c r="AP34" s="70">
        <v>12000000</v>
      </c>
      <c r="AQ34" s="72" t="s">
        <v>85</v>
      </c>
      <c r="AR34" s="70">
        <v>0</v>
      </c>
      <c r="AS34" s="86" t="s">
        <v>75</v>
      </c>
      <c r="AT34" s="169">
        <v>9600000</v>
      </c>
      <c r="AU34" s="139">
        <f t="shared" si="3"/>
        <v>2400000</v>
      </c>
      <c r="AV34" s="140">
        <f t="shared" si="4"/>
        <v>0.8</v>
      </c>
      <c r="AW34" s="86" t="s">
        <v>75</v>
      </c>
      <c r="AX34" s="72" t="s">
        <v>86</v>
      </c>
      <c r="AY34" s="136" t="s">
        <v>3264</v>
      </c>
      <c r="AZ34" s="67" t="s">
        <v>67</v>
      </c>
      <c r="BA34" s="67" t="s">
        <v>67</v>
      </c>
    </row>
    <row r="35" spans="2:53" x14ac:dyDescent="0.25">
      <c r="B35" s="67">
        <v>2024</v>
      </c>
      <c r="C35" s="67">
        <v>891780111</v>
      </c>
      <c r="D35" s="69" t="s">
        <v>64</v>
      </c>
      <c r="E35" s="136" t="s">
        <v>3263</v>
      </c>
      <c r="F35" s="136" t="s">
        <v>3262</v>
      </c>
      <c r="G35" s="72">
        <v>0</v>
      </c>
      <c r="H35" s="72" t="s">
        <v>73</v>
      </c>
      <c r="I35" s="69" t="s">
        <v>65</v>
      </c>
      <c r="J35" s="70" t="s">
        <v>3261</v>
      </c>
      <c r="K35" s="241">
        <v>14000000</v>
      </c>
      <c r="L35" s="67" t="s">
        <v>68</v>
      </c>
      <c r="M35" s="136" t="s">
        <v>3260</v>
      </c>
      <c r="N35" s="273">
        <v>36552616</v>
      </c>
      <c r="O35" s="70">
        <v>203</v>
      </c>
      <c r="P35" s="84">
        <v>45322</v>
      </c>
      <c r="Q35" s="70">
        <v>14000000</v>
      </c>
      <c r="R35" s="84">
        <v>45322</v>
      </c>
      <c r="S35" s="70">
        <v>14000000</v>
      </c>
      <c r="T35" s="72" t="s">
        <v>67</v>
      </c>
      <c r="U35" s="273">
        <v>7634903</v>
      </c>
      <c r="V35" s="136" t="s">
        <v>3158</v>
      </c>
      <c r="W35" s="274">
        <v>45322</v>
      </c>
      <c r="X35" s="274">
        <v>45323</v>
      </c>
      <c r="Y35" s="81" t="s">
        <v>75</v>
      </c>
      <c r="Z35" s="274">
        <v>45473</v>
      </c>
      <c r="AA35" s="136">
        <f t="shared" si="0"/>
        <v>150</v>
      </c>
      <c r="AB35" s="70">
        <v>0</v>
      </c>
      <c r="AC35" s="70">
        <v>0</v>
      </c>
      <c r="AD35" s="70">
        <v>0</v>
      </c>
      <c r="AE35" s="84" t="s">
        <v>75</v>
      </c>
      <c r="AF35" s="136">
        <f t="shared" si="1"/>
        <v>0</v>
      </c>
      <c r="AG35" s="70">
        <v>0</v>
      </c>
      <c r="AH35" s="70">
        <v>0</v>
      </c>
      <c r="AI35" s="79" t="s">
        <v>75</v>
      </c>
      <c r="AJ35" s="72">
        <v>0</v>
      </c>
      <c r="AK35" s="79" t="s">
        <v>75</v>
      </c>
      <c r="AL35" s="79" t="s">
        <v>75</v>
      </c>
      <c r="AM35" s="136">
        <f t="shared" si="2"/>
        <v>0</v>
      </c>
      <c r="AN35" s="136">
        <f>+K35+AC35-AH35</f>
        <v>14000000</v>
      </c>
      <c r="AO35" s="72" t="s">
        <v>67</v>
      </c>
      <c r="AP35" s="70">
        <v>14000000</v>
      </c>
      <c r="AQ35" s="72" t="s">
        <v>85</v>
      </c>
      <c r="AR35" s="70">
        <v>0</v>
      </c>
      <c r="AS35" s="86" t="s">
        <v>75</v>
      </c>
      <c r="AT35" s="169">
        <v>11200000</v>
      </c>
      <c r="AU35" s="139">
        <f t="shared" si="3"/>
        <v>2800000</v>
      </c>
      <c r="AV35" s="140">
        <f t="shared" si="4"/>
        <v>0.8</v>
      </c>
      <c r="AW35" s="86" t="s">
        <v>75</v>
      </c>
      <c r="AX35" s="72" t="s">
        <v>86</v>
      </c>
      <c r="AY35" s="136" t="s">
        <v>3259</v>
      </c>
      <c r="AZ35" s="67" t="s">
        <v>67</v>
      </c>
      <c r="BA35" s="67" t="s">
        <v>67</v>
      </c>
    </row>
    <row r="36" spans="2:53" x14ac:dyDescent="0.25">
      <c r="B36" s="67">
        <v>2024</v>
      </c>
      <c r="C36" s="67">
        <v>891780111</v>
      </c>
      <c r="D36" s="69" t="s">
        <v>64</v>
      </c>
      <c r="E36" s="136" t="s">
        <v>3258</v>
      </c>
      <c r="F36" s="136" t="s">
        <v>3257</v>
      </c>
      <c r="G36" s="72">
        <v>0</v>
      </c>
      <c r="H36" s="72" t="s">
        <v>73</v>
      </c>
      <c r="I36" s="69" t="s">
        <v>65</v>
      </c>
      <c r="J36" s="70" t="s">
        <v>3256</v>
      </c>
      <c r="K36" s="241">
        <v>10500000</v>
      </c>
      <c r="L36" s="67" t="s">
        <v>68</v>
      </c>
      <c r="M36" s="136" t="s">
        <v>3255</v>
      </c>
      <c r="N36" s="273">
        <v>1085040743</v>
      </c>
      <c r="O36" s="70">
        <v>210</v>
      </c>
      <c r="P36" s="84">
        <v>45322</v>
      </c>
      <c r="Q36" s="70">
        <v>10500000</v>
      </c>
      <c r="R36" s="84">
        <v>45322</v>
      </c>
      <c r="S36" s="70">
        <v>10500000</v>
      </c>
      <c r="T36" s="72" t="s">
        <v>67</v>
      </c>
      <c r="U36" s="273">
        <v>36564357</v>
      </c>
      <c r="V36" s="136" t="s">
        <v>3244</v>
      </c>
      <c r="W36" s="274">
        <v>45322</v>
      </c>
      <c r="X36" s="274">
        <v>45323</v>
      </c>
      <c r="Y36" s="81" t="s">
        <v>75</v>
      </c>
      <c r="Z36" s="274">
        <v>45473</v>
      </c>
      <c r="AA36" s="136">
        <f t="shared" si="0"/>
        <v>150</v>
      </c>
      <c r="AB36" s="70">
        <v>0</v>
      </c>
      <c r="AC36" s="70">
        <v>0</v>
      </c>
      <c r="AD36" s="70">
        <v>0</v>
      </c>
      <c r="AE36" s="84" t="s">
        <v>75</v>
      </c>
      <c r="AF36" s="136">
        <f t="shared" si="1"/>
        <v>0</v>
      </c>
      <c r="AG36" s="70">
        <v>0</v>
      </c>
      <c r="AH36" s="70">
        <v>0</v>
      </c>
      <c r="AI36" s="79" t="s">
        <v>75</v>
      </c>
      <c r="AJ36" s="72">
        <v>0</v>
      </c>
      <c r="AK36" s="79" t="s">
        <v>75</v>
      </c>
      <c r="AL36" s="79" t="s">
        <v>75</v>
      </c>
      <c r="AM36" s="136">
        <f t="shared" si="2"/>
        <v>0</v>
      </c>
      <c r="AN36" s="136">
        <f>+K36+AC36-AH36</f>
        <v>10500000</v>
      </c>
      <c r="AO36" s="72" t="s">
        <v>67</v>
      </c>
      <c r="AP36" s="70">
        <v>10500000</v>
      </c>
      <c r="AQ36" s="72" t="s">
        <v>85</v>
      </c>
      <c r="AR36" s="70">
        <v>0</v>
      </c>
      <c r="AS36" s="86" t="s">
        <v>75</v>
      </c>
      <c r="AT36" s="169">
        <v>8400000</v>
      </c>
      <c r="AU36" s="139">
        <f t="shared" si="3"/>
        <v>2100000</v>
      </c>
      <c r="AV36" s="140">
        <f t="shared" si="4"/>
        <v>0.8</v>
      </c>
      <c r="AW36" s="86" t="s">
        <v>75</v>
      </c>
      <c r="AX36" s="72" t="s">
        <v>86</v>
      </c>
      <c r="AY36" s="136" t="s">
        <v>3254</v>
      </c>
      <c r="AZ36" s="67" t="s">
        <v>67</v>
      </c>
      <c r="BA36" s="67" t="s">
        <v>67</v>
      </c>
    </row>
    <row r="37" spans="2:53" x14ac:dyDescent="0.25">
      <c r="B37" s="67">
        <v>2024</v>
      </c>
      <c r="C37" s="67">
        <v>891780111</v>
      </c>
      <c r="D37" s="69" t="s">
        <v>64</v>
      </c>
      <c r="E37" s="136" t="s">
        <v>3253</v>
      </c>
      <c r="F37" s="136" t="s">
        <v>3252</v>
      </c>
      <c r="G37" s="72">
        <v>0</v>
      </c>
      <c r="H37" s="72" t="s">
        <v>73</v>
      </c>
      <c r="I37" s="69" t="s">
        <v>65</v>
      </c>
      <c r="J37" s="70" t="s">
        <v>3251</v>
      </c>
      <c r="K37" s="241">
        <v>11000000</v>
      </c>
      <c r="L37" s="67" t="s">
        <v>68</v>
      </c>
      <c r="M37" s="136" t="s">
        <v>3250</v>
      </c>
      <c r="N37" s="273">
        <v>1083569978</v>
      </c>
      <c r="O37" s="70">
        <v>205</v>
      </c>
      <c r="P37" s="84">
        <v>45322</v>
      </c>
      <c r="Q37" s="70">
        <v>11000000</v>
      </c>
      <c r="R37" s="84">
        <v>45322</v>
      </c>
      <c r="S37" s="70">
        <v>11000000</v>
      </c>
      <c r="T37" s="72" t="s">
        <v>67</v>
      </c>
      <c r="U37" s="273">
        <v>1082900194</v>
      </c>
      <c r="V37" s="136" t="s">
        <v>3191</v>
      </c>
      <c r="W37" s="274">
        <v>45322</v>
      </c>
      <c r="X37" s="274">
        <v>45323</v>
      </c>
      <c r="Y37" s="81" t="s">
        <v>75</v>
      </c>
      <c r="Z37" s="274">
        <v>45473</v>
      </c>
      <c r="AA37" s="136">
        <f t="shared" si="0"/>
        <v>150</v>
      </c>
      <c r="AB37" s="70">
        <v>0</v>
      </c>
      <c r="AC37" s="70">
        <v>0</v>
      </c>
      <c r="AD37" s="70">
        <v>0</v>
      </c>
      <c r="AE37" s="84" t="s">
        <v>75</v>
      </c>
      <c r="AF37" s="136">
        <f t="shared" si="1"/>
        <v>0</v>
      </c>
      <c r="AG37" s="70">
        <v>0</v>
      </c>
      <c r="AH37" s="70">
        <v>0</v>
      </c>
      <c r="AI37" s="79" t="s">
        <v>75</v>
      </c>
      <c r="AJ37" s="72">
        <v>0</v>
      </c>
      <c r="AK37" s="79" t="s">
        <v>75</v>
      </c>
      <c r="AL37" s="79" t="s">
        <v>75</v>
      </c>
      <c r="AM37" s="136">
        <f t="shared" si="2"/>
        <v>0</v>
      </c>
      <c r="AN37" s="136">
        <f>+K37+AC37-AH37</f>
        <v>11000000</v>
      </c>
      <c r="AO37" s="72" t="s">
        <v>67</v>
      </c>
      <c r="AP37" s="70">
        <v>11000000</v>
      </c>
      <c r="AQ37" s="72" t="s">
        <v>85</v>
      </c>
      <c r="AR37" s="70">
        <v>0</v>
      </c>
      <c r="AS37" s="86" t="s">
        <v>75</v>
      </c>
      <c r="AT37" s="169">
        <v>8800000</v>
      </c>
      <c r="AU37" s="139">
        <f t="shared" si="3"/>
        <v>2200000</v>
      </c>
      <c r="AV37" s="140">
        <f t="shared" si="4"/>
        <v>0.8</v>
      </c>
      <c r="AW37" s="86" t="s">
        <v>75</v>
      </c>
      <c r="AX37" s="72" t="s">
        <v>86</v>
      </c>
      <c r="AY37" s="136" t="s">
        <v>3249</v>
      </c>
      <c r="AZ37" s="67" t="s">
        <v>67</v>
      </c>
      <c r="BA37" s="67" t="s">
        <v>67</v>
      </c>
    </row>
    <row r="38" spans="2:53" x14ac:dyDescent="0.25">
      <c r="B38" s="67">
        <v>2024</v>
      </c>
      <c r="C38" s="67">
        <v>891780111</v>
      </c>
      <c r="D38" s="69" t="s">
        <v>64</v>
      </c>
      <c r="E38" s="136" t="s">
        <v>3248</v>
      </c>
      <c r="F38" s="136" t="s">
        <v>3247</v>
      </c>
      <c r="G38" s="72">
        <v>0</v>
      </c>
      <c r="H38" s="72" t="s">
        <v>73</v>
      </c>
      <c r="I38" s="69" t="s">
        <v>65</v>
      </c>
      <c r="J38" s="70" t="s">
        <v>3246</v>
      </c>
      <c r="K38" s="241">
        <v>11500000</v>
      </c>
      <c r="L38" s="67" t="s">
        <v>68</v>
      </c>
      <c r="M38" s="136" t="s">
        <v>3245</v>
      </c>
      <c r="N38" s="273">
        <v>1082981040</v>
      </c>
      <c r="O38" s="70">
        <v>207</v>
      </c>
      <c r="P38" s="84">
        <v>45322</v>
      </c>
      <c r="Q38" s="70">
        <v>11500000</v>
      </c>
      <c r="R38" s="84">
        <v>45322</v>
      </c>
      <c r="S38" s="70">
        <v>11500000</v>
      </c>
      <c r="T38" s="72" t="s">
        <v>67</v>
      </c>
      <c r="U38" s="273">
        <v>36564357</v>
      </c>
      <c r="V38" s="136" t="s">
        <v>3244</v>
      </c>
      <c r="W38" s="274">
        <v>45322</v>
      </c>
      <c r="X38" s="274">
        <v>45323</v>
      </c>
      <c r="Y38" s="81" t="s">
        <v>75</v>
      </c>
      <c r="Z38" s="274">
        <v>45473</v>
      </c>
      <c r="AA38" s="136">
        <f t="shared" si="0"/>
        <v>150</v>
      </c>
      <c r="AB38" s="70">
        <v>0</v>
      </c>
      <c r="AC38" s="70">
        <v>0</v>
      </c>
      <c r="AD38" s="70">
        <v>0</v>
      </c>
      <c r="AE38" s="84" t="s">
        <v>75</v>
      </c>
      <c r="AF38" s="136">
        <f t="shared" si="1"/>
        <v>0</v>
      </c>
      <c r="AG38" s="70">
        <v>0</v>
      </c>
      <c r="AH38" s="70">
        <v>0</v>
      </c>
      <c r="AI38" s="79" t="s">
        <v>75</v>
      </c>
      <c r="AJ38" s="72">
        <v>0</v>
      </c>
      <c r="AK38" s="79" t="s">
        <v>75</v>
      </c>
      <c r="AL38" s="79" t="s">
        <v>75</v>
      </c>
      <c r="AM38" s="136">
        <f t="shared" si="2"/>
        <v>0</v>
      </c>
      <c r="AN38" s="136">
        <f>+K38+AC38-AH38</f>
        <v>11500000</v>
      </c>
      <c r="AO38" s="72" t="s">
        <v>67</v>
      </c>
      <c r="AP38" s="70">
        <v>11500000</v>
      </c>
      <c r="AQ38" s="72" t="s">
        <v>85</v>
      </c>
      <c r="AR38" s="70">
        <v>0</v>
      </c>
      <c r="AS38" s="86" t="s">
        <v>75</v>
      </c>
      <c r="AT38" s="169">
        <v>9200000</v>
      </c>
      <c r="AU38" s="139">
        <f t="shared" si="3"/>
        <v>2300000</v>
      </c>
      <c r="AV38" s="140">
        <f t="shared" si="4"/>
        <v>0.8</v>
      </c>
      <c r="AW38" s="86" t="s">
        <v>75</v>
      </c>
      <c r="AX38" s="72" t="s">
        <v>86</v>
      </c>
      <c r="AY38" s="136" t="s">
        <v>3243</v>
      </c>
      <c r="AZ38" s="67" t="s">
        <v>67</v>
      </c>
      <c r="BA38" s="67" t="s">
        <v>67</v>
      </c>
    </row>
    <row r="39" spans="2:53" x14ac:dyDescent="0.25">
      <c r="B39" s="67">
        <v>2024</v>
      </c>
      <c r="C39" s="67">
        <v>891780111</v>
      </c>
      <c r="D39" s="69" t="s">
        <v>64</v>
      </c>
      <c r="E39" s="136" t="s">
        <v>3242</v>
      </c>
      <c r="F39" s="136" t="s">
        <v>3241</v>
      </c>
      <c r="G39" s="72">
        <v>0</v>
      </c>
      <c r="H39" s="72" t="s">
        <v>73</v>
      </c>
      <c r="I39" s="69" t="s">
        <v>65</v>
      </c>
      <c r="J39" s="70" t="s">
        <v>3240</v>
      </c>
      <c r="K39" s="241">
        <v>13500000</v>
      </c>
      <c r="L39" s="67" t="s">
        <v>68</v>
      </c>
      <c r="M39" s="136" t="s">
        <v>3239</v>
      </c>
      <c r="N39" s="273">
        <v>1129567153</v>
      </c>
      <c r="O39" s="70">
        <v>201</v>
      </c>
      <c r="P39" s="84">
        <v>45322</v>
      </c>
      <c r="Q39" s="70">
        <v>13500000</v>
      </c>
      <c r="R39" s="84">
        <v>45322</v>
      </c>
      <c r="S39" s="70">
        <v>13500000</v>
      </c>
      <c r="T39" s="72" t="s">
        <v>67</v>
      </c>
      <c r="U39" s="273">
        <v>7634903</v>
      </c>
      <c r="V39" s="136" t="s">
        <v>3158</v>
      </c>
      <c r="W39" s="274">
        <v>45322</v>
      </c>
      <c r="X39" s="274">
        <v>45323</v>
      </c>
      <c r="Y39" s="81" t="s">
        <v>75</v>
      </c>
      <c r="Z39" s="274">
        <v>45473</v>
      </c>
      <c r="AA39" s="136">
        <f t="shared" si="0"/>
        <v>150</v>
      </c>
      <c r="AB39" s="70">
        <v>0</v>
      </c>
      <c r="AC39" s="70">
        <v>0</v>
      </c>
      <c r="AD39" s="70">
        <v>0</v>
      </c>
      <c r="AE39" s="84" t="s">
        <v>75</v>
      </c>
      <c r="AF39" s="136">
        <f t="shared" si="1"/>
        <v>0</v>
      </c>
      <c r="AG39" s="70">
        <v>0</v>
      </c>
      <c r="AH39" s="70">
        <v>0</v>
      </c>
      <c r="AI39" s="79" t="s">
        <v>75</v>
      </c>
      <c r="AJ39" s="72">
        <v>0</v>
      </c>
      <c r="AK39" s="79" t="s">
        <v>75</v>
      </c>
      <c r="AL39" s="79" t="s">
        <v>75</v>
      </c>
      <c r="AM39" s="136">
        <f t="shared" si="2"/>
        <v>0</v>
      </c>
      <c r="AN39" s="136">
        <f>+K39+AC39-AH39</f>
        <v>13500000</v>
      </c>
      <c r="AO39" s="72" t="s">
        <v>67</v>
      </c>
      <c r="AP39" s="70">
        <v>13500000</v>
      </c>
      <c r="AQ39" s="72" t="s">
        <v>85</v>
      </c>
      <c r="AR39" s="70">
        <v>0</v>
      </c>
      <c r="AS39" s="86" t="s">
        <v>75</v>
      </c>
      <c r="AT39" s="169">
        <v>10800000</v>
      </c>
      <c r="AU39" s="139">
        <f t="shared" si="3"/>
        <v>2700000</v>
      </c>
      <c r="AV39" s="140">
        <f t="shared" si="4"/>
        <v>0.8</v>
      </c>
      <c r="AW39" s="86" t="s">
        <v>75</v>
      </c>
      <c r="AX39" s="72" t="s">
        <v>86</v>
      </c>
      <c r="AY39" s="136" t="s">
        <v>3238</v>
      </c>
      <c r="AZ39" s="67" t="s">
        <v>67</v>
      </c>
      <c r="BA39" s="67" t="s">
        <v>67</v>
      </c>
    </row>
    <row r="40" spans="2:53" x14ac:dyDescent="0.25">
      <c r="B40" s="67">
        <v>2024</v>
      </c>
      <c r="C40" s="67">
        <v>891780111</v>
      </c>
      <c r="D40" s="69" t="s">
        <v>64</v>
      </c>
      <c r="E40" s="136" t="s">
        <v>3237</v>
      </c>
      <c r="F40" s="136" t="s">
        <v>3236</v>
      </c>
      <c r="G40" s="72">
        <v>0</v>
      </c>
      <c r="H40" s="72" t="s">
        <v>73</v>
      </c>
      <c r="I40" s="69" t="s">
        <v>65</v>
      </c>
      <c r="J40" s="70" t="s">
        <v>3235</v>
      </c>
      <c r="K40" s="241">
        <v>10000000</v>
      </c>
      <c r="L40" s="67" t="s">
        <v>68</v>
      </c>
      <c r="M40" s="136" t="s">
        <v>3234</v>
      </c>
      <c r="N40" s="273">
        <v>1004347197</v>
      </c>
      <c r="O40" s="70">
        <v>204</v>
      </c>
      <c r="P40" s="84">
        <v>45330</v>
      </c>
      <c r="Q40" s="70">
        <v>10000000</v>
      </c>
      <c r="R40" s="84">
        <v>45330</v>
      </c>
      <c r="S40" s="70">
        <v>10000000</v>
      </c>
      <c r="T40" s="72" t="s">
        <v>67</v>
      </c>
      <c r="U40" s="273">
        <v>12561250</v>
      </c>
      <c r="V40" s="136" t="s">
        <v>3207</v>
      </c>
      <c r="W40" s="274">
        <v>45330</v>
      </c>
      <c r="X40" s="274">
        <v>45330</v>
      </c>
      <c r="Y40" s="81" t="s">
        <v>75</v>
      </c>
      <c r="Z40" s="274">
        <v>45473</v>
      </c>
      <c r="AA40" s="136">
        <f t="shared" si="0"/>
        <v>143</v>
      </c>
      <c r="AB40" s="70">
        <v>0</v>
      </c>
      <c r="AC40" s="70">
        <v>0</v>
      </c>
      <c r="AD40" s="70">
        <v>0</v>
      </c>
      <c r="AE40" s="84" t="s">
        <v>75</v>
      </c>
      <c r="AF40" s="136">
        <f t="shared" si="1"/>
        <v>0</v>
      </c>
      <c r="AG40" s="70">
        <v>0</v>
      </c>
      <c r="AH40" s="70">
        <v>0</v>
      </c>
      <c r="AI40" s="79" t="s">
        <v>75</v>
      </c>
      <c r="AJ40" s="72">
        <v>0</v>
      </c>
      <c r="AK40" s="79" t="s">
        <v>75</v>
      </c>
      <c r="AL40" s="79" t="s">
        <v>75</v>
      </c>
      <c r="AM40" s="136">
        <f t="shared" si="2"/>
        <v>0</v>
      </c>
      <c r="AN40" s="136">
        <f>+K40+AC40-AH40</f>
        <v>10000000</v>
      </c>
      <c r="AO40" s="72" t="s">
        <v>67</v>
      </c>
      <c r="AP40" s="70">
        <v>10000000</v>
      </c>
      <c r="AQ40" s="72" t="s">
        <v>85</v>
      </c>
      <c r="AR40" s="70">
        <v>0</v>
      </c>
      <c r="AS40" s="86" t="s">
        <v>75</v>
      </c>
      <c r="AT40" s="169">
        <v>6000000</v>
      </c>
      <c r="AU40" s="139">
        <f t="shared" si="3"/>
        <v>4000000</v>
      </c>
      <c r="AV40" s="140">
        <f t="shared" si="4"/>
        <v>0.6</v>
      </c>
      <c r="AW40" s="86" t="s">
        <v>75</v>
      </c>
      <c r="AX40" s="72" t="s">
        <v>86</v>
      </c>
      <c r="AY40" s="136" t="s">
        <v>3233</v>
      </c>
      <c r="AZ40" s="67" t="s">
        <v>67</v>
      </c>
      <c r="BA40" s="67" t="s">
        <v>67</v>
      </c>
    </row>
    <row r="41" spans="2:53" x14ac:dyDescent="0.25">
      <c r="B41" s="67">
        <v>2024</v>
      </c>
      <c r="C41" s="67">
        <v>891780111</v>
      </c>
      <c r="D41" s="69" t="s">
        <v>64</v>
      </c>
      <c r="E41" s="136" t="s">
        <v>3232</v>
      </c>
      <c r="F41" s="136" t="s">
        <v>3231</v>
      </c>
      <c r="G41" s="72">
        <v>0</v>
      </c>
      <c r="H41" s="72" t="s">
        <v>73</v>
      </c>
      <c r="I41" s="69" t="s">
        <v>65</v>
      </c>
      <c r="J41" s="70" t="s">
        <v>3230</v>
      </c>
      <c r="K41" s="241">
        <v>4400000</v>
      </c>
      <c r="L41" s="67" t="s">
        <v>68</v>
      </c>
      <c r="M41" s="136" t="s">
        <v>3229</v>
      </c>
      <c r="N41" s="273">
        <v>1083022769</v>
      </c>
      <c r="O41" s="70">
        <v>206</v>
      </c>
      <c r="P41" s="84">
        <v>45322</v>
      </c>
      <c r="Q41" s="70">
        <v>4400000</v>
      </c>
      <c r="R41" s="84">
        <v>45330</v>
      </c>
      <c r="S41" s="70">
        <v>4400000</v>
      </c>
      <c r="T41" s="72" t="s">
        <v>67</v>
      </c>
      <c r="U41" s="241">
        <v>1045725304</v>
      </c>
      <c r="V41" s="238" t="s">
        <v>3174</v>
      </c>
      <c r="W41" s="274">
        <v>45330</v>
      </c>
      <c r="X41" s="274">
        <v>45330</v>
      </c>
      <c r="Y41" s="81" t="s">
        <v>75</v>
      </c>
      <c r="Z41" s="274">
        <v>45382</v>
      </c>
      <c r="AA41" s="136">
        <f t="shared" si="0"/>
        <v>52</v>
      </c>
      <c r="AB41" s="70">
        <v>0</v>
      </c>
      <c r="AC41" s="70">
        <v>0</v>
      </c>
      <c r="AD41" s="70">
        <v>0</v>
      </c>
      <c r="AE41" s="84" t="s">
        <v>75</v>
      </c>
      <c r="AF41" s="136">
        <f t="shared" si="1"/>
        <v>0</v>
      </c>
      <c r="AG41" s="70">
        <v>0</v>
      </c>
      <c r="AH41" s="70">
        <v>0</v>
      </c>
      <c r="AI41" s="79" t="s">
        <v>75</v>
      </c>
      <c r="AJ41" s="72">
        <v>0</v>
      </c>
      <c r="AK41" s="79" t="s">
        <v>75</v>
      </c>
      <c r="AL41" s="79" t="s">
        <v>75</v>
      </c>
      <c r="AM41" s="136">
        <f t="shared" si="2"/>
        <v>0</v>
      </c>
      <c r="AN41" s="136">
        <f>+K41+AC41-AH41</f>
        <v>4400000</v>
      </c>
      <c r="AO41" s="72" t="s">
        <v>67</v>
      </c>
      <c r="AP41" s="70">
        <v>4400000</v>
      </c>
      <c r="AQ41" s="72" t="s">
        <v>85</v>
      </c>
      <c r="AR41" s="70">
        <v>0</v>
      </c>
      <c r="AS41" s="86" t="s">
        <v>75</v>
      </c>
      <c r="AT41" s="169">
        <v>4400000</v>
      </c>
      <c r="AU41" s="139">
        <f t="shared" si="3"/>
        <v>0</v>
      </c>
      <c r="AV41" s="140">
        <f t="shared" si="4"/>
        <v>1</v>
      </c>
      <c r="AW41" s="86" t="s">
        <v>75</v>
      </c>
      <c r="AX41" s="72" t="s">
        <v>131</v>
      </c>
      <c r="AY41" s="136" t="s">
        <v>3228</v>
      </c>
      <c r="AZ41" s="67" t="s">
        <v>67</v>
      </c>
      <c r="BA41" s="67" t="s">
        <v>67</v>
      </c>
    </row>
    <row r="42" spans="2:53" x14ac:dyDescent="0.25">
      <c r="B42" s="67">
        <v>2024</v>
      </c>
      <c r="C42" s="67">
        <v>891780111</v>
      </c>
      <c r="D42" s="69" t="s">
        <v>64</v>
      </c>
      <c r="E42" s="136" t="s">
        <v>3227</v>
      </c>
      <c r="F42" s="136" t="s">
        <v>3226</v>
      </c>
      <c r="G42" s="72">
        <v>0</v>
      </c>
      <c r="H42" s="72" t="s">
        <v>73</v>
      </c>
      <c r="I42" s="69" t="s">
        <v>65</v>
      </c>
      <c r="J42" s="70" t="s">
        <v>3225</v>
      </c>
      <c r="K42" s="241">
        <v>14400000</v>
      </c>
      <c r="L42" s="67" t="s">
        <v>68</v>
      </c>
      <c r="M42" s="136" t="s">
        <v>3224</v>
      </c>
      <c r="N42" s="273">
        <v>26870452</v>
      </c>
      <c r="O42" s="70">
        <v>367</v>
      </c>
      <c r="P42" s="84">
        <v>45337</v>
      </c>
      <c r="Q42" s="70">
        <v>14400000</v>
      </c>
      <c r="R42" s="84">
        <v>45336</v>
      </c>
      <c r="S42" s="70">
        <v>14400000</v>
      </c>
      <c r="T42" s="72" t="s">
        <v>67</v>
      </c>
      <c r="U42" s="273">
        <v>1082943891</v>
      </c>
      <c r="V42" s="136" t="s">
        <v>3180</v>
      </c>
      <c r="W42" s="274">
        <v>45338</v>
      </c>
      <c r="X42" s="274">
        <v>45338</v>
      </c>
      <c r="Y42" s="81" t="s">
        <v>75</v>
      </c>
      <c r="Z42" s="274">
        <v>45519</v>
      </c>
      <c r="AA42" s="136">
        <f t="shared" si="0"/>
        <v>181</v>
      </c>
      <c r="AB42" s="70">
        <v>0</v>
      </c>
      <c r="AC42" s="70">
        <v>0</v>
      </c>
      <c r="AD42" s="70">
        <v>0</v>
      </c>
      <c r="AE42" s="84" t="s">
        <v>75</v>
      </c>
      <c r="AF42" s="136">
        <f t="shared" si="1"/>
        <v>0</v>
      </c>
      <c r="AG42" s="70">
        <v>0</v>
      </c>
      <c r="AH42" s="70">
        <v>0</v>
      </c>
      <c r="AI42" s="79" t="s">
        <v>75</v>
      </c>
      <c r="AJ42" s="72">
        <v>0</v>
      </c>
      <c r="AK42" s="79" t="s">
        <v>75</v>
      </c>
      <c r="AL42" s="79" t="s">
        <v>75</v>
      </c>
      <c r="AM42" s="136">
        <f t="shared" si="2"/>
        <v>0</v>
      </c>
      <c r="AN42" s="136">
        <f>+K42+AC42-AH42</f>
        <v>14400000</v>
      </c>
      <c r="AO42" s="72" t="s">
        <v>67</v>
      </c>
      <c r="AP42" s="70">
        <v>14400000</v>
      </c>
      <c r="AQ42" s="72" t="s">
        <v>85</v>
      </c>
      <c r="AR42" s="70">
        <v>0</v>
      </c>
      <c r="AS42" s="86" t="s">
        <v>75</v>
      </c>
      <c r="AT42" s="169">
        <v>4800000</v>
      </c>
      <c r="AU42" s="139">
        <f t="shared" si="3"/>
        <v>9600000</v>
      </c>
      <c r="AV42" s="140">
        <f t="shared" si="4"/>
        <v>0.33333333333333331</v>
      </c>
      <c r="AW42" s="86" t="s">
        <v>75</v>
      </c>
      <c r="AX42" s="72" t="s">
        <v>86</v>
      </c>
      <c r="AY42" s="136" t="s">
        <v>3223</v>
      </c>
      <c r="AZ42" s="67" t="s">
        <v>67</v>
      </c>
      <c r="BA42" s="67" t="s">
        <v>133</v>
      </c>
    </row>
    <row r="43" spans="2:53" x14ac:dyDescent="0.25">
      <c r="B43" s="67">
        <v>2024</v>
      </c>
      <c r="C43" s="67">
        <v>891780111</v>
      </c>
      <c r="D43" s="69" t="s">
        <v>64</v>
      </c>
      <c r="E43" s="136" t="s">
        <v>3222</v>
      </c>
      <c r="F43" s="136" t="s">
        <v>3221</v>
      </c>
      <c r="G43" s="72">
        <v>0</v>
      </c>
      <c r="H43" s="72" t="s">
        <v>73</v>
      </c>
      <c r="I43" s="69" t="s">
        <v>65</v>
      </c>
      <c r="J43" s="70" t="s">
        <v>3220</v>
      </c>
      <c r="K43" s="241">
        <v>11250000</v>
      </c>
      <c r="L43" s="67" t="s">
        <v>68</v>
      </c>
      <c r="M43" s="136" t="s">
        <v>3219</v>
      </c>
      <c r="N43" s="273">
        <v>33201287</v>
      </c>
      <c r="O43" s="70">
        <v>451</v>
      </c>
      <c r="P43" s="84">
        <v>45344</v>
      </c>
      <c r="Q43" s="70">
        <v>11250000</v>
      </c>
      <c r="R43" s="84">
        <v>45345</v>
      </c>
      <c r="S43" s="70">
        <v>11250000</v>
      </c>
      <c r="T43" s="72" t="s">
        <v>67</v>
      </c>
      <c r="U43" s="273">
        <v>1082943891</v>
      </c>
      <c r="V43" s="136" t="s">
        <v>3180</v>
      </c>
      <c r="W43" s="274">
        <v>45345</v>
      </c>
      <c r="X43" s="274">
        <v>45345</v>
      </c>
      <c r="Y43" s="81" t="s">
        <v>75</v>
      </c>
      <c r="Z43" s="274">
        <v>45526</v>
      </c>
      <c r="AA43" s="136">
        <f t="shared" si="0"/>
        <v>181</v>
      </c>
      <c r="AB43" s="70">
        <v>0</v>
      </c>
      <c r="AC43" s="70">
        <v>0</v>
      </c>
      <c r="AD43" s="70">
        <v>0</v>
      </c>
      <c r="AE43" s="84" t="s">
        <v>75</v>
      </c>
      <c r="AF43" s="136">
        <f t="shared" si="1"/>
        <v>0</v>
      </c>
      <c r="AG43" s="70">
        <v>0</v>
      </c>
      <c r="AH43" s="70">
        <v>0</v>
      </c>
      <c r="AI43" s="79" t="s">
        <v>75</v>
      </c>
      <c r="AJ43" s="72">
        <v>0</v>
      </c>
      <c r="AK43" s="79" t="s">
        <v>75</v>
      </c>
      <c r="AL43" s="79" t="s">
        <v>75</v>
      </c>
      <c r="AM43" s="136">
        <f t="shared" si="2"/>
        <v>0</v>
      </c>
      <c r="AN43" s="136">
        <f>+K43+AC43-AH43</f>
        <v>11250000</v>
      </c>
      <c r="AO43" s="72" t="s">
        <v>67</v>
      </c>
      <c r="AP43" s="70">
        <v>11250000</v>
      </c>
      <c r="AQ43" s="72" t="s">
        <v>85</v>
      </c>
      <c r="AR43" s="70">
        <v>0</v>
      </c>
      <c r="AS43" s="86" t="s">
        <v>75</v>
      </c>
      <c r="AT43" s="169">
        <v>3750000</v>
      </c>
      <c r="AU43" s="139">
        <f t="shared" si="3"/>
        <v>7500000</v>
      </c>
      <c r="AV43" s="140">
        <f t="shared" si="4"/>
        <v>0.33333333333333331</v>
      </c>
      <c r="AW43" s="86" t="s">
        <v>75</v>
      </c>
      <c r="AX43" s="72" t="s">
        <v>86</v>
      </c>
      <c r="AY43" s="136" t="s">
        <v>3218</v>
      </c>
      <c r="AZ43" s="67" t="s">
        <v>67</v>
      </c>
      <c r="BA43" s="67" t="s">
        <v>133</v>
      </c>
    </row>
    <row r="44" spans="2:53" x14ac:dyDescent="0.25">
      <c r="B44" s="67">
        <v>2024</v>
      </c>
      <c r="C44" s="67">
        <v>891780111</v>
      </c>
      <c r="D44" s="69" t="s">
        <v>64</v>
      </c>
      <c r="E44" s="136" t="s">
        <v>3217</v>
      </c>
      <c r="F44" s="136" t="s">
        <v>3216</v>
      </c>
      <c r="G44" s="72">
        <v>0</v>
      </c>
      <c r="H44" s="72" t="s">
        <v>73</v>
      </c>
      <c r="I44" s="69" t="s">
        <v>65</v>
      </c>
      <c r="J44" s="70" t="s">
        <v>3215</v>
      </c>
      <c r="K44" s="241">
        <v>13020000</v>
      </c>
      <c r="L44" s="67" t="s">
        <v>68</v>
      </c>
      <c r="M44" s="136" t="s">
        <v>3214</v>
      </c>
      <c r="N44" s="273">
        <v>26812832</v>
      </c>
      <c r="O44" s="70">
        <v>387</v>
      </c>
      <c r="P44" s="84">
        <v>45338</v>
      </c>
      <c r="Q44" s="70">
        <v>13020000</v>
      </c>
      <c r="R44" s="84">
        <v>45342</v>
      </c>
      <c r="S44" s="70">
        <v>13020000</v>
      </c>
      <c r="T44" s="72" t="s">
        <v>67</v>
      </c>
      <c r="U44" s="276">
        <v>36669725</v>
      </c>
      <c r="V44" s="136" t="s">
        <v>3213</v>
      </c>
      <c r="W44" s="274">
        <v>45342</v>
      </c>
      <c r="X44" s="274">
        <v>45342</v>
      </c>
      <c r="Y44" s="81" t="s">
        <v>75</v>
      </c>
      <c r="Z44" s="274">
        <v>45473</v>
      </c>
      <c r="AA44" s="136">
        <f t="shared" si="0"/>
        <v>131</v>
      </c>
      <c r="AB44" s="70">
        <v>0</v>
      </c>
      <c r="AC44" s="70">
        <v>0</v>
      </c>
      <c r="AD44" s="70">
        <v>0</v>
      </c>
      <c r="AE44" s="84" t="s">
        <v>75</v>
      </c>
      <c r="AF44" s="136">
        <f t="shared" si="1"/>
        <v>0</v>
      </c>
      <c r="AG44" s="70">
        <v>0</v>
      </c>
      <c r="AH44" s="70">
        <v>0</v>
      </c>
      <c r="AI44" s="79" t="s">
        <v>75</v>
      </c>
      <c r="AJ44" s="72">
        <v>0</v>
      </c>
      <c r="AK44" s="79" t="s">
        <v>75</v>
      </c>
      <c r="AL44" s="79" t="s">
        <v>75</v>
      </c>
      <c r="AM44" s="136">
        <f t="shared" si="2"/>
        <v>0</v>
      </c>
      <c r="AN44" s="136">
        <f>+K44+AC44-AH44</f>
        <v>13020000</v>
      </c>
      <c r="AO44" s="72" t="s">
        <v>67</v>
      </c>
      <c r="AP44" s="70">
        <v>13020000</v>
      </c>
      <c r="AQ44" s="72" t="s">
        <v>85</v>
      </c>
      <c r="AR44" s="70">
        <v>0</v>
      </c>
      <c r="AS44" s="86" t="s">
        <v>75</v>
      </c>
      <c r="AT44" s="169">
        <v>10220000</v>
      </c>
      <c r="AU44" s="139">
        <f t="shared" si="3"/>
        <v>2800000</v>
      </c>
      <c r="AV44" s="140">
        <f t="shared" si="4"/>
        <v>0.78494623655913975</v>
      </c>
      <c r="AW44" s="86" t="s">
        <v>75</v>
      </c>
      <c r="AX44" s="72" t="s">
        <v>86</v>
      </c>
      <c r="AY44" s="136" t="s">
        <v>3212</v>
      </c>
      <c r="AZ44" s="67" t="s">
        <v>67</v>
      </c>
      <c r="BA44" s="67" t="s">
        <v>67</v>
      </c>
    </row>
    <row r="45" spans="2:53" x14ac:dyDescent="0.25">
      <c r="B45" s="67">
        <v>2024</v>
      </c>
      <c r="C45" s="67">
        <v>891780111</v>
      </c>
      <c r="D45" s="69" t="s">
        <v>64</v>
      </c>
      <c r="E45" s="136" t="s">
        <v>3211</v>
      </c>
      <c r="F45" s="136" t="s">
        <v>3210</v>
      </c>
      <c r="G45" s="72">
        <v>0</v>
      </c>
      <c r="H45" s="72" t="s">
        <v>73</v>
      </c>
      <c r="I45" s="69" t="s">
        <v>65</v>
      </c>
      <c r="J45" s="70" t="s">
        <v>3209</v>
      </c>
      <c r="K45" s="241">
        <v>6320000</v>
      </c>
      <c r="L45" s="67" t="s">
        <v>68</v>
      </c>
      <c r="M45" s="136" t="s">
        <v>3208</v>
      </c>
      <c r="N45" s="273">
        <v>36720593</v>
      </c>
      <c r="O45" s="70">
        <v>594</v>
      </c>
      <c r="P45" s="84">
        <v>45357</v>
      </c>
      <c r="Q45" s="70">
        <v>6320000</v>
      </c>
      <c r="R45" s="84">
        <v>45362</v>
      </c>
      <c r="S45" s="70">
        <v>6320000</v>
      </c>
      <c r="T45" s="72" t="s">
        <v>67</v>
      </c>
      <c r="U45" s="273">
        <v>12561250</v>
      </c>
      <c r="V45" s="273" t="s">
        <v>3207</v>
      </c>
      <c r="W45" s="274">
        <v>45362</v>
      </c>
      <c r="X45" s="274">
        <v>45362</v>
      </c>
      <c r="Y45" s="81" t="s">
        <v>75</v>
      </c>
      <c r="Z45" s="274">
        <v>45458</v>
      </c>
      <c r="AA45" s="136">
        <f t="shared" si="0"/>
        <v>96</v>
      </c>
      <c r="AB45" s="70">
        <v>0</v>
      </c>
      <c r="AC45" s="70">
        <v>0</v>
      </c>
      <c r="AD45" s="70">
        <v>0</v>
      </c>
      <c r="AE45" s="84" t="s">
        <v>75</v>
      </c>
      <c r="AF45" s="136">
        <f t="shared" si="1"/>
        <v>0</v>
      </c>
      <c r="AG45" s="70">
        <v>0</v>
      </c>
      <c r="AH45" s="70">
        <v>0</v>
      </c>
      <c r="AI45" s="79" t="s">
        <v>75</v>
      </c>
      <c r="AJ45" s="72">
        <v>0</v>
      </c>
      <c r="AK45" s="79" t="s">
        <v>75</v>
      </c>
      <c r="AL45" s="79" t="s">
        <v>75</v>
      </c>
      <c r="AM45" s="136">
        <f t="shared" si="2"/>
        <v>0</v>
      </c>
      <c r="AN45" s="136">
        <f>+K45+AC45-AH45</f>
        <v>6320000</v>
      </c>
      <c r="AO45" s="72" t="s">
        <v>67</v>
      </c>
      <c r="AP45" s="70">
        <v>6320000</v>
      </c>
      <c r="AQ45" s="72" t="s">
        <v>85</v>
      </c>
      <c r="AR45" s="70">
        <v>0</v>
      </c>
      <c r="AS45" s="86" t="s">
        <v>75</v>
      </c>
      <c r="AT45" s="169">
        <v>5320000</v>
      </c>
      <c r="AU45" s="139">
        <f t="shared" si="3"/>
        <v>1000000</v>
      </c>
      <c r="AV45" s="140">
        <f t="shared" si="4"/>
        <v>0.84177215189873422</v>
      </c>
      <c r="AW45" s="86" t="s">
        <v>75</v>
      </c>
      <c r="AX45" s="72" t="s">
        <v>86</v>
      </c>
      <c r="AY45" s="136" t="s">
        <v>3206</v>
      </c>
      <c r="AZ45" s="67" t="s">
        <v>67</v>
      </c>
      <c r="BA45" s="67" t="s">
        <v>67</v>
      </c>
    </row>
    <row r="46" spans="2:53" x14ac:dyDescent="0.25">
      <c r="B46" s="67">
        <v>2024</v>
      </c>
      <c r="C46" s="67">
        <v>891780111</v>
      </c>
      <c r="D46" s="69" t="s">
        <v>64</v>
      </c>
      <c r="E46" s="136" t="s">
        <v>3205</v>
      </c>
      <c r="F46" s="136" t="s">
        <v>3204</v>
      </c>
      <c r="G46" s="72">
        <v>0</v>
      </c>
      <c r="H46" s="72" t="s">
        <v>73</v>
      </c>
      <c r="I46" s="69" t="s">
        <v>65</v>
      </c>
      <c r="J46" s="70" t="s">
        <v>3203</v>
      </c>
      <c r="K46" s="241">
        <v>10000000</v>
      </c>
      <c r="L46" s="67" t="s">
        <v>68</v>
      </c>
      <c r="M46" s="136" t="s">
        <v>301</v>
      </c>
      <c r="N46" s="273">
        <v>1082863156</v>
      </c>
      <c r="O46" s="70">
        <v>595</v>
      </c>
      <c r="P46" s="84">
        <v>45357</v>
      </c>
      <c r="Q46" s="70">
        <v>10000000</v>
      </c>
      <c r="R46" s="84">
        <v>45357</v>
      </c>
      <c r="S46" s="70">
        <v>10000000</v>
      </c>
      <c r="T46" s="72" t="s">
        <v>67</v>
      </c>
      <c r="U46" s="273">
        <v>36669977</v>
      </c>
      <c r="V46" s="136" t="s">
        <v>3197</v>
      </c>
      <c r="W46" s="274">
        <v>45362</v>
      </c>
      <c r="X46" s="274">
        <v>45362</v>
      </c>
      <c r="Y46" s="81" t="s">
        <v>75</v>
      </c>
      <c r="Z46" s="274">
        <v>45473</v>
      </c>
      <c r="AA46" s="136">
        <f t="shared" si="0"/>
        <v>111</v>
      </c>
      <c r="AB46" s="70">
        <v>0</v>
      </c>
      <c r="AC46" s="70">
        <v>0</v>
      </c>
      <c r="AD46" s="70">
        <v>0</v>
      </c>
      <c r="AE46" s="84" t="s">
        <v>75</v>
      </c>
      <c r="AF46" s="136">
        <f t="shared" si="1"/>
        <v>0</v>
      </c>
      <c r="AG46" s="70">
        <v>0</v>
      </c>
      <c r="AH46" s="70">
        <v>0</v>
      </c>
      <c r="AI46" s="79" t="s">
        <v>75</v>
      </c>
      <c r="AJ46" s="72">
        <v>0</v>
      </c>
      <c r="AK46" s="79" t="s">
        <v>75</v>
      </c>
      <c r="AL46" s="79" t="s">
        <v>75</v>
      </c>
      <c r="AM46" s="136">
        <f t="shared" si="2"/>
        <v>0</v>
      </c>
      <c r="AN46" s="136">
        <f>+K46+AC46-AH46</f>
        <v>10000000</v>
      </c>
      <c r="AO46" s="72" t="s">
        <v>67</v>
      </c>
      <c r="AP46" s="70">
        <v>10000000</v>
      </c>
      <c r="AQ46" s="72" t="s">
        <v>85</v>
      </c>
      <c r="AR46" s="70">
        <v>0</v>
      </c>
      <c r="AS46" s="86" t="s">
        <v>75</v>
      </c>
      <c r="AT46" s="169">
        <v>7500000</v>
      </c>
      <c r="AU46" s="139">
        <f t="shared" si="3"/>
        <v>2500000</v>
      </c>
      <c r="AV46" s="140">
        <f t="shared" si="4"/>
        <v>0.75</v>
      </c>
      <c r="AW46" s="86" t="s">
        <v>75</v>
      </c>
      <c r="AX46" s="72" t="s">
        <v>86</v>
      </c>
      <c r="AY46" s="136" t="s">
        <v>3202</v>
      </c>
      <c r="AZ46" s="67" t="s">
        <v>67</v>
      </c>
      <c r="BA46" s="67" t="s">
        <v>67</v>
      </c>
    </row>
    <row r="47" spans="2:53" x14ac:dyDescent="0.25">
      <c r="B47" s="67">
        <v>2024</v>
      </c>
      <c r="C47" s="67">
        <v>891780111</v>
      </c>
      <c r="D47" s="69" t="s">
        <v>64</v>
      </c>
      <c r="E47" s="136" t="s">
        <v>3201</v>
      </c>
      <c r="F47" s="136" t="s">
        <v>3200</v>
      </c>
      <c r="G47" s="72">
        <v>0</v>
      </c>
      <c r="H47" s="72" t="s">
        <v>73</v>
      </c>
      <c r="I47" s="69" t="s">
        <v>65</v>
      </c>
      <c r="J47" s="70" t="s">
        <v>3199</v>
      </c>
      <c r="K47" s="241">
        <v>8680000</v>
      </c>
      <c r="L47" s="67" t="s">
        <v>68</v>
      </c>
      <c r="M47" s="136" t="s">
        <v>3198</v>
      </c>
      <c r="N47" s="273">
        <v>1082898550</v>
      </c>
      <c r="O47" s="70">
        <v>592</v>
      </c>
      <c r="P47" s="84">
        <v>45357</v>
      </c>
      <c r="Q47" s="70">
        <v>8680000</v>
      </c>
      <c r="R47" s="84">
        <v>45357</v>
      </c>
      <c r="S47" s="70">
        <v>8680000</v>
      </c>
      <c r="T47" s="72" t="s">
        <v>67</v>
      </c>
      <c r="U47" s="273">
        <v>36669977</v>
      </c>
      <c r="V47" s="136" t="s">
        <v>3197</v>
      </c>
      <c r="W47" s="274">
        <v>45362</v>
      </c>
      <c r="X47" s="274">
        <v>45362</v>
      </c>
      <c r="Y47" s="81" t="s">
        <v>75</v>
      </c>
      <c r="Z47" s="274">
        <v>45473</v>
      </c>
      <c r="AA47" s="136">
        <f t="shared" si="0"/>
        <v>111</v>
      </c>
      <c r="AB47" s="70">
        <v>0</v>
      </c>
      <c r="AC47" s="70">
        <v>0</v>
      </c>
      <c r="AD47" s="70">
        <v>0</v>
      </c>
      <c r="AE47" s="84" t="s">
        <v>75</v>
      </c>
      <c r="AF47" s="136">
        <f t="shared" si="1"/>
        <v>0</v>
      </c>
      <c r="AG47" s="70">
        <v>0</v>
      </c>
      <c r="AH47" s="70">
        <v>0</v>
      </c>
      <c r="AI47" s="79" t="s">
        <v>75</v>
      </c>
      <c r="AJ47" s="72">
        <v>0</v>
      </c>
      <c r="AK47" s="79" t="s">
        <v>75</v>
      </c>
      <c r="AL47" s="79" t="s">
        <v>75</v>
      </c>
      <c r="AM47" s="136">
        <f t="shared" si="2"/>
        <v>0</v>
      </c>
      <c r="AN47" s="136">
        <f>+K47+AC47-AH47</f>
        <v>8680000</v>
      </c>
      <c r="AO47" s="72" t="s">
        <v>67</v>
      </c>
      <c r="AP47" s="70">
        <v>8680000</v>
      </c>
      <c r="AQ47" s="72" t="s">
        <v>85</v>
      </c>
      <c r="AR47" s="70">
        <v>0</v>
      </c>
      <c r="AS47" s="86" t="s">
        <v>75</v>
      </c>
      <c r="AT47" s="169">
        <v>6510000</v>
      </c>
      <c r="AU47" s="139">
        <f t="shared" si="3"/>
        <v>2170000</v>
      </c>
      <c r="AV47" s="140">
        <f t="shared" si="4"/>
        <v>0.75</v>
      </c>
      <c r="AW47" s="86" t="s">
        <v>75</v>
      </c>
      <c r="AX47" s="72" t="s">
        <v>86</v>
      </c>
      <c r="AY47" s="136" t="s">
        <v>3196</v>
      </c>
      <c r="AZ47" s="67" t="s">
        <v>67</v>
      </c>
      <c r="BA47" s="67" t="s">
        <v>67</v>
      </c>
    </row>
    <row r="48" spans="2:53" x14ac:dyDescent="0.25">
      <c r="B48" s="67">
        <v>2024</v>
      </c>
      <c r="C48" s="67">
        <v>891780111</v>
      </c>
      <c r="D48" s="69" t="s">
        <v>64</v>
      </c>
      <c r="E48" s="136" t="s">
        <v>3195</v>
      </c>
      <c r="F48" s="136" t="s">
        <v>3194</v>
      </c>
      <c r="G48" s="72">
        <v>0</v>
      </c>
      <c r="H48" s="72" t="s">
        <v>73</v>
      </c>
      <c r="I48" s="69" t="s">
        <v>65</v>
      </c>
      <c r="J48" s="70" t="s">
        <v>3193</v>
      </c>
      <c r="K48" s="241">
        <v>8000000</v>
      </c>
      <c r="L48" s="67" t="s">
        <v>68</v>
      </c>
      <c r="M48" s="136" t="s">
        <v>3192</v>
      </c>
      <c r="N48" s="273">
        <v>1080021566</v>
      </c>
      <c r="O48" s="70">
        <v>697</v>
      </c>
      <c r="P48" s="84">
        <v>45366</v>
      </c>
      <c r="Q48" s="70">
        <v>8000000</v>
      </c>
      <c r="R48" s="84">
        <v>45366</v>
      </c>
      <c r="S48" s="70">
        <v>8000000</v>
      </c>
      <c r="T48" s="72" t="s">
        <v>67</v>
      </c>
      <c r="U48" s="273">
        <v>1082900194</v>
      </c>
      <c r="V48" s="136" t="s">
        <v>3191</v>
      </c>
      <c r="W48" s="274">
        <v>45366</v>
      </c>
      <c r="X48" s="274">
        <v>45366</v>
      </c>
      <c r="Y48" s="81" t="s">
        <v>75</v>
      </c>
      <c r="Z48" s="274">
        <v>45473</v>
      </c>
      <c r="AA48" s="136">
        <f t="shared" si="0"/>
        <v>107</v>
      </c>
      <c r="AB48" s="70">
        <v>0</v>
      </c>
      <c r="AC48" s="70">
        <v>0</v>
      </c>
      <c r="AD48" s="70">
        <v>0</v>
      </c>
      <c r="AE48" s="84" t="s">
        <v>75</v>
      </c>
      <c r="AF48" s="136">
        <f t="shared" si="1"/>
        <v>0</v>
      </c>
      <c r="AG48" s="70">
        <v>0</v>
      </c>
      <c r="AH48" s="70">
        <v>0</v>
      </c>
      <c r="AI48" s="79" t="s">
        <v>75</v>
      </c>
      <c r="AJ48" s="72">
        <v>0</v>
      </c>
      <c r="AK48" s="79" t="s">
        <v>75</v>
      </c>
      <c r="AL48" s="79" t="s">
        <v>75</v>
      </c>
      <c r="AM48" s="136">
        <f t="shared" si="2"/>
        <v>0</v>
      </c>
      <c r="AN48" s="136">
        <f>+K48+AC48-AH48</f>
        <v>8000000</v>
      </c>
      <c r="AO48" s="72" t="s">
        <v>67</v>
      </c>
      <c r="AP48" s="70">
        <v>8000000</v>
      </c>
      <c r="AQ48" s="72" t="s">
        <v>85</v>
      </c>
      <c r="AR48" s="70">
        <v>0</v>
      </c>
      <c r="AS48" s="86" t="s">
        <v>75</v>
      </c>
      <c r="AT48" s="169">
        <v>5800000</v>
      </c>
      <c r="AU48" s="139">
        <f t="shared" si="3"/>
        <v>2200000</v>
      </c>
      <c r="AV48" s="140">
        <f t="shared" si="4"/>
        <v>0.72499999999999998</v>
      </c>
      <c r="AW48" s="86" t="s">
        <v>75</v>
      </c>
      <c r="AX48" s="72" t="s">
        <v>86</v>
      </c>
      <c r="AY48" s="136" t="s">
        <v>3190</v>
      </c>
      <c r="AZ48" s="67" t="s">
        <v>67</v>
      </c>
      <c r="BA48" s="67" t="s">
        <v>67</v>
      </c>
    </row>
    <row r="49" spans="2:53" x14ac:dyDescent="0.25">
      <c r="B49" s="67">
        <v>2024</v>
      </c>
      <c r="C49" s="67">
        <v>891780111</v>
      </c>
      <c r="D49" s="69" t="s">
        <v>64</v>
      </c>
      <c r="E49" s="136" t="s">
        <v>3189</v>
      </c>
      <c r="F49" s="136" t="s">
        <v>3188</v>
      </c>
      <c r="G49" s="72">
        <v>0</v>
      </c>
      <c r="H49" s="72" t="s">
        <v>73</v>
      </c>
      <c r="I49" s="69" t="s">
        <v>65</v>
      </c>
      <c r="J49" s="70" t="s">
        <v>3187</v>
      </c>
      <c r="K49" s="241">
        <v>6000000</v>
      </c>
      <c r="L49" s="67" t="s">
        <v>68</v>
      </c>
      <c r="M49" s="136" t="s">
        <v>3186</v>
      </c>
      <c r="N49" s="273">
        <v>73127805</v>
      </c>
      <c r="O49" s="70">
        <v>593</v>
      </c>
      <c r="P49" s="84">
        <v>45357</v>
      </c>
      <c r="Q49" s="70">
        <v>6000000</v>
      </c>
      <c r="R49" s="84">
        <v>45371</v>
      </c>
      <c r="S49" s="70">
        <v>6000000</v>
      </c>
      <c r="T49" s="72" t="s">
        <v>67</v>
      </c>
      <c r="U49" s="273">
        <v>1082943891</v>
      </c>
      <c r="V49" s="136" t="s">
        <v>3180</v>
      </c>
      <c r="W49" s="274">
        <v>45371</v>
      </c>
      <c r="X49" s="274">
        <v>45371</v>
      </c>
      <c r="Y49" s="81" t="s">
        <v>75</v>
      </c>
      <c r="Z49" s="274">
        <v>45458</v>
      </c>
      <c r="AA49" s="136">
        <f t="shared" si="0"/>
        <v>87</v>
      </c>
      <c r="AB49" s="70">
        <v>0</v>
      </c>
      <c r="AC49" s="70">
        <v>0</v>
      </c>
      <c r="AD49" s="70">
        <v>0</v>
      </c>
      <c r="AE49" s="84" t="s">
        <v>75</v>
      </c>
      <c r="AF49" s="136">
        <f t="shared" si="1"/>
        <v>0</v>
      </c>
      <c r="AG49" s="70">
        <v>0</v>
      </c>
      <c r="AH49" s="70">
        <v>0</v>
      </c>
      <c r="AI49" s="79" t="s">
        <v>75</v>
      </c>
      <c r="AJ49" s="72">
        <v>0</v>
      </c>
      <c r="AK49" s="79" t="s">
        <v>75</v>
      </c>
      <c r="AL49" s="79" t="s">
        <v>75</v>
      </c>
      <c r="AM49" s="136">
        <f t="shared" si="2"/>
        <v>0</v>
      </c>
      <c r="AN49" s="136">
        <f>+K49+AC49-AH49</f>
        <v>6000000</v>
      </c>
      <c r="AO49" s="72" t="s">
        <v>67</v>
      </c>
      <c r="AP49" s="70">
        <v>6000000</v>
      </c>
      <c r="AQ49" s="72" t="s">
        <v>85</v>
      </c>
      <c r="AR49" s="70">
        <v>0</v>
      </c>
      <c r="AS49" s="86" t="s">
        <v>75</v>
      </c>
      <c r="AT49" s="169">
        <v>5000000</v>
      </c>
      <c r="AU49" s="139">
        <f t="shared" si="3"/>
        <v>1000000</v>
      </c>
      <c r="AV49" s="140">
        <f t="shared" si="4"/>
        <v>0.83333333333333337</v>
      </c>
      <c r="AW49" s="86" t="s">
        <v>75</v>
      </c>
      <c r="AX49" s="72" t="s">
        <v>86</v>
      </c>
      <c r="AY49" s="136" t="s">
        <v>3185</v>
      </c>
      <c r="AZ49" s="67" t="s">
        <v>67</v>
      </c>
      <c r="BA49" s="67" t="s">
        <v>67</v>
      </c>
    </row>
    <row r="50" spans="2:53" x14ac:dyDescent="0.25">
      <c r="B50" s="67">
        <v>2024</v>
      </c>
      <c r="C50" s="67">
        <v>891780111</v>
      </c>
      <c r="D50" s="69" t="s">
        <v>64</v>
      </c>
      <c r="E50" s="136" t="s">
        <v>3184</v>
      </c>
      <c r="F50" s="136" t="s">
        <v>3183</v>
      </c>
      <c r="G50" s="72">
        <v>0</v>
      </c>
      <c r="H50" s="72" t="s">
        <v>73</v>
      </c>
      <c r="I50" s="69" t="s">
        <v>65</v>
      </c>
      <c r="J50" s="70" t="s">
        <v>3182</v>
      </c>
      <c r="K50" s="241">
        <v>30000000</v>
      </c>
      <c r="L50" s="67" t="s">
        <v>68</v>
      </c>
      <c r="M50" s="136" t="s">
        <v>3181</v>
      </c>
      <c r="N50" s="273">
        <v>900173983</v>
      </c>
      <c r="O50" s="70">
        <v>1084</v>
      </c>
      <c r="P50" s="84">
        <v>45411</v>
      </c>
      <c r="Q50" s="70">
        <v>30000000</v>
      </c>
      <c r="R50" s="84">
        <v>45414</v>
      </c>
      <c r="S50" s="70">
        <v>30000000</v>
      </c>
      <c r="T50" s="72" t="s">
        <v>67</v>
      </c>
      <c r="U50" s="273">
        <v>1082943891</v>
      </c>
      <c r="V50" s="136" t="s">
        <v>3180</v>
      </c>
      <c r="W50" s="274">
        <v>45414</v>
      </c>
      <c r="X50" s="274">
        <v>45414</v>
      </c>
      <c r="Y50" s="81" t="s">
        <v>75</v>
      </c>
      <c r="Z50" s="274">
        <v>45597</v>
      </c>
      <c r="AA50" s="136">
        <f t="shared" si="0"/>
        <v>183</v>
      </c>
      <c r="AB50" s="70">
        <v>0</v>
      </c>
      <c r="AC50" s="70">
        <v>0</v>
      </c>
      <c r="AD50" s="70">
        <v>0</v>
      </c>
      <c r="AE50" s="84" t="s">
        <v>75</v>
      </c>
      <c r="AF50" s="136">
        <f t="shared" si="1"/>
        <v>0</v>
      </c>
      <c r="AG50" s="70">
        <v>0</v>
      </c>
      <c r="AH50" s="70">
        <v>0</v>
      </c>
      <c r="AI50" s="79" t="s">
        <v>75</v>
      </c>
      <c r="AJ50" s="72">
        <v>0</v>
      </c>
      <c r="AK50" s="79" t="s">
        <v>75</v>
      </c>
      <c r="AL50" s="79" t="s">
        <v>75</v>
      </c>
      <c r="AM50" s="136">
        <f t="shared" si="2"/>
        <v>0</v>
      </c>
      <c r="AN50" s="136">
        <f>+K50+AC50-AH50</f>
        <v>30000000</v>
      </c>
      <c r="AO50" s="72" t="s">
        <v>67</v>
      </c>
      <c r="AP50" s="70">
        <v>30000000</v>
      </c>
      <c r="AQ50" s="72" t="s">
        <v>85</v>
      </c>
      <c r="AR50" s="70">
        <v>0</v>
      </c>
      <c r="AS50" s="86" t="s">
        <v>75</v>
      </c>
      <c r="AT50" s="169">
        <v>0</v>
      </c>
      <c r="AU50" s="139">
        <f t="shared" si="3"/>
        <v>30000000</v>
      </c>
      <c r="AV50" s="140">
        <f t="shared" si="4"/>
        <v>0</v>
      </c>
      <c r="AW50" s="86" t="s">
        <v>75</v>
      </c>
      <c r="AX50" s="72" t="s">
        <v>86</v>
      </c>
      <c r="AY50" s="136" t="s">
        <v>3179</v>
      </c>
      <c r="AZ50" s="67" t="s">
        <v>67</v>
      </c>
      <c r="BA50" s="67" t="s">
        <v>133</v>
      </c>
    </row>
    <row r="51" spans="2:53" x14ac:dyDescent="0.25">
      <c r="B51" s="67">
        <v>2024</v>
      </c>
      <c r="C51" s="67">
        <v>891780111</v>
      </c>
      <c r="D51" s="69" t="s">
        <v>64</v>
      </c>
      <c r="E51" s="136" t="s">
        <v>3178</v>
      </c>
      <c r="F51" s="136" t="s">
        <v>3177</v>
      </c>
      <c r="G51" s="72">
        <v>0</v>
      </c>
      <c r="H51" s="72" t="s">
        <v>73</v>
      </c>
      <c r="I51" s="69" t="s">
        <v>65</v>
      </c>
      <c r="J51" s="70" t="s">
        <v>3176</v>
      </c>
      <c r="K51" s="241">
        <v>9720000</v>
      </c>
      <c r="L51" s="67" t="s">
        <v>68</v>
      </c>
      <c r="M51" s="136" t="s">
        <v>3175</v>
      </c>
      <c r="N51" s="273">
        <v>39048685</v>
      </c>
      <c r="O51" s="70">
        <v>1264</v>
      </c>
      <c r="P51" s="84">
        <v>45440</v>
      </c>
      <c r="Q51" s="70">
        <v>9720000</v>
      </c>
      <c r="R51" s="84">
        <v>45440</v>
      </c>
      <c r="S51" s="70">
        <v>9720000</v>
      </c>
      <c r="T51" s="72" t="s">
        <v>67</v>
      </c>
      <c r="U51" s="241">
        <v>1045725304</v>
      </c>
      <c r="V51" s="238" t="s">
        <v>3174</v>
      </c>
      <c r="W51" s="274">
        <v>45440</v>
      </c>
      <c r="X51" s="274">
        <v>45440</v>
      </c>
      <c r="Y51" s="81" t="s">
        <v>75</v>
      </c>
      <c r="Z51" s="274">
        <v>45473</v>
      </c>
      <c r="AA51" s="136">
        <f t="shared" si="0"/>
        <v>33</v>
      </c>
      <c r="AB51" s="70">
        <v>0</v>
      </c>
      <c r="AC51" s="70">
        <v>0</v>
      </c>
      <c r="AD51" s="70">
        <v>0</v>
      </c>
      <c r="AE51" s="84" t="s">
        <v>75</v>
      </c>
      <c r="AF51" s="136">
        <f t="shared" si="1"/>
        <v>0</v>
      </c>
      <c r="AG51" s="70">
        <v>0</v>
      </c>
      <c r="AH51" s="70">
        <v>0</v>
      </c>
      <c r="AI51" s="79" t="s">
        <v>75</v>
      </c>
      <c r="AJ51" s="72">
        <v>0</v>
      </c>
      <c r="AK51" s="79" t="s">
        <v>75</v>
      </c>
      <c r="AL51" s="79" t="s">
        <v>75</v>
      </c>
      <c r="AM51" s="136">
        <f t="shared" si="2"/>
        <v>0</v>
      </c>
      <c r="AN51" s="136">
        <f>+K51+AC51-AH51</f>
        <v>9720000</v>
      </c>
      <c r="AO51" s="72" t="s">
        <v>67</v>
      </c>
      <c r="AP51" s="70">
        <v>9720000</v>
      </c>
      <c r="AQ51" s="72" t="s">
        <v>85</v>
      </c>
      <c r="AR51" s="70">
        <v>0</v>
      </c>
      <c r="AS51" s="86" t="s">
        <v>75</v>
      </c>
      <c r="AT51" s="169">
        <v>2484000</v>
      </c>
      <c r="AU51" s="139">
        <f t="shared" si="3"/>
        <v>7236000</v>
      </c>
      <c r="AV51" s="140">
        <f t="shared" si="4"/>
        <v>0.25555555555555554</v>
      </c>
      <c r="AW51" s="86" t="s">
        <v>75</v>
      </c>
      <c r="AX51" s="72" t="s">
        <v>86</v>
      </c>
      <c r="AY51" s="136" t="s">
        <v>3173</v>
      </c>
      <c r="AZ51" s="67" t="s">
        <v>67</v>
      </c>
      <c r="BA51" s="67" t="s">
        <v>67</v>
      </c>
    </row>
    <row r="52" spans="2:53" x14ac:dyDescent="0.25">
      <c r="B52" s="67">
        <v>2024</v>
      </c>
      <c r="C52" s="67">
        <v>891780111</v>
      </c>
      <c r="D52" s="69" t="s">
        <v>64</v>
      </c>
      <c r="E52" s="136" t="s">
        <v>3172</v>
      </c>
      <c r="F52" s="136" t="s">
        <v>3171</v>
      </c>
      <c r="G52" s="72">
        <v>0</v>
      </c>
      <c r="H52" s="72" t="s">
        <v>73</v>
      </c>
      <c r="I52" s="69" t="s">
        <v>65</v>
      </c>
      <c r="J52" s="70" t="s">
        <v>3170</v>
      </c>
      <c r="K52" s="241">
        <v>2000000</v>
      </c>
      <c r="L52" s="67" t="s">
        <v>68</v>
      </c>
      <c r="M52" s="136" t="s">
        <v>3169</v>
      </c>
      <c r="N52" s="273">
        <v>1082248887</v>
      </c>
      <c r="O52" s="70">
        <v>1334</v>
      </c>
      <c r="P52" s="84">
        <v>45450</v>
      </c>
      <c r="Q52" s="70">
        <v>2000000</v>
      </c>
      <c r="R52" s="84">
        <v>45455</v>
      </c>
      <c r="S52" s="70">
        <v>2000000</v>
      </c>
      <c r="T52" s="72" t="s">
        <v>67</v>
      </c>
      <c r="U52" s="273">
        <v>7634903</v>
      </c>
      <c r="V52" s="136" t="s">
        <v>3158</v>
      </c>
      <c r="W52" s="274">
        <v>45455</v>
      </c>
      <c r="X52" s="274">
        <v>45455</v>
      </c>
      <c r="Y52" s="81" t="s">
        <v>75</v>
      </c>
      <c r="Z52" s="274">
        <v>45473</v>
      </c>
      <c r="AA52" s="136">
        <f t="shared" si="0"/>
        <v>18</v>
      </c>
      <c r="AB52" s="70">
        <v>0</v>
      </c>
      <c r="AC52" s="70">
        <v>0</v>
      </c>
      <c r="AD52" s="70">
        <v>0</v>
      </c>
      <c r="AE52" s="84" t="s">
        <v>75</v>
      </c>
      <c r="AF52" s="136">
        <f t="shared" si="1"/>
        <v>0</v>
      </c>
      <c r="AG52" s="70">
        <v>0</v>
      </c>
      <c r="AH52" s="70">
        <v>0</v>
      </c>
      <c r="AI52" s="79" t="s">
        <v>75</v>
      </c>
      <c r="AJ52" s="72">
        <v>0</v>
      </c>
      <c r="AK52" s="79" t="s">
        <v>75</v>
      </c>
      <c r="AL52" s="79" t="s">
        <v>75</v>
      </c>
      <c r="AM52" s="136">
        <f t="shared" si="2"/>
        <v>0</v>
      </c>
      <c r="AN52" s="136">
        <f>+K52+AC52-AH52</f>
        <v>2000000</v>
      </c>
      <c r="AO52" s="72" t="s">
        <v>67</v>
      </c>
      <c r="AP52" s="70">
        <v>2000000</v>
      </c>
      <c r="AQ52" s="72" t="s">
        <v>85</v>
      </c>
      <c r="AR52" s="70">
        <v>0</v>
      </c>
      <c r="AS52" s="86" t="s">
        <v>75</v>
      </c>
      <c r="AT52" s="169">
        <v>0</v>
      </c>
      <c r="AU52" s="139">
        <f t="shared" si="3"/>
        <v>2000000</v>
      </c>
      <c r="AV52" s="140">
        <f t="shared" si="4"/>
        <v>0</v>
      </c>
      <c r="AW52" s="86" t="s">
        <v>75</v>
      </c>
      <c r="AX52" s="72" t="s">
        <v>86</v>
      </c>
      <c r="AY52" s="136" t="s">
        <v>3168</v>
      </c>
      <c r="AZ52" s="67" t="s">
        <v>67</v>
      </c>
      <c r="BA52" s="67" t="s">
        <v>67</v>
      </c>
    </row>
    <row r="53" spans="2:53" x14ac:dyDescent="0.25">
      <c r="B53" s="67">
        <v>2024</v>
      </c>
      <c r="C53" s="67">
        <v>891780111</v>
      </c>
      <c r="D53" s="69" t="s">
        <v>64</v>
      </c>
      <c r="E53" s="136" t="s">
        <v>3167</v>
      </c>
      <c r="F53" s="136" t="s">
        <v>3166</v>
      </c>
      <c r="G53" s="72">
        <v>0</v>
      </c>
      <c r="H53" s="72" t="s">
        <v>73</v>
      </c>
      <c r="I53" s="69" t="s">
        <v>65</v>
      </c>
      <c r="J53" s="70" t="s">
        <v>3165</v>
      </c>
      <c r="K53" s="241">
        <v>2000000</v>
      </c>
      <c r="L53" s="67" t="s">
        <v>68</v>
      </c>
      <c r="M53" s="136" t="s">
        <v>3164</v>
      </c>
      <c r="N53" s="273">
        <v>1140843905</v>
      </c>
      <c r="O53" s="70">
        <v>1333</v>
      </c>
      <c r="P53" s="84">
        <v>45450</v>
      </c>
      <c r="Q53" s="70">
        <v>2000000</v>
      </c>
      <c r="R53" s="84">
        <v>45456</v>
      </c>
      <c r="S53" s="70">
        <v>2000000</v>
      </c>
      <c r="T53" s="72" t="s">
        <v>67</v>
      </c>
      <c r="U53" s="273">
        <v>7634903</v>
      </c>
      <c r="V53" s="136" t="s">
        <v>3158</v>
      </c>
      <c r="W53" s="274">
        <v>45456</v>
      </c>
      <c r="X53" s="274">
        <v>45456</v>
      </c>
      <c r="Y53" s="81" t="s">
        <v>75</v>
      </c>
      <c r="Z53" s="274">
        <v>45473</v>
      </c>
      <c r="AA53" s="136">
        <f t="shared" si="0"/>
        <v>17</v>
      </c>
      <c r="AB53" s="70">
        <v>0</v>
      </c>
      <c r="AC53" s="70">
        <v>0</v>
      </c>
      <c r="AD53" s="70">
        <v>0</v>
      </c>
      <c r="AE53" s="84" t="s">
        <v>75</v>
      </c>
      <c r="AF53" s="136">
        <f t="shared" si="1"/>
        <v>0</v>
      </c>
      <c r="AG53" s="70">
        <v>0</v>
      </c>
      <c r="AH53" s="70">
        <v>0</v>
      </c>
      <c r="AI53" s="79" t="s">
        <v>75</v>
      </c>
      <c r="AJ53" s="72">
        <v>0</v>
      </c>
      <c r="AK53" s="79" t="s">
        <v>75</v>
      </c>
      <c r="AL53" s="79" t="s">
        <v>75</v>
      </c>
      <c r="AM53" s="136">
        <f t="shared" si="2"/>
        <v>0</v>
      </c>
      <c r="AN53" s="136">
        <f>+K53+AC53-AH53</f>
        <v>2000000</v>
      </c>
      <c r="AO53" s="72" t="s">
        <v>67</v>
      </c>
      <c r="AP53" s="70">
        <v>2000000</v>
      </c>
      <c r="AQ53" s="72" t="s">
        <v>85</v>
      </c>
      <c r="AR53" s="70">
        <v>0</v>
      </c>
      <c r="AS53" s="86" t="s">
        <v>75</v>
      </c>
      <c r="AT53" s="169">
        <v>0</v>
      </c>
      <c r="AU53" s="139">
        <f t="shared" si="3"/>
        <v>2000000</v>
      </c>
      <c r="AV53" s="140">
        <f t="shared" si="4"/>
        <v>0</v>
      </c>
      <c r="AW53" s="86" t="s">
        <v>75</v>
      </c>
      <c r="AX53" s="72" t="s">
        <v>86</v>
      </c>
      <c r="AY53" s="136" t="s">
        <v>3163</v>
      </c>
      <c r="AZ53" s="67" t="s">
        <v>67</v>
      </c>
      <c r="BA53" s="67" t="s">
        <v>67</v>
      </c>
    </row>
    <row r="54" spans="2:53" ht="15.75" thickBot="1" x14ac:dyDescent="0.3">
      <c r="B54" s="95">
        <v>2024</v>
      </c>
      <c r="C54" s="95">
        <v>891780111</v>
      </c>
      <c r="D54" s="97" t="s">
        <v>64</v>
      </c>
      <c r="E54" s="147" t="s">
        <v>3162</v>
      </c>
      <c r="F54" s="147" t="s">
        <v>3161</v>
      </c>
      <c r="G54" s="100">
        <v>0</v>
      </c>
      <c r="H54" s="100" t="s">
        <v>73</v>
      </c>
      <c r="I54" s="97" t="s">
        <v>65</v>
      </c>
      <c r="J54" s="98" t="s">
        <v>3160</v>
      </c>
      <c r="K54" s="277">
        <v>14850000</v>
      </c>
      <c r="L54" s="279" t="s">
        <v>68</v>
      </c>
      <c r="M54" s="280" t="s">
        <v>3159</v>
      </c>
      <c r="N54" s="281">
        <v>1082990541</v>
      </c>
      <c r="O54" s="282">
        <v>1448</v>
      </c>
      <c r="P54" s="283">
        <v>45469</v>
      </c>
      <c r="Q54" s="282">
        <v>14850000</v>
      </c>
      <c r="R54" s="283">
        <v>45469</v>
      </c>
      <c r="S54" s="282">
        <v>14850000</v>
      </c>
      <c r="T54" s="284" t="s">
        <v>67</v>
      </c>
      <c r="U54" s="281">
        <v>7634903</v>
      </c>
      <c r="V54" s="280" t="s">
        <v>3158</v>
      </c>
      <c r="W54" s="285">
        <v>45469</v>
      </c>
      <c r="X54" s="285">
        <v>45469</v>
      </c>
      <c r="Y54" s="286" t="s">
        <v>75</v>
      </c>
      <c r="Z54" s="285">
        <v>45626</v>
      </c>
      <c r="AA54" s="280">
        <f t="shared" si="0"/>
        <v>157</v>
      </c>
      <c r="AB54" s="98">
        <v>0</v>
      </c>
      <c r="AC54" s="98">
        <v>0</v>
      </c>
      <c r="AD54" s="98">
        <v>0</v>
      </c>
      <c r="AE54" s="119" t="s">
        <v>75</v>
      </c>
      <c r="AF54" s="147">
        <f t="shared" si="1"/>
        <v>0</v>
      </c>
      <c r="AG54" s="98">
        <v>0</v>
      </c>
      <c r="AH54" s="98">
        <v>0</v>
      </c>
      <c r="AI54" s="120" t="s">
        <v>75</v>
      </c>
      <c r="AJ54" s="100">
        <v>0</v>
      </c>
      <c r="AK54" s="120" t="s">
        <v>75</v>
      </c>
      <c r="AL54" s="120" t="s">
        <v>75</v>
      </c>
      <c r="AM54" s="147">
        <f t="shared" si="2"/>
        <v>0</v>
      </c>
      <c r="AN54" s="147">
        <f>+K54+AC54-AH54</f>
        <v>14850000</v>
      </c>
      <c r="AO54" s="100" t="s">
        <v>67</v>
      </c>
      <c r="AP54" s="98">
        <v>14850000</v>
      </c>
      <c r="AQ54" s="100" t="s">
        <v>85</v>
      </c>
      <c r="AR54" s="98">
        <v>0</v>
      </c>
      <c r="AS54" s="114" t="s">
        <v>75</v>
      </c>
      <c r="AT54" s="170">
        <v>0</v>
      </c>
      <c r="AU54" s="149">
        <f t="shared" si="3"/>
        <v>14850000</v>
      </c>
      <c r="AV54" s="150">
        <f t="shared" si="4"/>
        <v>0</v>
      </c>
      <c r="AW54" s="114" t="s">
        <v>75</v>
      </c>
      <c r="AX54" s="100" t="s">
        <v>86</v>
      </c>
      <c r="AY54" s="147" t="s">
        <v>3157</v>
      </c>
      <c r="AZ54" s="95" t="s">
        <v>67</v>
      </c>
      <c r="BA54" s="95" t="s">
        <v>67</v>
      </c>
    </row>
    <row r="55" spans="2:53" s="23" customFormat="1" ht="15.75" thickBot="1" x14ac:dyDescent="0.3">
      <c r="B55" s="519" t="s">
        <v>69</v>
      </c>
      <c r="C55" s="520"/>
      <c r="D55" s="521"/>
      <c r="E55" s="32">
        <f>+SUBTOTAL(3,E8:E54)</f>
        <v>47</v>
      </c>
      <c r="F55" s="33"/>
      <c r="G55" s="34"/>
      <c r="H55" s="34"/>
      <c r="I55" s="34"/>
      <c r="J55" s="34"/>
      <c r="K55" s="35">
        <f>SUM(K8:K54)</f>
        <v>581030000</v>
      </c>
      <c r="L55" s="552"/>
      <c r="M55" s="553"/>
      <c r="N55" s="553"/>
      <c r="O55" s="553"/>
      <c r="P55" s="553"/>
      <c r="Q55" s="553"/>
      <c r="R55" s="553"/>
      <c r="S55" s="553"/>
      <c r="T55" s="553"/>
      <c r="U55" s="553"/>
      <c r="V55" s="553"/>
      <c r="W55" s="553"/>
      <c r="X55" s="553"/>
      <c r="Y55" s="553"/>
      <c r="Z55" s="553"/>
      <c r="AA55" s="554"/>
      <c r="AB55" s="36">
        <f>SUM(AB8:AB54)</f>
        <v>2</v>
      </c>
      <c r="AC55" s="37">
        <f>SUM(AC8:AC54)</f>
        <v>6400000</v>
      </c>
      <c r="AD55" s="37">
        <f>SUM(AD8:AD54)</f>
        <v>1</v>
      </c>
      <c r="AE55" s="38"/>
      <c r="AF55" s="37">
        <f>SUM(AF8:AF54)</f>
        <v>22</v>
      </c>
      <c r="AG55" s="37">
        <f>SUM(AG8:AG54)</f>
        <v>2</v>
      </c>
      <c r="AH55" s="39">
        <f>SUM(AH8:AH54)</f>
        <v>14300000</v>
      </c>
      <c r="AI55" s="38"/>
      <c r="AJ55" s="40">
        <f>SUM(AJ8:AJ54)</f>
        <v>1</v>
      </c>
      <c r="AK55" s="522"/>
      <c r="AL55" s="523"/>
      <c r="AM55" s="524"/>
      <c r="AN55" s="36">
        <f>SUM(AN8:AN54)</f>
        <v>573130000</v>
      </c>
      <c r="AO55" s="38"/>
      <c r="AP55" s="211">
        <f>SUM(AP8:AP54)</f>
        <v>584230000</v>
      </c>
      <c r="AQ55" s="278"/>
      <c r="AR55" s="37">
        <f>SUM(AR8:AR54)</f>
        <v>0</v>
      </c>
      <c r="AS55" s="38"/>
      <c r="AT55" s="42">
        <f>SUM(AT8:AT54)</f>
        <v>395774000</v>
      </c>
      <c r="AU55" s="43">
        <f>SUM(AU8:AU54)</f>
        <v>177356000</v>
      </c>
      <c r="AV55" s="522"/>
      <c r="AW55" s="523"/>
      <c r="AX55" s="523"/>
      <c r="AY55" s="523"/>
      <c r="AZ55" s="523"/>
      <c r="BA55" s="523"/>
    </row>
    <row r="60" spans="2:53" x14ac:dyDescent="0.25">
      <c r="AR60" t="s">
        <v>3156</v>
      </c>
    </row>
  </sheetData>
  <sheetProtection formatCells="0" formatColumns="0" formatRows="0" insertRows="0" deleteRows="0" autoFilter="0"/>
  <mergeCells count="22">
    <mergeCell ref="B3:C6"/>
    <mergeCell ref="D3:G4"/>
    <mergeCell ref="AV55:BA55"/>
    <mergeCell ref="AO6:AP6"/>
    <mergeCell ref="B55:D55"/>
    <mergeCell ref="L55:AA55"/>
    <mergeCell ref="AY6:BA6"/>
    <mergeCell ref="M6:N6"/>
    <mergeCell ref="O6:Q6"/>
    <mergeCell ref="R6:S6"/>
    <mergeCell ref="AK55:AM55"/>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45" priority="17" operator="containsText" text="Seleccione Ordenador">
      <formula>NOT(ISERROR(SEARCH("Seleccione Ordenador",E5)))</formula>
    </cfRule>
  </conditionalFormatting>
  <conditionalFormatting sqref="F5:G5">
    <cfRule type="colorScale" priority="16">
      <colorScale>
        <cfvo type="min"/>
        <cfvo type="percentile" val="50"/>
        <cfvo type="max"/>
        <color rgb="FFF8696B"/>
        <color rgb="FFFFEB84"/>
        <color rgb="FF63BE7B"/>
      </colorScale>
    </cfRule>
  </conditionalFormatting>
  <conditionalFormatting sqref="O14">
    <cfRule type="duplicateValues" dxfId="31" priority="12"/>
  </conditionalFormatting>
  <conditionalFormatting sqref="AA8:AA54 AF8:AF54 AM8:AP54 AU8:AV54">
    <cfRule type="expression" dxfId="30" priority="15">
      <formula>+_xlfn.ISFORMULA(AA8)</formula>
    </cfRule>
  </conditionalFormatting>
  <dataValidations count="9">
    <dataValidation type="list" allowBlank="1" showInputMessage="1" showErrorMessage="1" sqref="AX8:AX54" xr:uid="{00000000-0002-0000-0000-000008000000}">
      <formula1>"Por iniciar,En ejecucion,Suspendido,Terminado,Liquidado"</formula1>
    </dataValidation>
    <dataValidation type="list" allowBlank="1" showInputMessage="1" showErrorMessage="1" sqref="H8:H54" xr:uid="{00000000-0002-0000-0000-000007000000}">
      <formula1>"OTRO SECTOR"</formula1>
    </dataValidation>
    <dataValidation type="list" allowBlank="1" showInputMessage="1" showErrorMessage="1" sqref="L8:L54" xr:uid="{00000000-0002-0000-0000-000006000000}">
      <formula1>"DIRECTA"</formula1>
    </dataValidation>
    <dataValidation type="list" allowBlank="1" showInputMessage="1" showErrorMessage="1" sqref="I8:I54" xr:uid="{00000000-0002-0000-0000-000005000000}">
      <formula1>"FUNCIONAMIENTO,INVERSION,OTROS"</formula1>
    </dataValidation>
    <dataValidation type="list" allowBlank="1" showInputMessage="1" showErrorMessage="1" sqref="BA8:BA54" xr:uid="{00000000-0002-0000-0000-000004000000}">
      <formula1>"SI,NA por TIPO Contrato"</formula1>
    </dataValidation>
    <dataValidation type="list" allowBlank="1" showInputMessage="1" showErrorMessage="1" sqref="AZ8:AZ54"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AO8:AO54 T8:T54 AQ8:AQ54" xr:uid="{00000000-0002-0000-0000-000000000000}">
      <formula1>"SI,NO"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8324-FD87-4701-B230-ADB8AFB4341B}">
  <dimension ref="A1:BT197"/>
  <sheetViews>
    <sheetView showGridLines="0" zoomScaleNormal="10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28515625" customWidth="1"/>
    <col min="5" max="5" width="19.140625" customWidth="1"/>
    <col min="6" max="6" width="18.140625" customWidth="1"/>
    <col min="7" max="7" width="12.42578125" customWidth="1"/>
    <col min="8" max="8" width="16.5703125" customWidth="1"/>
    <col min="9" max="9" width="19.140625" customWidth="1"/>
    <col min="10" max="10" width="18.42578125" customWidth="1"/>
    <col min="11" max="11" width="13.42578125" bestFit="1" customWidth="1"/>
    <col min="12" max="12" width="14.7109375" customWidth="1"/>
    <col min="13" max="13" width="16.140625" customWidth="1"/>
    <col min="14" max="14" width="16.42578125" customWidth="1"/>
    <col min="16" max="16" width="12.42578125" customWidth="1"/>
    <col min="18" max="18" width="14.7109375" customWidth="1"/>
    <col min="19" max="19" width="13.5703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2"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250</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5225</v>
      </c>
      <c r="E5" s="8"/>
      <c r="F5" s="550" t="s">
        <v>132</v>
      </c>
      <c r="G5" s="550"/>
      <c r="H5" s="548"/>
      <c r="I5" s="549"/>
      <c r="J5" s="10">
        <f>+K6*J4</f>
        <v>325000000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5224</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64.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44">
        <v>2024</v>
      </c>
      <c r="C8" s="44">
        <v>891780111</v>
      </c>
      <c r="D8" s="46" t="s">
        <v>64</v>
      </c>
      <c r="E8" s="47" t="s">
        <v>5223</v>
      </c>
      <c r="F8" s="47" t="s">
        <v>5222</v>
      </c>
      <c r="G8" s="49">
        <v>0</v>
      </c>
      <c r="H8" s="49" t="s">
        <v>73</v>
      </c>
      <c r="I8" s="46" t="s">
        <v>65</v>
      </c>
      <c r="J8" s="50" t="s">
        <v>5221</v>
      </c>
      <c r="K8" s="47">
        <v>252278680</v>
      </c>
      <c r="L8" s="44" t="s">
        <v>68</v>
      </c>
      <c r="M8" s="50" t="s">
        <v>4605</v>
      </c>
      <c r="N8" s="52" t="s">
        <v>4604</v>
      </c>
      <c r="O8" s="55">
        <v>49</v>
      </c>
      <c r="P8" s="289">
        <v>45306</v>
      </c>
      <c r="Q8" s="47">
        <v>252278680</v>
      </c>
      <c r="R8" s="289">
        <v>45314</v>
      </c>
      <c r="S8" s="47">
        <v>252278680</v>
      </c>
      <c r="T8" s="49" t="s">
        <v>66</v>
      </c>
      <c r="U8" s="55">
        <v>7633815</v>
      </c>
      <c r="V8" s="50" t="s">
        <v>4306</v>
      </c>
      <c r="W8" s="290">
        <v>45314</v>
      </c>
      <c r="X8" s="289">
        <v>45315</v>
      </c>
      <c r="Y8" s="289">
        <v>45315</v>
      </c>
      <c r="Z8" s="289">
        <v>45321</v>
      </c>
      <c r="AA8" s="115">
        <f t="shared" ref="AA8:AA39" si="0">+IF(Y8="1800-01-01",Z8-X8,Z8-Y8)</f>
        <v>6</v>
      </c>
      <c r="AB8" s="47">
        <v>0</v>
      </c>
      <c r="AC8" s="47">
        <v>0</v>
      </c>
      <c r="AD8" s="47">
        <v>0</v>
      </c>
      <c r="AE8" s="61" t="s">
        <v>75</v>
      </c>
      <c r="AF8" s="115">
        <f t="shared" ref="AF8:AF39" si="1">+IF(AE8="1800-01-01",0,AE8-Z8)</f>
        <v>0</v>
      </c>
      <c r="AG8" s="47">
        <v>0</v>
      </c>
      <c r="AH8" s="47">
        <v>0</v>
      </c>
      <c r="AI8" s="61" t="s">
        <v>75</v>
      </c>
      <c r="AJ8" s="49">
        <v>0</v>
      </c>
      <c r="AK8" s="61" t="s">
        <v>75</v>
      </c>
      <c r="AL8" s="61" t="s">
        <v>75</v>
      </c>
      <c r="AM8" s="115">
        <f t="shared" ref="AM8:AM39" si="2">+IF(AK8="1800-01-01",0,AL8-AK8)</f>
        <v>0</v>
      </c>
      <c r="AN8" s="115">
        <f>+K8+AC8-AH8</f>
        <v>252278680</v>
      </c>
      <c r="AO8" s="49" t="s">
        <v>67</v>
      </c>
      <c r="AP8" s="47">
        <v>252278680</v>
      </c>
      <c r="AQ8" s="49" t="s">
        <v>85</v>
      </c>
      <c r="AR8" s="47">
        <v>0</v>
      </c>
      <c r="AS8" s="61" t="s">
        <v>75</v>
      </c>
      <c r="AT8" s="168">
        <v>252278680</v>
      </c>
      <c r="AU8" s="116">
        <f t="shared" ref="AU8:AU39" si="3">AN8-AT8</f>
        <v>0</v>
      </c>
      <c r="AV8" s="117">
        <f t="shared" ref="AV8:AV39" si="4">+IFERROR(AT8/AN8,"_")</f>
        <v>1</v>
      </c>
      <c r="AW8" s="61" t="s">
        <v>75</v>
      </c>
      <c r="AX8" s="49" t="s">
        <v>131</v>
      </c>
      <c r="AY8" s="50" t="s">
        <v>5220</v>
      </c>
      <c r="AZ8" s="44" t="s">
        <v>67</v>
      </c>
      <c r="BA8" s="44" t="s">
        <v>133</v>
      </c>
    </row>
    <row r="9" spans="1:72" x14ac:dyDescent="0.25">
      <c r="B9" s="67">
        <v>2024</v>
      </c>
      <c r="C9" s="67">
        <v>891780111</v>
      </c>
      <c r="D9" s="69" t="s">
        <v>64</v>
      </c>
      <c r="E9" s="70" t="s">
        <v>5219</v>
      </c>
      <c r="F9" s="70" t="s">
        <v>5218</v>
      </c>
      <c r="G9" s="72">
        <v>0</v>
      </c>
      <c r="H9" s="72" t="s">
        <v>73</v>
      </c>
      <c r="I9" s="69" t="s">
        <v>65</v>
      </c>
      <c r="J9" s="73" t="s">
        <v>5217</v>
      </c>
      <c r="K9" s="70">
        <v>99684000</v>
      </c>
      <c r="L9" s="67" t="s">
        <v>68</v>
      </c>
      <c r="M9" s="73" t="s">
        <v>5216</v>
      </c>
      <c r="N9" s="75" t="s">
        <v>5215</v>
      </c>
      <c r="O9" s="154">
        <v>103</v>
      </c>
      <c r="P9" s="291">
        <v>45310</v>
      </c>
      <c r="Q9" s="70">
        <v>99684000</v>
      </c>
      <c r="R9" s="291">
        <v>45321</v>
      </c>
      <c r="S9" s="70">
        <v>99684000</v>
      </c>
      <c r="T9" s="72" t="s">
        <v>66</v>
      </c>
      <c r="U9" s="154">
        <v>7633815</v>
      </c>
      <c r="V9" s="73" t="s">
        <v>4306</v>
      </c>
      <c r="W9" s="292">
        <v>45321</v>
      </c>
      <c r="X9" s="292">
        <v>45322</v>
      </c>
      <c r="Y9" s="292">
        <v>45322</v>
      </c>
      <c r="Z9" s="292">
        <v>45328</v>
      </c>
      <c r="AA9" s="136">
        <f t="shared" si="0"/>
        <v>6</v>
      </c>
      <c r="AB9" s="70">
        <v>0</v>
      </c>
      <c r="AC9" s="70">
        <v>0</v>
      </c>
      <c r="AD9" s="70">
        <v>0</v>
      </c>
      <c r="AE9" s="84" t="s">
        <v>75</v>
      </c>
      <c r="AF9" s="136">
        <f t="shared" si="1"/>
        <v>0</v>
      </c>
      <c r="AG9" s="70">
        <v>0</v>
      </c>
      <c r="AH9" s="70">
        <v>0</v>
      </c>
      <c r="AI9" s="84" t="s">
        <v>75</v>
      </c>
      <c r="AJ9" s="72">
        <v>0</v>
      </c>
      <c r="AK9" s="84" t="s">
        <v>75</v>
      </c>
      <c r="AL9" s="84" t="s">
        <v>75</v>
      </c>
      <c r="AM9" s="136">
        <f t="shared" si="2"/>
        <v>0</v>
      </c>
      <c r="AN9" s="136">
        <f>+K9+AC9-AH9</f>
        <v>99684000</v>
      </c>
      <c r="AO9" s="72" t="s">
        <v>67</v>
      </c>
      <c r="AP9" s="70">
        <v>99684000</v>
      </c>
      <c r="AQ9" s="72" t="s">
        <v>85</v>
      </c>
      <c r="AR9" s="70">
        <v>0</v>
      </c>
      <c r="AS9" s="84" t="s">
        <v>75</v>
      </c>
      <c r="AT9" s="169">
        <v>99684000</v>
      </c>
      <c r="AU9" s="139">
        <f t="shared" si="3"/>
        <v>0</v>
      </c>
      <c r="AV9" s="140">
        <f t="shared" si="4"/>
        <v>1</v>
      </c>
      <c r="AW9" s="84" t="s">
        <v>75</v>
      </c>
      <c r="AX9" s="72" t="s">
        <v>131</v>
      </c>
      <c r="AY9" s="73" t="s">
        <v>5214</v>
      </c>
      <c r="AZ9" s="67" t="s">
        <v>67</v>
      </c>
      <c r="BA9" s="67" t="s">
        <v>133</v>
      </c>
      <c r="BB9" s="12"/>
    </row>
    <row r="10" spans="1:72" x14ac:dyDescent="0.25">
      <c r="B10" s="67">
        <v>2024</v>
      </c>
      <c r="C10" s="67">
        <v>891780111</v>
      </c>
      <c r="D10" s="69" t="s">
        <v>64</v>
      </c>
      <c r="E10" s="70" t="s">
        <v>5213</v>
      </c>
      <c r="F10" s="70" t="s">
        <v>5212</v>
      </c>
      <c r="G10" s="72">
        <v>0</v>
      </c>
      <c r="H10" s="72" t="s">
        <v>73</v>
      </c>
      <c r="I10" s="69" t="s">
        <v>65</v>
      </c>
      <c r="J10" s="73" t="s">
        <v>5211</v>
      </c>
      <c r="K10" s="70">
        <v>14280000</v>
      </c>
      <c r="L10" s="67" t="s">
        <v>68</v>
      </c>
      <c r="M10" s="73" t="s">
        <v>5210</v>
      </c>
      <c r="N10" s="75" t="s">
        <v>5209</v>
      </c>
      <c r="O10" s="154">
        <v>71</v>
      </c>
      <c r="P10" s="291">
        <v>45308</v>
      </c>
      <c r="Q10" s="70">
        <v>14280000</v>
      </c>
      <c r="R10" s="291">
        <v>45322</v>
      </c>
      <c r="S10" s="70">
        <v>14280000</v>
      </c>
      <c r="T10" s="72" t="s">
        <v>66</v>
      </c>
      <c r="U10" s="154">
        <v>15443332</v>
      </c>
      <c r="V10" s="73" t="s">
        <v>4147</v>
      </c>
      <c r="W10" s="292">
        <v>45322</v>
      </c>
      <c r="X10" s="291">
        <v>45322</v>
      </c>
      <c r="Y10" s="84" t="s">
        <v>75</v>
      </c>
      <c r="Z10" s="292">
        <v>45324</v>
      </c>
      <c r="AA10" s="136">
        <f t="shared" si="0"/>
        <v>2</v>
      </c>
      <c r="AB10" s="70">
        <v>0</v>
      </c>
      <c r="AC10" s="70">
        <v>0</v>
      </c>
      <c r="AD10" s="70">
        <v>0</v>
      </c>
      <c r="AE10" s="84" t="s">
        <v>75</v>
      </c>
      <c r="AF10" s="136">
        <f t="shared" si="1"/>
        <v>0</v>
      </c>
      <c r="AG10" s="70">
        <v>0</v>
      </c>
      <c r="AH10" s="70">
        <v>0</v>
      </c>
      <c r="AI10" s="84" t="s">
        <v>75</v>
      </c>
      <c r="AJ10" s="72">
        <v>0</v>
      </c>
      <c r="AK10" s="84" t="s">
        <v>75</v>
      </c>
      <c r="AL10" s="84" t="s">
        <v>75</v>
      </c>
      <c r="AM10" s="136">
        <f t="shared" si="2"/>
        <v>0</v>
      </c>
      <c r="AN10" s="136">
        <f>+K10+AC10-AH10</f>
        <v>14280000</v>
      </c>
      <c r="AO10" s="72" t="s">
        <v>67</v>
      </c>
      <c r="AP10" s="70">
        <v>14280000</v>
      </c>
      <c r="AQ10" s="72" t="s">
        <v>85</v>
      </c>
      <c r="AR10" s="70">
        <v>0</v>
      </c>
      <c r="AS10" s="84" t="s">
        <v>75</v>
      </c>
      <c r="AT10" s="169">
        <v>14280000</v>
      </c>
      <c r="AU10" s="139">
        <f t="shared" si="3"/>
        <v>0</v>
      </c>
      <c r="AV10" s="140">
        <f t="shared" si="4"/>
        <v>1</v>
      </c>
      <c r="AW10" s="84" t="s">
        <v>75</v>
      </c>
      <c r="AX10" s="72" t="s">
        <v>131</v>
      </c>
      <c r="AY10" s="73" t="s">
        <v>5208</v>
      </c>
      <c r="AZ10" s="67" t="s">
        <v>67</v>
      </c>
      <c r="BA10" s="67" t="s">
        <v>133</v>
      </c>
      <c r="BB10" s="12"/>
    </row>
    <row r="11" spans="1:72" x14ac:dyDescent="0.25">
      <c r="B11" s="67">
        <v>2024</v>
      </c>
      <c r="C11" s="67">
        <v>891780111</v>
      </c>
      <c r="D11" s="69" t="s">
        <v>64</v>
      </c>
      <c r="E11" s="70" t="s">
        <v>5207</v>
      </c>
      <c r="F11" s="70" t="s">
        <v>5206</v>
      </c>
      <c r="G11" s="72">
        <v>0</v>
      </c>
      <c r="H11" s="72" t="s">
        <v>73</v>
      </c>
      <c r="I11" s="69" t="s">
        <v>65</v>
      </c>
      <c r="J11" s="73" t="s">
        <v>5205</v>
      </c>
      <c r="K11" s="70">
        <v>88000000</v>
      </c>
      <c r="L11" s="67" t="s">
        <v>68</v>
      </c>
      <c r="M11" s="73" t="s">
        <v>5204</v>
      </c>
      <c r="N11" s="75" t="s">
        <v>5203</v>
      </c>
      <c r="O11" s="154">
        <v>151</v>
      </c>
      <c r="P11" s="291">
        <v>45316</v>
      </c>
      <c r="Q11" s="70">
        <v>88000000</v>
      </c>
      <c r="R11" s="291">
        <v>45323</v>
      </c>
      <c r="S11" s="70">
        <v>88000000</v>
      </c>
      <c r="T11" s="72" t="s">
        <v>66</v>
      </c>
      <c r="U11" s="154">
        <v>57444673</v>
      </c>
      <c r="V11" s="73" t="s">
        <v>4729</v>
      </c>
      <c r="W11" s="292">
        <v>45323</v>
      </c>
      <c r="X11" s="291">
        <v>45323</v>
      </c>
      <c r="Y11" s="291">
        <v>45323</v>
      </c>
      <c r="Z11" s="291">
        <v>45688</v>
      </c>
      <c r="AA11" s="136">
        <f t="shared" si="0"/>
        <v>365</v>
      </c>
      <c r="AB11" s="70">
        <v>0</v>
      </c>
      <c r="AC11" s="70">
        <v>0</v>
      </c>
      <c r="AD11" s="70">
        <v>0</v>
      </c>
      <c r="AE11" s="84" t="s">
        <v>75</v>
      </c>
      <c r="AF11" s="136">
        <f t="shared" si="1"/>
        <v>0</v>
      </c>
      <c r="AG11" s="70">
        <v>0</v>
      </c>
      <c r="AH11" s="70">
        <v>0</v>
      </c>
      <c r="AI11" s="84" t="s">
        <v>75</v>
      </c>
      <c r="AJ11" s="72">
        <v>0</v>
      </c>
      <c r="AK11" s="84" t="s">
        <v>75</v>
      </c>
      <c r="AL11" s="84" t="s">
        <v>75</v>
      </c>
      <c r="AM11" s="136">
        <f t="shared" si="2"/>
        <v>0</v>
      </c>
      <c r="AN11" s="136">
        <f>+K11+AC11-AH11</f>
        <v>88000000</v>
      </c>
      <c r="AO11" s="72" t="s">
        <v>67</v>
      </c>
      <c r="AP11" s="70">
        <v>88000000</v>
      </c>
      <c r="AQ11" s="72" t="s">
        <v>85</v>
      </c>
      <c r="AR11" s="70">
        <v>0</v>
      </c>
      <c r="AS11" s="84" t="s">
        <v>75</v>
      </c>
      <c r="AT11" s="169">
        <v>30868093</v>
      </c>
      <c r="AU11" s="139">
        <f t="shared" si="3"/>
        <v>57131907</v>
      </c>
      <c r="AV11" s="140">
        <f t="shared" si="4"/>
        <v>0.35077378409090909</v>
      </c>
      <c r="AW11" s="84" t="s">
        <v>75</v>
      </c>
      <c r="AX11" s="72" t="s">
        <v>131</v>
      </c>
      <c r="AY11" s="73" t="s">
        <v>5202</v>
      </c>
      <c r="AZ11" s="67" t="s">
        <v>67</v>
      </c>
      <c r="BA11" s="67" t="s">
        <v>133</v>
      </c>
      <c r="BB11" s="12"/>
    </row>
    <row r="12" spans="1:72" x14ac:dyDescent="0.25">
      <c r="B12" s="67">
        <v>2024</v>
      </c>
      <c r="C12" s="67">
        <v>891780111</v>
      </c>
      <c r="D12" s="69" t="s">
        <v>64</v>
      </c>
      <c r="E12" s="70" t="s">
        <v>5201</v>
      </c>
      <c r="F12" s="70" t="s">
        <v>5200</v>
      </c>
      <c r="G12" s="72">
        <v>0</v>
      </c>
      <c r="H12" s="72" t="s">
        <v>73</v>
      </c>
      <c r="I12" s="69" t="s">
        <v>138</v>
      </c>
      <c r="J12" s="73" t="s">
        <v>5199</v>
      </c>
      <c r="K12" s="70">
        <v>30464000</v>
      </c>
      <c r="L12" s="67" t="s">
        <v>68</v>
      </c>
      <c r="M12" s="73" t="s">
        <v>5198</v>
      </c>
      <c r="N12" s="75" t="s">
        <v>5197</v>
      </c>
      <c r="O12" s="154">
        <v>126</v>
      </c>
      <c r="P12" s="291">
        <v>45313</v>
      </c>
      <c r="Q12" s="70">
        <v>30464000</v>
      </c>
      <c r="R12" s="291">
        <v>45323</v>
      </c>
      <c r="S12" s="70">
        <v>30464000</v>
      </c>
      <c r="T12" s="72" t="s">
        <v>66</v>
      </c>
      <c r="U12" s="154">
        <v>15443332</v>
      </c>
      <c r="V12" s="73" t="s">
        <v>4147</v>
      </c>
      <c r="W12" s="292">
        <v>45323</v>
      </c>
      <c r="X12" s="291">
        <v>45331</v>
      </c>
      <c r="Y12" s="291">
        <v>45324</v>
      </c>
      <c r="Z12" s="291">
        <v>45358</v>
      </c>
      <c r="AA12" s="136">
        <f t="shared" si="0"/>
        <v>34</v>
      </c>
      <c r="AB12" s="70">
        <v>0</v>
      </c>
      <c r="AC12" s="70">
        <v>0</v>
      </c>
      <c r="AD12" s="70">
        <v>0</v>
      </c>
      <c r="AE12" s="84" t="s">
        <v>75</v>
      </c>
      <c r="AF12" s="136">
        <f t="shared" si="1"/>
        <v>0</v>
      </c>
      <c r="AG12" s="70">
        <v>0</v>
      </c>
      <c r="AH12" s="70">
        <v>0</v>
      </c>
      <c r="AI12" s="84" t="s">
        <v>75</v>
      </c>
      <c r="AJ12" s="72">
        <v>0</v>
      </c>
      <c r="AK12" s="84" t="s">
        <v>75</v>
      </c>
      <c r="AL12" s="84" t="s">
        <v>75</v>
      </c>
      <c r="AM12" s="136">
        <f t="shared" si="2"/>
        <v>0</v>
      </c>
      <c r="AN12" s="136">
        <f>+K12+AC12-AH12</f>
        <v>30464000</v>
      </c>
      <c r="AO12" s="72" t="s">
        <v>67</v>
      </c>
      <c r="AP12" s="70">
        <v>30464000</v>
      </c>
      <c r="AQ12" s="72" t="s">
        <v>67</v>
      </c>
      <c r="AR12" s="70">
        <v>12185600</v>
      </c>
      <c r="AS12" s="291">
        <v>45330</v>
      </c>
      <c r="AT12" s="70">
        <v>30464000</v>
      </c>
      <c r="AU12" s="139">
        <f t="shared" si="3"/>
        <v>0</v>
      </c>
      <c r="AV12" s="140">
        <f t="shared" si="4"/>
        <v>1</v>
      </c>
      <c r="AW12" s="84" t="s">
        <v>75</v>
      </c>
      <c r="AX12" s="72" t="s">
        <v>86</v>
      </c>
      <c r="AY12" s="73" t="s">
        <v>5196</v>
      </c>
      <c r="AZ12" s="67" t="s">
        <v>67</v>
      </c>
      <c r="BA12" s="67" t="s">
        <v>133</v>
      </c>
      <c r="BB12" s="12"/>
    </row>
    <row r="13" spans="1:72" s="229" customFormat="1" ht="18" customHeight="1" x14ac:dyDescent="0.25">
      <c r="B13" s="67">
        <v>2024</v>
      </c>
      <c r="C13" s="67">
        <v>891780111</v>
      </c>
      <c r="D13" s="69" t="s">
        <v>64</v>
      </c>
      <c r="E13" s="69" t="s">
        <v>5195</v>
      </c>
      <c r="F13" s="69" t="s">
        <v>5194</v>
      </c>
      <c r="G13" s="67">
        <v>0</v>
      </c>
      <c r="H13" s="67" t="s">
        <v>73</v>
      </c>
      <c r="I13" s="69" t="s">
        <v>65</v>
      </c>
      <c r="J13" s="73" t="s">
        <v>5193</v>
      </c>
      <c r="K13" s="69">
        <v>260000000</v>
      </c>
      <c r="L13" s="67" t="s">
        <v>68</v>
      </c>
      <c r="M13" s="73" t="s">
        <v>5192</v>
      </c>
      <c r="N13" s="75" t="s">
        <v>5191</v>
      </c>
      <c r="O13" s="293" t="s">
        <v>5190</v>
      </c>
      <c r="P13" s="294">
        <v>45324</v>
      </c>
      <c r="Q13" s="69">
        <v>260000000</v>
      </c>
      <c r="R13" s="294">
        <v>45328</v>
      </c>
      <c r="S13" s="69">
        <v>260000000</v>
      </c>
      <c r="T13" s="67" t="s">
        <v>66</v>
      </c>
      <c r="U13" s="75">
        <v>85459497</v>
      </c>
      <c r="V13" s="73" t="s">
        <v>3149</v>
      </c>
      <c r="W13" s="294">
        <v>45329</v>
      </c>
      <c r="X13" s="294">
        <v>45329</v>
      </c>
      <c r="Y13" s="294">
        <v>45329</v>
      </c>
      <c r="Z13" s="294">
        <v>45473</v>
      </c>
      <c r="AA13" s="267">
        <f t="shared" si="0"/>
        <v>144</v>
      </c>
      <c r="AB13" s="69">
        <v>1</v>
      </c>
      <c r="AC13" s="69">
        <v>27500000</v>
      </c>
      <c r="AD13" s="69">
        <v>0</v>
      </c>
      <c r="AE13" s="84" t="s">
        <v>75</v>
      </c>
      <c r="AF13" s="267">
        <f t="shared" si="1"/>
        <v>0</v>
      </c>
      <c r="AG13" s="69">
        <v>0</v>
      </c>
      <c r="AH13" s="69">
        <v>0</v>
      </c>
      <c r="AI13" s="84" t="s">
        <v>75</v>
      </c>
      <c r="AJ13" s="67">
        <v>0</v>
      </c>
      <c r="AK13" s="84" t="s">
        <v>75</v>
      </c>
      <c r="AL13" s="84" t="s">
        <v>75</v>
      </c>
      <c r="AM13" s="267">
        <f t="shared" si="2"/>
        <v>0</v>
      </c>
      <c r="AN13" s="267">
        <f>+K13+AC13-AH13</f>
        <v>287500000</v>
      </c>
      <c r="AO13" s="67" t="s">
        <v>67</v>
      </c>
      <c r="AP13" s="69">
        <v>260000000</v>
      </c>
      <c r="AQ13" s="67" t="s">
        <v>85</v>
      </c>
      <c r="AR13" s="69">
        <v>0</v>
      </c>
      <c r="AS13" s="84" t="s">
        <v>75</v>
      </c>
      <c r="AT13" s="169">
        <v>268028700</v>
      </c>
      <c r="AU13" s="139">
        <f t="shared" si="3"/>
        <v>19471300</v>
      </c>
      <c r="AV13" s="140">
        <f t="shared" si="4"/>
        <v>0.93227373913043476</v>
      </c>
      <c r="AW13" s="84" t="s">
        <v>75</v>
      </c>
      <c r="AX13" s="67" t="s">
        <v>86</v>
      </c>
      <c r="AY13" s="73" t="s">
        <v>5189</v>
      </c>
      <c r="AZ13" s="67" t="s">
        <v>67</v>
      </c>
      <c r="BA13" s="67" t="s">
        <v>133</v>
      </c>
      <c r="BB13" s="288"/>
    </row>
    <row r="14" spans="1:72" x14ac:dyDescent="0.25">
      <c r="B14" s="67">
        <v>2024</v>
      </c>
      <c r="C14" s="67">
        <v>891780111</v>
      </c>
      <c r="D14" s="69" t="s">
        <v>64</v>
      </c>
      <c r="E14" s="70" t="s">
        <v>5188</v>
      </c>
      <c r="F14" s="70" t="s">
        <v>5187</v>
      </c>
      <c r="G14" s="72">
        <v>0</v>
      </c>
      <c r="H14" s="72" t="s">
        <v>73</v>
      </c>
      <c r="I14" s="69" t="s">
        <v>138</v>
      </c>
      <c r="J14" s="73" t="s">
        <v>5186</v>
      </c>
      <c r="K14" s="70">
        <v>35604000</v>
      </c>
      <c r="L14" s="67" t="s">
        <v>68</v>
      </c>
      <c r="M14" s="73" t="s">
        <v>5185</v>
      </c>
      <c r="N14" s="75" t="s">
        <v>5184</v>
      </c>
      <c r="O14" s="154">
        <v>306</v>
      </c>
      <c r="P14" s="291">
        <v>45329</v>
      </c>
      <c r="Q14" s="70">
        <v>35604000</v>
      </c>
      <c r="R14" s="291">
        <v>45330</v>
      </c>
      <c r="S14" s="70">
        <v>35604000</v>
      </c>
      <c r="T14" s="72" t="s">
        <v>66</v>
      </c>
      <c r="U14" s="154">
        <v>85152695</v>
      </c>
      <c r="V14" s="73" t="s">
        <v>3150</v>
      </c>
      <c r="W14" s="292">
        <v>45330</v>
      </c>
      <c r="X14" s="291">
        <v>45331</v>
      </c>
      <c r="Y14" s="291">
        <v>45330</v>
      </c>
      <c r="Z14" s="291">
        <v>45473</v>
      </c>
      <c r="AA14" s="136">
        <f t="shared" si="0"/>
        <v>143</v>
      </c>
      <c r="AB14" s="70">
        <v>1</v>
      </c>
      <c r="AC14" s="70">
        <v>17802000</v>
      </c>
      <c r="AD14" s="70">
        <v>0</v>
      </c>
      <c r="AE14" s="84" t="s">
        <v>75</v>
      </c>
      <c r="AF14" s="136">
        <f t="shared" si="1"/>
        <v>0</v>
      </c>
      <c r="AG14" s="70">
        <v>0</v>
      </c>
      <c r="AH14" s="70">
        <v>0</v>
      </c>
      <c r="AI14" s="84" t="s">
        <v>75</v>
      </c>
      <c r="AJ14" s="72">
        <v>0</v>
      </c>
      <c r="AK14" s="84" t="s">
        <v>75</v>
      </c>
      <c r="AL14" s="84" t="s">
        <v>75</v>
      </c>
      <c r="AM14" s="136">
        <f t="shared" si="2"/>
        <v>0</v>
      </c>
      <c r="AN14" s="136">
        <f>+K14+AC14-AH14</f>
        <v>53406000</v>
      </c>
      <c r="AO14" s="72" t="s">
        <v>67</v>
      </c>
      <c r="AP14" s="70">
        <v>35604000</v>
      </c>
      <c r="AQ14" s="67" t="s">
        <v>85</v>
      </c>
      <c r="AR14" s="70">
        <v>0</v>
      </c>
      <c r="AS14" s="84" t="s">
        <v>75</v>
      </c>
      <c r="AT14" s="169">
        <v>29679700</v>
      </c>
      <c r="AU14" s="139">
        <f t="shared" si="3"/>
        <v>23726300</v>
      </c>
      <c r="AV14" s="140">
        <f t="shared" si="4"/>
        <v>0.55573718308804254</v>
      </c>
      <c r="AW14" s="84" t="s">
        <v>75</v>
      </c>
      <c r="AX14" s="72" t="s">
        <v>86</v>
      </c>
      <c r="AY14" s="73" t="s">
        <v>5183</v>
      </c>
      <c r="AZ14" s="67" t="s">
        <v>67</v>
      </c>
      <c r="BA14" s="67" t="s">
        <v>133</v>
      </c>
      <c r="BB14" s="12"/>
    </row>
    <row r="15" spans="1:72" x14ac:dyDescent="0.25">
      <c r="B15" s="67">
        <v>2024</v>
      </c>
      <c r="C15" s="67">
        <v>891780111</v>
      </c>
      <c r="D15" s="69" t="s">
        <v>64</v>
      </c>
      <c r="E15" s="70" t="s">
        <v>5182</v>
      </c>
      <c r="F15" s="70" t="s">
        <v>5181</v>
      </c>
      <c r="G15" s="72">
        <v>0</v>
      </c>
      <c r="H15" s="72" t="s">
        <v>73</v>
      </c>
      <c r="I15" s="69" t="s">
        <v>65</v>
      </c>
      <c r="J15" s="73" t="s">
        <v>5180</v>
      </c>
      <c r="K15" s="70">
        <v>163447624</v>
      </c>
      <c r="L15" s="67" t="s">
        <v>68</v>
      </c>
      <c r="M15" s="73" t="s">
        <v>5179</v>
      </c>
      <c r="N15" s="75" t="s">
        <v>5178</v>
      </c>
      <c r="O15" s="154">
        <v>180</v>
      </c>
      <c r="P15" s="291">
        <v>45321</v>
      </c>
      <c r="Q15" s="70">
        <v>163447624</v>
      </c>
      <c r="R15" s="291">
        <v>45330</v>
      </c>
      <c r="S15" s="70">
        <v>163447624</v>
      </c>
      <c r="T15" s="72" t="s">
        <v>66</v>
      </c>
      <c r="U15" s="154">
        <v>72175282</v>
      </c>
      <c r="V15" s="73" t="s">
        <v>4494</v>
      </c>
      <c r="W15" s="292">
        <v>45330</v>
      </c>
      <c r="X15" s="291">
        <v>45331</v>
      </c>
      <c r="Y15" s="291">
        <v>45331</v>
      </c>
      <c r="Z15" s="291">
        <v>45452</v>
      </c>
      <c r="AA15" s="136">
        <f t="shared" si="0"/>
        <v>121</v>
      </c>
      <c r="AB15" s="70">
        <v>1</v>
      </c>
      <c r="AC15" s="70">
        <v>40861906</v>
      </c>
      <c r="AD15" s="70">
        <v>1</v>
      </c>
      <c r="AE15" s="291">
        <v>45481</v>
      </c>
      <c r="AF15" s="136">
        <f t="shared" si="1"/>
        <v>29</v>
      </c>
      <c r="AG15" s="70">
        <v>0</v>
      </c>
      <c r="AH15" s="70">
        <v>0</v>
      </c>
      <c r="AI15" s="84" t="s">
        <v>75</v>
      </c>
      <c r="AJ15" s="72">
        <v>0</v>
      </c>
      <c r="AK15" s="84" t="s">
        <v>75</v>
      </c>
      <c r="AL15" s="84" t="s">
        <v>75</v>
      </c>
      <c r="AM15" s="136">
        <f t="shared" si="2"/>
        <v>0</v>
      </c>
      <c r="AN15" s="136">
        <f>+K15+AC15-AH15</f>
        <v>204309530</v>
      </c>
      <c r="AO15" s="72" t="s">
        <v>67</v>
      </c>
      <c r="AP15" s="70">
        <v>163447624</v>
      </c>
      <c r="AQ15" s="67" t="s">
        <v>85</v>
      </c>
      <c r="AR15" s="70">
        <v>0</v>
      </c>
      <c r="AS15" s="84" t="s">
        <v>75</v>
      </c>
      <c r="AT15" s="169">
        <v>163447624</v>
      </c>
      <c r="AU15" s="139">
        <f t="shared" si="3"/>
        <v>40861906</v>
      </c>
      <c r="AV15" s="140">
        <f t="shared" si="4"/>
        <v>0.8</v>
      </c>
      <c r="AW15" s="84" t="s">
        <v>75</v>
      </c>
      <c r="AX15" s="72" t="s">
        <v>86</v>
      </c>
      <c r="AY15" s="73" t="s">
        <v>5177</v>
      </c>
      <c r="AZ15" s="67" t="s">
        <v>67</v>
      </c>
      <c r="BA15" s="67" t="s">
        <v>133</v>
      </c>
      <c r="BB15" s="12"/>
    </row>
    <row r="16" spans="1:72" x14ac:dyDescent="0.25">
      <c r="B16" s="67">
        <v>2024</v>
      </c>
      <c r="C16" s="67">
        <v>891780111</v>
      </c>
      <c r="D16" s="69" t="s">
        <v>64</v>
      </c>
      <c r="E16" s="70" t="s">
        <v>5176</v>
      </c>
      <c r="F16" s="70" t="s">
        <v>5175</v>
      </c>
      <c r="G16" s="72">
        <v>0</v>
      </c>
      <c r="H16" s="72" t="s">
        <v>73</v>
      </c>
      <c r="I16" s="69" t="s">
        <v>138</v>
      </c>
      <c r="J16" s="73" t="s">
        <v>5174</v>
      </c>
      <c r="K16" s="70">
        <v>14850000</v>
      </c>
      <c r="L16" s="67" t="s">
        <v>68</v>
      </c>
      <c r="M16" s="73" t="s">
        <v>5173</v>
      </c>
      <c r="N16" s="75" t="s">
        <v>5172</v>
      </c>
      <c r="O16" s="154">
        <v>273</v>
      </c>
      <c r="P16" s="291">
        <v>45328</v>
      </c>
      <c r="Q16" s="70">
        <v>14850000</v>
      </c>
      <c r="R16" s="291">
        <v>45331</v>
      </c>
      <c r="S16" s="70">
        <v>14850000</v>
      </c>
      <c r="T16" s="72" t="s">
        <v>66</v>
      </c>
      <c r="U16" s="154">
        <v>36557666</v>
      </c>
      <c r="V16" s="73" t="s">
        <v>5171</v>
      </c>
      <c r="W16" s="292">
        <v>45331</v>
      </c>
      <c r="X16" s="291">
        <v>45337</v>
      </c>
      <c r="Y16" s="291">
        <v>45337</v>
      </c>
      <c r="Z16" s="291">
        <v>45657</v>
      </c>
      <c r="AA16" s="136">
        <f t="shared" si="0"/>
        <v>320</v>
      </c>
      <c r="AB16" s="70">
        <v>0</v>
      </c>
      <c r="AC16" s="70">
        <v>0</v>
      </c>
      <c r="AD16" s="70">
        <v>0</v>
      </c>
      <c r="AE16" s="84" t="s">
        <v>75</v>
      </c>
      <c r="AF16" s="136">
        <f t="shared" si="1"/>
        <v>0</v>
      </c>
      <c r="AG16" s="70">
        <v>0</v>
      </c>
      <c r="AH16" s="70">
        <v>0</v>
      </c>
      <c r="AI16" s="84" t="s">
        <v>75</v>
      </c>
      <c r="AJ16" s="72">
        <v>0</v>
      </c>
      <c r="AK16" s="84" t="s">
        <v>75</v>
      </c>
      <c r="AL16" s="84" t="s">
        <v>75</v>
      </c>
      <c r="AM16" s="136">
        <f t="shared" si="2"/>
        <v>0</v>
      </c>
      <c r="AN16" s="136">
        <f>+K16+AC16-AH16</f>
        <v>14850000</v>
      </c>
      <c r="AO16" s="72" t="s">
        <v>67</v>
      </c>
      <c r="AP16" s="70">
        <v>14850000</v>
      </c>
      <c r="AQ16" s="67" t="s">
        <v>85</v>
      </c>
      <c r="AR16" s="70">
        <v>0</v>
      </c>
      <c r="AS16" s="84" t="s">
        <v>75</v>
      </c>
      <c r="AT16" s="169">
        <v>5400000</v>
      </c>
      <c r="AU16" s="139">
        <f t="shared" si="3"/>
        <v>9450000</v>
      </c>
      <c r="AV16" s="140">
        <f t="shared" si="4"/>
        <v>0.36363636363636365</v>
      </c>
      <c r="AW16" s="84" t="s">
        <v>75</v>
      </c>
      <c r="AX16" s="72" t="s">
        <v>86</v>
      </c>
      <c r="AY16" s="73" t="s">
        <v>5170</v>
      </c>
      <c r="AZ16" s="67" t="s">
        <v>67</v>
      </c>
      <c r="BA16" s="67" t="s">
        <v>133</v>
      </c>
      <c r="BB16" s="12"/>
    </row>
    <row r="17" spans="2:54" x14ac:dyDescent="0.25">
      <c r="B17" s="67">
        <v>2024</v>
      </c>
      <c r="C17" s="67">
        <v>891780111</v>
      </c>
      <c r="D17" s="69" t="s">
        <v>64</v>
      </c>
      <c r="E17" s="70" t="s">
        <v>5169</v>
      </c>
      <c r="F17" s="70" t="s">
        <v>5168</v>
      </c>
      <c r="G17" s="72">
        <v>0</v>
      </c>
      <c r="H17" s="72" t="s">
        <v>73</v>
      </c>
      <c r="I17" s="69" t="s">
        <v>65</v>
      </c>
      <c r="J17" s="73" t="s">
        <v>5167</v>
      </c>
      <c r="K17" s="70">
        <v>10000000</v>
      </c>
      <c r="L17" s="67" t="s">
        <v>68</v>
      </c>
      <c r="M17" s="73" t="s">
        <v>5166</v>
      </c>
      <c r="N17" s="75" t="s">
        <v>5165</v>
      </c>
      <c r="O17" s="154">
        <v>149</v>
      </c>
      <c r="P17" s="291">
        <v>45315</v>
      </c>
      <c r="Q17" s="70">
        <v>10000000</v>
      </c>
      <c r="R17" s="291">
        <v>45335</v>
      </c>
      <c r="S17" s="70">
        <v>10000000</v>
      </c>
      <c r="T17" s="72" t="s">
        <v>66</v>
      </c>
      <c r="U17" s="154">
        <v>72175282</v>
      </c>
      <c r="V17" s="73" t="s">
        <v>4494</v>
      </c>
      <c r="W17" s="292">
        <v>45335</v>
      </c>
      <c r="X17" s="291">
        <v>45356</v>
      </c>
      <c r="Y17" s="291">
        <v>45337</v>
      </c>
      <c r="Z17" s="291">
        <v>45417</v>
      </c>
      <c r="AA17" s="136">
        <f t="shared" si="0"/>
        <v>80</v>
      </c>
      <c r="AB17" s="70">
        <v>0</v>
      </c>
      <c r="AC17" s="70">
        <v>0</v>
      </c>
      <c r="AD17" s="70">
        <v>0</v>
      </c>
      <c r="AE17" s="84" t="s">
        <v>75</v>
      </c>
      <c r="AF17" s="136">
        <f t="shared" si="1"/>
        <v>0</v>
      </c>
      <c r="AG17" s="70">
        <v>0</v>
      </c>
      <c r="AH17" s="70">
        <v>0</v>
      </c>
      <c r="AI17" s="84" t="s">
        <v>75</v>
      </c>
      <c r="AJ17" s="72">
        <v>0</v>
      </c>
      <c r="AK17" s="84" t="s">
        <v>75</v>
      </c>
      <c r="AL17" s="84" t="s">
        <v>75</v>
      </c>
      <c r="AM17" s="136">
        <f t="shared" si="2"/>
        <v>0</v>
      </c>
      <c r="AN17" s="136">
        <f>+K17+AC17-AH17</f>
        <v>10000000</v>
      </c>
      <c r="AO17" s="72" t="s">
        <v>67</v>
      </c>
      <c r="AP17" s="70">
        <v>10000000</v>
      </c>
      <c r="AQ17" s="72" t="s">
        <v>67</v>
      </c>
      <c r="AR17" s="70">
        <v>5000000</v>
      </c>
      <c r="AS17" s="291">
        <v>45356</v>
      </c>
      <c r="AT17" s="70">
        <v>5000000</v>
      </c>
      <c r="AU17" s="139">
        <f t="shared" si="3"/>
        <v>5000000</v>
      </c>
      <c r="AV17" s="140">
        <f t="shared" si="4"/>
        <v>0.5</v>
      </c>
      <c r="AW17" s="84" t="s">
        <v>75</v>
      </c>
      <c r="AX17" s="72" t="s">
        <v>3155</v>
      </c>
      <c r="AY17" s="73" t="s">
        <v>5164</v>
      </c>
      <c r="AZ17" s="67" t="s">
        <v>67</v>
      </c>
      <c r="BA17" s="67" t="s">
        <v>133</v>
      </c>
      <c r="BB17" s="12"/>
    </row>
    <row r="18" spans="2:54" x14ac:dyDescent="0.25">
      <c r="B18" s="67">
        <v>2024</v>
      </c>
      <c r="C18" s="67">
        <v>891780111</v>
      </c>
      <c r="D18" s="69" t="s">
        <v>64</v>
      </c>
      <c r="E18" s="70" t="s">
        <v>5163</v>
      </c>
      <c r="F18" s="70" t="s">
        <v>5162</v>
      </c>
      <c r="G18" s="72">
        <v>0</v>
      </c>
      <c r="H18" s="72" t="s">
        <v>73</v>
      </c>
      <c r="I18" s="69" t="s">
        <v>65</v>
      </c>
      <c r="J18" s="73" t="s">
        <v>5161</v>
      </c>
      <c r="K18" s="70">
        <v>141610000</v>
      </c>
      <c r="L18" s="67" t="s">
        <v>68</v>
      </c>
      <c r="M18" s="73" t="s">
        <v>4883</v>
      </c>
      <c r="N18" s="75" t="s">
        <v>4882</v>
      </c>
      <c r="O18" s="154">
        <v>253</v>
      </c>
      <c r="P18" s="291">
        <v>45327</v>
      </c>
      <c r="Q18" s="70">
        <v>141610000</v>
      </c>
      <c r="R18" s="291">
        <v>45335</v>
      </c>
      <c r="S18" s="70">
        <v>141610000</v>
      </c>
      <c r="T18" s="72" t="s">
        <v>66</v>
      </c>
      <c r="U18" s="154">
        <v>85465146</v>
      </c>
      <c r="V18" s="73" t="s">
        <v>4249</v>
      </c>
      <c r="W18" s="292">
        <v>45335</v>
      </c>
      <c r="X18" s="291">
        <v>45335</v>
      </c>
      <c r="Y18" s="291">
        <v>45335</v>
      </c>
      <c r="Z18" s="291">
        <v>45670</v>
      </c>
      <c r="AA18" s="136">
        <f t="shared" si="0"/>
        <v>335</v>
      </c>
      <c r="AB18" s="70">
        <v>0</v>
      </c>
      <c r="AC18" s="70">
        <v>0</v>
      </c>
      <c r="AD18" s="70">
        <v>0</v>
      </c>
      <c r="AE18" s="84" t="s">
        <v>75</v>
      </c>
      <c r="AF18" s="136">
        <f t="shared" si="1"/>
        <v>0</v>
      </c>
      <c r="AG18" s="70">
        <v>0</v>
      </c>
      <c r="AH18" s="70">
        <v>0</v>
      </c>
      <c r="AI18" s="84" t="s">
        <v>75</v>
      </c>
      <c r="AJ18" s="72">
        <v>0</v>
      </c>
      <c r="AK18" s="84" t="s">
        <v>75</v>
      </c>
      <c r="AL18" s="84" t="s">
        <v>75</v>
      </c>
      <c r="AM18" s="136">
        <f t="shared" si="2"/>
        <v>0</v>
      </c>
      <c r="AN18" s="136">
        <f>+K18+AC18-AH18</f>
        <v>141610000</v>
      </c>
      <c r="AO18" s="72" t="s">
        <v>67</v>
      </c>
      <c r="AP18" s="70">
        <v>141610000</v>
      </c>
      <c r="AQ18" s="67" t="s">
        <v>85</v>
      </c>
      <c r="AR18" s="70">
        <v>0</v>
      </c>
      <c r="AS18" s="84" t="s">
        <v>75</v>
      </c>
      <c r="AT18" s="169">
        <v>75565000</v>
      </c>
      <c r="AU18" s="139">
        <f t="shared" si="3"/>
        <v>66045000</v>
      </c>
      <c r="AV18" s="140">
        <f t="shared" si="4"/>
        <v>0.53361344537815125</v>
      </c>
      <c r="AW18" s="84" t="s">
        <v>75</v>
      </c>
      <c r="AX18" s="72" t="s">
        <v>86</v>
      </c>
      <c r="AY18" s="73" t="s">
        <v>5160</v>
      </c>
      <c r="AZ18" s="67" t="s">
        <v>67</v>
      </c>
      <c r="BA18" s="67" t="s">
        <v>133</v>
      </c>
      <c r="BB18" s="12"/>
    </row>
    <row r="19" spans="2:54" x14ac:dyDescent="0.25">
      <c r="B19" s="67">
        <v>2024</v>
      </c>
      <c r="C19" s="67">
        <v>891780111</v>
      </c>
      <c r="D19" s="69" t="s">
        <v>64</v>
      </c>
      <c r="E19" s="70" t="s">
        <v>5159</v>
      </c>
      <c r="F19" s="70" t="s">
        <v>5158</v>
      </c>
      <c r="G19" s="72">
        <v>0</v>
      </c>
      <c r="H19" s="72" t="s">
        <v>73</v>
      </c>
      <c r="I19" s="69" t="s">
        <v>138</v>
      </c>
      <c r="J19" s="73" t="s">
        <v>5157</v>
      </c>
      <c r="K19" s="70">
        <v>105439497</v>
      </c>
      <c r="L19" s="67" t="s">
        <v>68</v>
      </c>
      <c r="M19" s="73" t="s">
        <v>5156</v>
      </c>
      <c r="N19" s="75" t="s">
        <v>5155</v>
      </c>
      <c r="O19" s="154">
        <v>315</v>
      </c>
      <c r="P19" s="291">
        <v>45330</v>
      </c>
      <c r="Q19" s="70">
        <v>105439497</v>
      </c>
      <c r="R19" s="291">
        <v>45336</v>
      </c>
      <c r="S19" s="70">
        <v>105439497</v>
      </c>
      <c r="T19" s="72" t="s">
        <v>66</v>
      </c>
      <c r="U19" s="154">
        <v>72175282</v>
      </c>
      <c r="V19" s="73" t="s">
        <v>4494</v>
      </c>
      <c r="W19" s="292">
        <v>45336</v>
      </c>
      <c r="X19" s="291">
        <v>45336</v>
      </c>
      <c r="Y19" s="291">
        <v>45336</v>
      </c>
      <c r="Z19" s="291">
        <v>45457</v>
      </c>
      <c r="AA19" s="136">
        <f t="shared" si="0"/>
        <v>121</v>
      </c>
      <c r="AB19" s="70">
        <v>1</v>
      </c>
      <c r="AC19" s="70">
        <v>26359874</v>
      </c>
      <c r="AD19" s="70">
        <v>0</v>
      </c>
      <c r="AE19" s="84" t="s">
        <v>75</v>
      </c>
      <c r="AF19" s="136">
        <f t="shared" si="1"/>
        <v>0</v>
      </c>
      <c r="AG19" s="70">
        <v>0</v>
      </c>
      <c r="AH19" s="70">
        <v>0</v>
      </c>
      <c r="AI19" s="84" t="s">
        <v>75</v>
      </c>
      <c r="AJ19" s="72">
        <v>0</v>
      </c>
      <c r="AK19" s="84" t="s">
        <v>75</v>
      </c>
      <c r="AL19" s="84" t="s">
        <v>75</v>
      </c>
      <c r="AM19" s="136">
        <f t="shared" si="2"/>
        <v>0</v>
      </c>
      <c r="AN19" s="136">
        <f>+K19+AC19-AH19</f>
        <v>131799371</v>
      </c>
      <c r="AO19" s="72" t="s">
        <v>67</v>
      </c>
      <c r="AP19" s="70">
        <v>105439497</v>
      </c>
      <c r="AQ19" s="67" t="s">
        <v>85</v>
      </c>
      <c r="AR19" s="70">
        <v>0</v>
      </c>
      <c r="AS19" s="84" t="s">
        <v>75</v>
      </c>
      <c r="AT19" s="169">
        <v>105439497</v>
      </c>
      <c r="AU19" s="139">
        <f t="shared" si="3"/>
        <v>26359874</v>
      </c>
      <c r="AV19" s="140">
        <f t="shared" si="4"/>
        <v>0.80000000151745787</v>
      </c>
      <c r="AW19" s="84" t="s">
        <v>75</v>
      </c>
      <c r="AX19" s="72" t="s">
        <v>86</v>
      </c>
      <c r="AY19" s="73" t="s">
        <v>5154</v>
      </c>
      <c r="AZ19" s="67" t="s">
        <v>67</v>
      </c>
      <c r="BA19" s="67" t="s">
        <v>133</v>
      </c>
      <c r="BB19" s="12"/>
    </row>
    <row r="20" spans="2:54" x14ac:dyDescent="0.25">
      <c r="B20" s="67">
        <v>2024</v>
      </c>
      <c r="C20" s="67">
        <v>891780111</v>
      </c>
      <c r="D20" s="69" t="s">
        <v>64</v>
      </c>
      <c r="E20" s="70" t="s">
        <v>5153</v>
      </c>
      <c r="F20" s="70" t="s">
        <v>5152</v>
      </c>
      <c r="G20" s="72">
        <v>0</v>
      </c>
      <c r="H20" s="72" t="s">
        <v>73</v>
      </c>
      <c r="I20" s="69" t="s">
        <v>65</v>
      </c>
      <c r="J20" s="73" t="s">
        <v>5151</v>
      </c>
      <c r="K20" s="70">
        <v>140000000</v>
      </c>
      <c r="L20" s="67" t="s">
        <v>68</v>
      </c>
      <c r="M20" s="73" t="s">
        <v>4255</v>
      </c>
      <c r="N20" s="75" t="s">
        <v>4254</v>
      </c>
      <c r="O20" s="154">
        <v>321</v>
      </c>
      <c r="P20" s="291">
        <v>45331</v>
      </c>
      <c r="Q20" s="70">
        <v>140000000</v>
      </c>
      <c r="R20" s="291">
        <v>45336</v>
      </c>
      <c r="S20" s="70">
        <v>140000000</v>
      </c>
      <c r="T20" s="72" t="s">
        <v>66</v>
      </c>
      <c r="U20" s="154">
        <v>85459497</v>
      </c>
      <c r="V20" s="73" t="s">
        <v>3149</v>
      </c>
      <c r="W20" s="292">
        <v>45336</v>
      </c>
      <c r="X20" s="291">
        <v>45337</v>
      </c>
      <c r="Y20" s="291">
        <v>45337</v>
      </c>
      <c r="Z20" s="291">
        <v>45458</v>
      </c>
      <c r="AA20" s="136">
        <f t="shared" si="0"/>
        <v>121</v>
      </c>
      <c r="AB20" s="70">
        <v>0</v>
      </c>
      <c r="AC20" s="70">
        <v>0</v>
      </c>
      <c r="AD20" s="70">
        <v>0</v>
      </c>
      <c r="AE20" s="84" t="s">
        <v>75</v>
      </c>
      <c r="AF20" s="136">
        <f t="shared" si="1"/>
        <v>0</v>
      </c>
      <c r="AG20" s="70">
        <v>0</v>
      </c>
      <c r="AH20" s="70">
        <v>0</v>
      </c>
      <c r="AI20" s="84" t="s">
        <v>75</v>
      </c>
      <c r="AJ20" s="72">
        <v>0</v>
      </c>
      <c r="AK20" s="84" t="s">
        <v>75</v>
      </c>
      <c r="AL20" s="84" t="s">
        <v>75</v>
      </c>
      <c r="AM20" s="136">
        <f t="shared" si="2"/>
        <v>0</v>
      </c>
      <c r="AN20" s="136">
        <f>+K20+AC20-AH20</f>
        <v>140000000</v>
      </c>
      <c r="AO20" s="72" t="s">
        <v>67</v>
      </c>
      <c r="AP20" s="70">
        <v>140000000</v>
      </c>
      <c r="AQ20" s="67" t="s">
        <v>85</v>
      </c>
      <c r="AR20" s="70">
        <v>0</v>
      </c>
      <c r="AS20" s="84" t="s">
        <v>75</v>
      </c>
      <c r="AT20" s="169">
        <v>139988181</v>
      </c>
      <c r="AU20" s="139">
        <f t="shared" si="3"/>
        <v>11819</v>
      </c>
      <c r="AV20" s="140">
        <f t="shared" si="4"/>
        <v>0.99991557857142854</v>
      </c>
      <c r="AW20" s="84" t="s">
        <v>75</v>
      </c>
      <c r="AX20" s="72" t="s">
        <v>86</v>
      </c>
      <c r="AY20" s="73" t="s">
        <v>5150</v>
      </c>
      <c r="AZ20" s="67" t="s">
        <v>67</v>
      </c>
      <c r="BA20" s="67" t="s">
        <v>133</v>
      </c>
      <c r="BB20" s="12"/>
    </row>
    <row r="21" spans="2:54" x14ac:dyDescent="0.25">
      <c r="B21" s="67">
        <v>2024</v>
      </c>
      <c r="C21" s="67">
        <v>891780111</v>
      </c>
      <c r="D21" s="69" t="s">
        <v>64</v>
      </c>
      <c r="E21" s="70" t="s">
        <v>5149</v>
      </c>
      <c r="F21" s="70" t="s">
        <v>5148</v>
      </c>
      <c r="G21" s="72">
        <v>0</v>
      </c>
      <c r="H21" s="72" t="s">
        <v>73</v>
      </c>
      <c r="I21" s="69" t="s">
        <v>65</v>
      </c>
      <c r="J21" s="73" t="s">
        <v>5147</v>
      </c>
      <c r="K21" s="70">
        <v>7818000</v>
      </c>
      <c r="L21" s="67" t="s">
        <v>68</v>
      </c>
      <c r="M21" s="73" t="s">
        <v>4266</v>
      </c>
      <c r="N21" s="75" t="s">
        <v>4265</v>
      </c>
      <c r="O21" s="154">
        <v>279</v>
      </c>
      <c r="P21" s="291">
        <v>45328</v>
      </c>
      <c r="Q21" s="70">
        <v>7818000</v>
      </c>
      <c r="R21" s="291">
        <v>45337</v>
      </c>
      <c r="S21" s="70">
        <v>7818000</v>
      </c>
      <c r="T21" s="72" t="s">
        <v>66</v>
      </c>
      <c r="U21" s="154">
        <v>85465146</v>
      </c>
      <c r="V21" s="73" t="s">
        <v>4249</v>
      </c>
      <c r="W21" s="292">
        <v>45337</v>
      </c>
      <c r="X21" s="291">
        <v>45337</v>
      </c>
      <c r="Y21" s="291" t="s">
        <v>75</v>
      </c>
      <c r="Z21" s="291">
        <v>45338</v>
      </c>
      <c r="AA21" s="136">
        <f t="shared" si="0"/>
        <v>1</v>
      </c>
      <c r="AB21" s="70">
        <v>0</v>
      </c>
      <c r="AC21" s="70">
        <v>0</v>
      </c>
      <c r="AD21" s="70">
        <v>0</v>
      </c>
      <c r="AE21" s="84" t="s">
        <v>75</v>
      </c>
      <c r="AF21" s="136">
        <f t="shared" si="1"/>
        <v>0</v>
      </c>
      <c r="AG21" s="70">
        <v>0</v>
      </c>
      <c r="AH21" s="70">
        <v>0</v>
      </c>
      <c r="AI21" s="84" t="s">
        <v>75</v>
      </c>
      <c r="AJ21" s="72">
        <v>0</v>
      </c>
      <c r="AK21" s="84" t="s">
        <v>75</v>
      </c>
      <c r="AL21" s="84" t="s">
        <v>75</v>
      </c>
      <c r="AM21" s="136">
        <f t="shared" si="2"/>
        <v>0</v>
      </c>
      <c r="AN21" s="136">
        <f>+K21+AC21-AH21</f>
        <v>7818000</v>
      </c>
      <c r="AO21" s="72" t="s">
        <v>67</v>
      </c>
      <c r="AP21" s="70">
        <v>7818000</v>
      </c>
      <c r="AQ21" s="67" t="s">
        <v>85</v>
      </c>
      <c r="AR21" s="70">
        <v>0</v>
      </c>
      <c r="AS21" s="84" t="s">
        <v>75</v>
      </c>
      <c r="AT21" s="169">
        <v>7817973</v>
      </c>
      <c r="AU21" s="139">
        <f t="shared" si="3"/>
        <v>27</v>
      </c>
      <c r="AV21" s="140">
        <f t="shared" si="4"/>
        <v>0.99999654643131231</v>
      </c>
      <c r="AW21" s="84" t="s">
        <v>75</v>
      </c>
      <c r="AX21" s="72" t="s">
        <v>131</v>
      </c>
      <c r="AY21" s="73" t="s">
        <v>5146</v>
      </c>
      <c r="AZ21" s="67" t="s">
        <v>67</v>
      </c>
      <c r="BA21" s="67" t="s">
        <v>133</v>
      </c>
      <c r="BB21" s="12"/>
    </row>
    <row r="22" spans="2:54" x14ac:dyDescent="0.25">
      <c r="B22" s="67">
        <v>2024</v>
      </c>
      <c r="C22" s="67">
        <v>891780111</v>
      </c>
      <c r="D22" s="69" t="s">
        <v>64</v>
      </c>
      <c r="E22" s="70" t="s">
        <v>5145</v>
      </c>
      <c r="F22" s="70" t="s">
        <v>5144</v>
      </c>
      <c r="G22" s="72">
        <v>0</v>
      </c>
      <c r="H22" s="72" t="s">
        <v>73</v>
      </c>
      <c r="I22" s="69" t="s">
        <v>65</v>
      </c>
      <c r="J22" s="73" t="s">
        <v>5143</v>
      </c>
      <c r="K22" s="70">
        <v>96413800</v>
      </c>
      <c r="L22" s="67" t="s">
        <v>68</v>
      </c>
      <c r="M22" s="73" t="s">
        <v>4296</v>
      </c>
      <c r="N22" s="75" t="s">
        <v>4295</v>
      </c>
      <c r="O22" s="154">
        <v>333</v>
      </c>
      <c r="P22" s="291">
        <v>45331</v>
      </c>
      <c r="Q22" s="70">
        <v>96413800</v>
      </c>
      <c r="R22" s="291">
        <v>45338</v>
      </c>
      <c r="S22" s="70">
        <v>96413800</v>
      </c>
      <c r="T22" s="72" t="s">
        <v>66</v>
      </c>
      <c r="U22" s="154">
        <v>85465146</v>
      </c>
      <c r="V22" s="73" t="s">
        <v>4249</v>
      </c>
      <c r="W22" s="292">
        <v>45338</v>
      </c>
      <c r="X22" s="291">
        <v>45345</v>
      </c>
      <c r="Y22" s="291">
        <v>45341</v>
      </c>
      <c r="Z22" s="291">
        <v>45369</v>
      </c>
      <c r="AA22" s="136">
        <f t="shared" si="0"/>
        <v>28</v>
      </c>
      <c r="AB22" s="70">
        <v>1</v>
      </c>
      <c r="AC22" s="70">
        <v>25656400</v>
      </c>
      <c r="AD22" s="70">
        <v>0</v>
      </c>
      <c r="AE22" s="84" t="s">
        <v>75</v>
      </c>
      <c r="AF22" s="136">
        <f t="shared" si="1"/>
        <v>0</v>
      </c>
      <c r="AG22" s="70">
        <v>0</v>
      </c>
      <c r="AH22" s="70">
        <v>0</v>
      </c>
      <c r="AI22" s="84" t="s">
        <v>75</v>
      </c>
      <c r="AJ22" s="72">
        <v>0</v>
      </c>
      <c r="AK22" s="84" t="s">
        <v>75</v>
      </c>
      <c r="AL22" s="84" t="s">
        <v>75</v>
      </c>
      <c r="AM22" s="136">
        <f t="shared" si="2"/>
        <v>0</v>
      </c>
      <c r="AN22" s="136">
        <f>+K22+AC22-AH22</f>
        <v>122070200</v>
      </c>
      <c r="AO22" s="72" t="s">
        <v>67</v>
      </c>
      <c r="AP22" s="70">
        <v>96413800</v>
      </c>
      <c r="AQ22" s="72" t="s">
        <v>67</v>
      </c>
      <c r="AR22" s="70">
        <v>48206900</v>
      </c>
      <c r="AS22" s="291">
        <v>45345</v>
      </c>
      <c r="AT22" s="70">
        <v>122070200</v>
      </c>
      <c r="AU22" s="139">
        <f t="shared" si="3"/>
        <v>0</v>
      </c>
      <c r="AV22" s="140">
        <f t="shared" si="4"/>
        <v>1</v>
      </c>
      <c r="AW22" s="84" t="s">
        <v>75</v>
      </c>
      <c r="AX22" s="72" t="s">
        <v>86</v>
      </c>
      <c r="AY22" s="73" t="s">
        <v>5142</v>
      </c>
      <c r="AZ22" s="67" t="s">
        <v>67</v>
      </c>
      <c r="BA22" s="67" t="s">
        <v>133</v>
      </c>
      <c r="BB22" s="12"/>
    </row>
    <row r="23" spans="2:54" x14ac:dyDescent="0.25">
      <c r="B23" s="67">
        <v>2024</v>
      </c>
      <c r="C23" s="67">
        <v>891780111</v>
      </c>
      <c r="D23" s="69" t="s">
        <v>64</v>
      </c>
      <c r="E23" s="70" t="s">
        <v>5141</v>
      </c>
      <c r="F23" s="70" t="s">
        <v>5140</v>
      </c>
      <c r="G23" s="72">
        <v>0</v>
      </c>
      <c r="H23" s="72" t="s">
        <v>73</v>
      </c>
      <c r="I23" s="69" t="s">
        <v>65</v>
      </c>
      <c r="J23" s="73" t="s">
        <v>5139</v>
      </c>
      <c r="K23" s="70">
        <v>180000000</v>
      </c>
      <c r="L23" s="67" t="s">
        <v>68</v>
      </c>
      <c r="M23" s="73" t="s">
        <v>5138</v>
      </c>
      <c r="N23" s="75" t="s">
        <v>4351</v>
      </c>
      <c r="O23" s="154">
        <v>313</v>
      </c>
      <c r="P23" s="291">
        <v>45330</v>
      </c>
      <c r="Q23" s="70">
        <v>180000000</v>
      </c>
      <c r="R23" s="291">
        <v>45338</v>
      </c>
      <c r="S23" s="70">
        <v>180000000</v>
      </c>
      <c r="T23" s="72" t="s">
        <v>66</v>
      </c>
      <c r="U23" s="154">
        <v>85459497</v>
      </c>
      <c r="V23" s="73" t="s">
        <v>3149</v>
      </c>
      <c r="W23" s="292">
        <v>45338</v>
      </c>
      <c r="X23" s="291">
        <v>45338</v>
      </c>
      <c r="Y23" s="291">
        <v>45338</v>
      </c>
      <c r="Z23" s="291">
        <v>45397</v>
      </c>
      <c r="AA23" s="136">
        <f t="shared" si="0"/>
        <v>59</v>
      </c>
      <c r="AB23" s="70">
        <v>0</v>
      </c>
      <c r="AC23" s="70">
        <v>0</v>
      </c>
      <c r="AD23" s="70">
        <v>0</v>
      </c>
      <c r="AE23" s="84" t="s">
        <v>75</v>
      </c>
      <c r="AF23" s="136">
        <f t="shared" si="1"/>
        <v>0</v>
      </c>
      <c r="AG23" s="70">
        <v>0</v>
      </c>
      <c r="AH23" s="70">
        <v>0</v>
      </c>
      <c r="AI23" s="84" t="s">
        <v>75</v>
      </c>
      <c r="AJ23" s="72">
        <v>0</v>
      </c>
      <c r="AK23" s="84" t="s">
        <v>75</v>
      </c>
      <c r="AL23" s="84" t="s">
        <v>75</v>
      </c>
      <c r="AM23" s="136">
        <f t="shared" si="2"/>
        <v>0</v>
      </c>
      <c r="AN23" s="136">
        <f>+K23+AC23-AH23</f>
        <v>180000000</v>
      </c>
      <c r="AO23" s="72" t="s">
        <v>67</v>
      </c>
      <c r="AP23" s="70">
        <v>180000000</v>
      </c>
      <c r="AQ23" s="67" t="s">
        <v>85</v>
      </c>
      <c r="AR23" s="70">
        <v>0</v>
      </c>
      <c r="AS23" s="84" t="s">
        <v>75</v>
      </c>
      <c r="AT23" s="169">
        <v>179988801</v>
      </c>
      <c r="AU23" s="139">
        <f t="shared" si="3"/>
        <v>11199</v>
      </c>
      <c r="AV23" s="140">
        <f t="shared" si="4"/>
        <v>0.99993778333333339</v>
      </c>
      <c r="AW23" s="84" t="s">
        <v>75</v>
      </c>
      <c r="AX23" s="72" t="s">
        <v>86</v>
      </c>
      <c r="AY23" s="73" t="s">
        <v>5137</v>
      </c>
      <c r="AZ23" s="67" t="s">
        <v>67</v>
      </c>
      <c r="BA23" s="67" t="s">
        <v>133</v>
      </c>
      <c r="BB23" s="12"/>
    </row>
    <row r="24" spans="2:54" x14ac:dyDescent="0.25">
      <c r="B24" s="67">
        <v>2024</v>
      </c>
      <c r="C24" s="67">
        <v>891780111</v>
      </c>
      <c r="D24" s="69" t="s">
        <v>64</v>
      </c>
      <c r="E24" s="70" t="s">
        <v>5136</v>
      </c>
      <c r="F24" s="70" t="s">
        <v>5135</v>
      </c>
      <c r="G24" s="72">
        <v>0</v>
      </c>
      <c r="H24" s="72" t="s">
        <v>73</v>
      </c>
      <c r="I24" s="69" t="s">
        <v>65</v>
      </c>
      <c r="J24" s="73" t="s">
        <v>5134</v>
      </c>
      <c r="K24" s="70">
        <v>915000</v>
      </c>
      <c r="L24" s="67" t="s">
        <v>68</v>
      </c>
      <c r="M24" s="73" t="s">
        <v>5133</v>
      </c>
      <c r="N24" s="75" t="s">
        <v>4687</v>
      </c>
      <c r="O24" s="154">
        <v>309</v>
      </c>
      <c r="P24" s="291">
        <v>45330</v>
      </c>
      <c r="Q24" s="70">
        <v>25684800</v>
      </c>
      <c r="R24" s="291">
        <v>45342</v>
      </c>
      <c r="S24" s="70">
        <v>915000</v>
      </c>
      <c r="T24" s="72" t="s">
        <v>66</v>
      </c>
      <c r="U24" s="154">
        <v>72175282</v>
      </c>
      <c r="V24" s="73" t="s">
        <v>4494</v>
      </c>
      <c r="W24" s="292">
        <v>45342</v>
      </c>
      <c r="X24" s="291">
        <v>45342</v>
      </c>
      <c r="Y24" s="291" t="s">
        <v>75</v>
      </c>
      <c r="Z24" s="291">
        <v>45344</v>
      </c>
      <c r="AA24" s="136">
        <f t="shared" si="0"/>
        <v>2</v>
      </c>
      <c r="AB24" s="70">
        <v>0</v>
      </c>
      <c r="AC24" s="70">
        <v>0</v>
      </c>
      <c r="AD24" s="70">
        <v>0</v>
      </c>
      <c r="AE24" s="84" t="s">
        <v>75</v>
      </c>
      <c r="AF24" s="136">
        <f t="shared" si="1"/>
        <v>0</v>
      </c>
      <c r="AG24" s="70">
        <v>0</v>
      </c>
      <c r="AH24" s="70">
        <v>0</v>
      </c>
      <c r="AI24" s="84" t="s">
        <v>75</v>
      </c>
      <c r="AJ24" s="72">
        <v>0</v>
      </c>
      <c r="AK24" s="84" t="s">
        <v>75</v>
      </c>
      <c r="AL24" s="84" t="s">
        <v>75</v>
      </c>
      <c r="AM24" s="136">
        <f t="shared" si="2"/>
        <v>0</v>
      </c>
      <c r="AN24" s="136">
        <f>+K24+AC24-AH24</f>
        <v>915000</v>
      </c>
      <c r="AO24" s="72" t="s">
        <v>67</v>
      </c>
      <c r="AP24" s="70">
        <v>915000</v>
      </c>
      <c r="AQ24" s="67" t="s">
        <v>85</v>
      </c>
      <c r="AR24" s="70">
        <v>0</v>
      </c>
      <c r="AS24" s="84" t="s">
        <v>75</v>
      </c>
      <c r="AT24" s="169">
        <v>915000</v>
      </c>
      <c r="AU24" s="139">
        <f t="shared" si="3"/>
        <v>0</v>
      </c>
      <c r="AV24" s="140">
        <f t="shared" si="4"/>
        <v>1</v>
      </c>
      <c r="AW24" s="84" t="s">
        <v>75</v>
      </c>
      <c r="AX24" s="72" t="s">
        <v>131</v>
      </c>
      <c r="AY24" s="73" t="s">
        <v>5132</v>
      </c>
      <c r="AZ24" s="67" t="s">
        <v>67</v>
      </c>
      <c r="BA24" s="67" t="s">
        <v>133</v>
      </c>
      <c r="BB24" s="12"/>
    </row>
    <row r="25" spans="2:54" x14ac:dyDescent="0.25">
      <c r="B25" s="67">
        <v>2024</v>
      </c>
      <c r="C25" s="67">
        <v>891780111</v>
      </c>
      <c r="D25" s="69" t="s">
        <v>64</v>
      </c>
      <c r="E25" s="70" t="s">
        <v>5131</v>
      </c>
      <c r="F25" s="70" t="s">
        <v>5130</v>
      </c>
      <c r="G25" s="72">
        <v>0</v>
      </c>
      <c r="H25" s="72" t="s">
        <v>73</v>
      </c>
      <c r="I25" s="69" t="s">
        <v>65</v>
      </c>
      <c r="J25" s="73" t="s">
        <v>5129</v>
      </c>
      <c r="K25" s="70">
        <v>59000000</v>
      </c>
      <c r="L25" s="67" t="s">
        <v>68</v>
      </c>
      <c r="M25" s="73" t="s">
        <v>5128</v>
      </c>
      <c r="N25" s="75" t="s">
        <v>5127</v>
      </c>
      <c r="O25" s="154">
        <v>343</v>
      </c>
      <c r="P25" s="291">
        <v>45335</v>
      </c>
      <c r="Q25" s="70">
        <v>59000000</v>
      </c>
      <c r="R25" s="291">
        <v>45343</v>
      </c>
      <c r="S25" s="70">
        <v>59000000</v>
      </c>
      <c r="T25" s="72" t="s">
        <v>66</v>
      </c>
      <c r="U25" s="154">
        <v>85459497</v>
      </c>
      <c r="V25" s="73" t="s">
        <v>3149</v>
      </c>
      <c r="W25" s="292">
        <v>45343</v>
      </c>
      <c r="X25" s="291">
        <v>45345</v>
      </c>
      <c r="Y25" s="291">
        <v>45343</v>
      </c>
      <c r="Z25" s="291">
        <v>45657</v>
      </c>
      <c r="AA25" s="136">
        <f t="shared" si="0"/>
        <v>314</v>
      </c>
      <c r="AB25" s="70">
        <v>0</v>
      </c>
      <c r="AC25" s="70">
        <v>0</v>
      </c>
      <c r="AD25" s="70">
        <v>0</v>
      </c>
      <c r="AE25" s="84" t="s">
        <v>75</v>
      </c>
      <c r="AF25" s="136">
        <f t="shared" si="1"/>
        <v>0</v>
      </c>
      <c r="AG25" s="70">
        <v>0</v>
      </c>
      <c r="AH25" s="70">
        <v>0</v>
      </c>
      <c r="AI25" s="84" t="s">
        <v>75</v>
      </c>
      <c r="AJ25" s="72">
        <v>0</v>
      </c>
      <c r="AK25" s="84" t="s">
        <v>75</v>
      </c>
      <c r="AL25" s="84" t="s">
        <v>75</v>
      </c>
      <c r="AM25" s="136">
        <f t="shared" si="2"/>
        <v>0</v>
      </c>
      <c r="AN25" s="136">
        <f>+K25+AC25-AH25</f>
        <v>59000000</v>
      </c>
      <c r="AO25" s="72" t="s">
        <v>67</v>
      </c>
      <c r="AP25" s="70">
        <v>59000000</v>
      </c>
      <c r="AQ25" s="72" t="s">
        <v>67</v>
      </c>
      <c r="AR25" s="70">
        <v>17700000</v>
      </c>
      <c r="AS25" s="291">
        <v>45345</v>
      </c>
      <c r="AT25" s="70">
        <v>40090000</v>
      </c>
      <c r="AU25" s="139">
        <f t="shared" si="3"/>
        <v>18910000</v>
      </c>
      <c r="AV25" s="140">
        <f t="shared" si="4"/>
        <v>0.67949152542372881</v>
      </c>
      <c r="AW25" s="84" t="s">
        <v>75</v>
      </c>
      <c r="AX25" s="72" t="s">
        <v>86</v>
      </c>
      <c r="AY25" s="73" t="s">
        <v>5126</v>
      </c>
      <c r="AZ25" s="67" t="s">
        <v>67</v>
      </c>
      <c r="BA25" s="67" t="s">
        <v>133</v>
      </c>
    </row>
    <row r="26" spans="2:54" x14ac:dyDescent="0.25">
      <c r="B26" s="67">
        <v>2024</v>
      </c>
      <c r="C26" s="67">
        <v>891780111</v>
      </c>
      <c r="D26" s="69" t="s">
        <v>64</v>
      </c>
      <c r="E26" s="70" t="s">
        <v>5125</v>
      </c>
      <c r="F26" s="70" t="s">
        <v>5124</v>
      </c>
      <c r="G26" s="72">
        <v>0</v>
      </c>
      <c r="H26" s="72" t="s">
        <v>73</v>
      </c>
      <c r="I26" s="69" t="s">
        <v>65</v>
      </c>
      <c r="J26" s="73" t="s">
        <v>5123</v>
      </c>
      <c r="K26" s="70">
        <v>120000000</v>
      </c>
      <c r="L26" s="67" t="s">
        <v>68</v>
      </c>
      <c r="M26" s="73" t="s">
        <v>5122</v>
      </c>
      <c r="N26" s="75" t="s">
        <v>5121</v>
      </c>
      <c r="O26" s="154">
        <v>365</v>
      </c>
      <c r="P26" s="291">
        <v>45337</v>
      </c>
      <c r="Q26" s="70">
        <v>120000000</v>
      </c>
      <c r="R26" s="291">
        <v>45343</v>
      </c>
      <c r="S26" s="70">
        <v>120000000</v>
      </c>
      <c r="T26" s="72" t="s">
        <v>66</v>
      </c>
      <c r="U26" s="154">
        <v>85459497</v>
      </c>
      <c r="V26" s="73" t="s">
        <v>3149</v>
      </c>
      <c r="W26" s="292">
        <v>45343</v>
      </c>
      <c r="X26" s="291">
        <v>45345</v>
      </c>
      <c r="Y26" s="291">
        <v>45345</v>
      </c>
      <c r="Z26" s="291">
        <v>45473</v>
      </c>
      <c r="AA26" s="136">
        <f t="shared" si="0"/>
        <v>128</v>
      </c>
      <c r="AB26" s="70">
        <v>1</v>
      </c>
      <c r="AC26" s="70">
        <v>50000000</v>
      </c>
      <c r="AD26" s="70">
        <v>0</v>
      </c>
      <c r="AE26" s="84" t="s">
        <v>75</v>
      </c>
      <c r="AF26" s="136">
        <f t="shared" si="1"/>
        <v>0</v>
      </c>
      <c r="AG26" s="70">
        <v>0</v>
      </c>
      <c r="AH26" s="70">
        <v>0</v>
      </c>
      <c r="AI26" s="84" t="s">
        <v>75</v>
      </c>
      <c r="AJ26" s="72">
        <v>0</v>
      </c>
      <c r="AK26" s="84" t="s">
        <v>75</v>
      </c>
      <c r="AL26" s="84" t="s">
        <v>75</v>
      </c>
      <c r="AM26" s="136">
        <f t="shared" si="2"/>
        <v>0</v>
      </c>
      <c r="AN26" s="136">
        <f>+K26+AC26-AH26</f>
        <v>170000000</v>
      </c>
      <c r="AO26" s="72" t="s">
        <v>67</v>
      </c>
      <c r="AP26" s="70">
        <v>120000000</v>
      </c>
      <c r="AQ26" s="72" t="s">
        <v>67</v>
      </c>
      <c r="AR26" s="70">
        <v>48000000</v>
      </c>
      <c r="AS26" s="291">
        <v>45345</v>
      </c>
      <c r="AT26" s="70">
        <v>169979090</v>
      </c>
      <c r="AU26" s="139">
        <f t="shared" si="3"/>
        <v>20910</v>
      </c>
      <c r="AV26" s="140">
        <f t="shared" si="4"/>
        <v>0.99987700000000002</v>
      </c>
      <c r="AW26" s="84" t="s">
        <v>75</v>
      </c>
      <c r="AX26" s="72" t="s">
        <v>86</v>
      </c>
      <c r="AY26" s="73" t="s">
        <v>5120</v>
      </c>
      <c r="AZ26" s="67" t="s">
        <v>67</v>
      </c>
      <c r="BA26" s="67" t="s">
        <v>133</v>
      </c>
    </row>
    <row r="27" spans="2:54" x14ac:dyDescent="0.25">
      <c r="B27" s="67">
        <v>2024</v>
      </c>
      <c r="C27" s="67">
        <v>891780111</v>
      </c>
      <c r="D27" s="69" t="s">
        <v>64</v>
      </c>
      <c r="E27" s="70" t="s">
        <v>5119</v>
      </c>
      <c r="F27" s="70" t="s">
        <v>5118</v>
      </c>
      <c r="G27" s="72">
        <v>0</v>
      </c>
      <c r="H27" s="72" t="s">
        <v>73</v>
      </c>
      <c r="I27" s="69" t="s">
        <v>65</v>
      </c>
      <c r="J27" s="73" t="s">
        <v>5117</v>
      </c>
      <c r="K27" s="70">
        <v>1161800</v>
      </c>
      <c r="L27" s="67" t="s">
        <v>68</v>
      </c>
      <c r="M27" s="73" t="s">
        <v>4670</v>
      </c>
      <c r="N27" s="75" t="s">
        <v>4669</v>
      </c>
      <c r="O27" s="154">
        <v>309</v>
      </c>
      <c r="P27" s="291">
        <v>45330</v>
      </c>
      <c r="Q27" s="70">
        <v>25684800</v>
      </c>
      <c r="R27" s="291">
        <v>45343</v>
      </c>
      <c r="S27" s="70">
        <v>1161000</v>
      </c>
      <c r="T27" s="72" t="s">
        <v>66</v>
      </c>
      <c r="U27" s="154">
        <v>72175282</v>
      </c>
      <c r="V27" s="73" t="s">
        <v>4494</v>
      </c>
      <c r="W27" s="292">
        <v>45343</v>
      </c>
      <c r="X27" s="291">
        <v>45343</v>
      </c>
      <c r="Y27" s="291" t="s">
        <v>75</v>
      </c>
      <c r="Z27" s="291">
        <v>45345</v>
      </c>
      <c r="AA27" s="136">
        <f t="shared" si="0"/>
        <v>2</v>
      </c>
      <c r="AB27" s="70">
        <v>0</v>
      </c>
      <c r="AC27" s="70">
        <v>0</v>
      </c>
      <c r="AD27" s="70">
        <v>0</v>
      </c>
      <c r="AE27" s="84" t="s">
        <v>75</v>
      </c>
      <c r="AF27" s="136">
        <f t="shared" si="1"/>
        <v>0</v>
      </c>
      <c r="AG27" s="70">
        <v>0</v>
      </c>
      <c r="AH27" s="70">
        <v>0</v>
      </c>
      <c r="AI27" s="84" t="s">
        <v>75</v>
      </c>
      <c r="AJ27" s="72">
        <v>0</v>
      </c>
      <c r="AK27" s="84" t="s">
        <v>75</v>
      </c>
      <c r="AL27" s="84" t="s">
        <v>75</v>
      </c>
      <c r="AM27" s="136">
        <f t="shared" si="2"/>
        <v>0</v>
      </c>
      <c r="AN27" s="136">
        <f>+K27+AC27-AH27</f>
        <v>1161800</v>
      </c>
      <c r="AO27" s="72" t="s">
        <v>67</v>
      </c>
      <c r="AP27" s="70">
        <v>1161000</v>
      </c>
      <c r="AQ27" s="67" t="s">
        <v>85</v>
      </c>
      <c r="AR27" s="70">
        <v>0</v>
      </c>
      <c r="AS27" s="84" t="s">
        <v>75</v>
      </c>
      <c r="AT27" s="169">
        <v>1161800</v>
      </c>
      <c r="AU27" s="139">
        <f t="shared" si="3"/>
        <v>0</v>
      </c>
      <c r="AV27" s="140">
        <f t="shared" si="4"/>
        <v>1</v>
      </c>
      <c r="AW27" s="84" t="s">
        <v>75</v>
      </c>
      <c r="AX27" s="72" t="s">
        <v>131</v>
      </c>
      <c r="AY27" s="73" t="s">
        <v>5116</v>
      </c>
      <c r="AZ27" s="67" t="s">
        <v>67</v>
      </c>
      <c r="BA27" s="67" t="s">
        <v>133</v>
      </c>
    </row>
    <row r="28" spans="2:54" x14ac:dyDescent="0.25">
      <c r="B28" s="67">
        <v>2024</v>
      </c>
      <c r="C28" s="67">
        <v>891780111</v>
      </c>
      <c r="D28" s="69" t="s">
        <v>64</v>
      </c>
      <c r="E28" s="70" t="s">
        <v>5115</v>
      </c>
      <c r="F28" s="70" t="s">
        <v>5114</v>
      </c>
      <c r="G28" s="72">
        <v>0</v>
      </c>
      <c r="H28" s="72" t="s">
        <v>73</v>
      </c>
      <c r="I28" s="69" t="s">
        <v>138</v>
      </c>
      <c r="J28" s="73" t="s">
        <v>5113</v>
      </c>
      <c r="K28" s="70">
        <v>19642612</v>
      </c>
      <c r="L28" s="67" t="s">
        <v>68</v>
      </c>
      <c r="M28" s="73" t="s">
        <v>5112</v>
      </c>
      <c r="N28" s="75" t="s">
        <v>5111</v>
      </c>
      <c r="O28" s="154">
        <v>381</v>
      </c>
      <c r="P28" s="291">
        <v>45338</v>
      </c>
      <c r="Q28" s="70">
        <v>269581278</v>
      </c>
      <c r="R28" s="291">
        <v>38038</v>
      </c>
      <c r="S28" s="70">
        <v>19642612</v>
      </c>
      <c r="T28" s="72" t="s">
        <v>66</v>
      </c>
      <c r="U28" s="154">
        <v>72175282</v>
      </c>
      <c r="V28" s="73" t="s">
        <v>4494</v>
      </c>
      <c r="W28" s="292">
        <v>45343</v>
      </c>
      <c r="X28" s="291">
        <v>45343</v>
      </c>
      <c r="Y28" s="291" t="s">
        <v>75</v>
      </c>
      <c r="Z28" s="291">
        <v>45464</v>
      </c>
      <c r="AA28" s="136">
        <f t="shared" si="0"/>
        <v>121</v>
      </c>
      <c r="AB28" s="70">
        <v>0</v>
      </c>
      <c r="AC28" s="70">
        <v>0</v>
      </c>
      <c r="AD28" s="70">
        <v>0</v>
      </c>
      <c r="AE28" s="84" t="s">
        <v>75</v>
      </c>
      <c r="AF28" s="136">
        <f t="shared" si="1"/>
        <v>0</v>
      </c>
      <c r="AG28" s="70">
        <v>0</v>
      </c>
      <c r="AH28" s="70">
        <v>0</v>
      </c>
      <c r="AI28" s="84" t="s">
        <v>75</v>
      </c>
      <c r="AJ28" s="72">
        <v>0</v>
      </c>
      <c r="AK28" s="84" t="s">
        <v>75</v>
      </c>
      <c r="AL28" s="84" t="s">
        <v>75</v>
      </c>
      <c r="AM28" s="136">
        <f t="shared" si="2"/>
        <v>0</v>
      </c>
      <c r="AN28" s="136">
        <f>+K28+AC28-AH28</f>
        <v>19642612</v>
      </c>
      <c r="AO28" s="72" t="s">
        <v>67</v>
      </c>
      <c r="AP28" s="70">
        <v>19642612</v>
      </c>
      <c r="AQ28" s="67" t="s">
        <v>85</v>
      </c>
      <c r="AR28" s="70">
        <v>0</v>
      </c>
      <c r="AS28" s="84" t="s">
        <v>75</v>
      </c>
      <c r="AT28" s="169">
        <v>14731959</v>
      </c>
      <c r="AU28" s="139">
        <f t="shared" si="3"/>
        <v>4910653</v>
      </c>
      <c r="AV28" s="140">
        <f t="shared" si="4"/>
        <v>0.75</v>
      </c>
      <c r="AW28" s="84" t="s">
        <v>75</v>
      </c>
      <c r="AX28" s="72" t="s">
        <v>86</v>
      </c>
      <c r="AY28" s="73" t="s">
        <v>5110</v>
      </c>
      <c r="AZ28" s="67" t="s">
        <v>67</v>
      </c>
      <c r="BA28" s="67" t="s">
        <v>133</v>
      </c>
    </row>
    <row r="29" spans="2:54" x14ac:dyDescent="0.25">
      <c r="B29" s="67">
        <v>2024</v>
      </c>
      <c r="C29" s="67">
        <v>891780111</v>
      </c>
      <c r="D29" s="69" t="s">
        <v>64</v>
      </c>
      <c r="E29" s="70" t="s">
        <v>5109</v>
      </c>
      <c r="F29" s="70" t="s">
        <v>5108</v>
      </c>
      <c r="G29" s="72">
        <v>0</v>
      </c>
      <c r="H29" s="72" t="s">
        <v>73</v>
      </c>
      <c r="I29" s="69" t="s">
        <v>65</v>
      </c>
      <c r="J29" s="73" t="s">
        <v>5107</v>
      </c>
      <c r="K29" s="70">
        <v>2000000</v>
      </c>
      <c r="L29" s="67" t="s">
        <v>68</v>
      </c>
      <c r="M29" s="73" t="s">
        <v>4706</v>
      </c>
      <c r="N29" s="75" t="s">
        <v>4705</v>
      </c>
      <c r="O29" s="154">
        <v>309</v>
      </c>
      <c r="P29" s="291">
        <v>45330</v>
      </c>
      <c r="Q29" s="70">
        <v>25684800</v>
      </c>
      <c r="R29" s="291">
        <v>45343</v>
      </c>
      <c r="S29" s="70">
        <v>2000000</v>
      </c>
      <c r="T29" s="72" t="s">
        <v>66</v>
      </c>
      <c r="U29" s="154">
        <v>72175282</v>
      </c>
      <c r="V29" s="73" t="s">
        <v>4494</v>
      </c>
      <c r="W29" s="292">
        <v>45343</v>
      </c>
      <c r="X29" s="291">
        <v>45343</v>
      </c>
      <c r="Y29" s="291" t="s">
        <v>75</v>
      </c>
      <c r="Z29" s="291">
        <v>45345</v>
      </c>
      <c r="AA29" s="136">
        <f t="shared" si="0"/>
        <v>2</v>
      </c>
      <c r="AB29" s="70">
        <v>0</v>
      </c>
      <c r="AC29" s="70">
        <v>0</v>
      </c>
      <c r="AD29" s="70">
        <v>0</v>
      </c>
      <c r="AE29" s="84" t="s">
        <v>75</v>
      </c>
      <c r="AF29" s="136">
        <f t="shared" si="1"/>
        <v>0</v>
      </c>
      <c r="AG29" s="70">
        <v>0</v>
      </c>
      <c r="AH29" s="70">
        <v>0</v>
      </c>
      <c r="AI29" s="84" t="s">
        <v>75</v>
      </c>
      <c r="AJ29" s="72">
        <v>0</v>
      </c>
      <c r="AK29" s="84" t="s">
        <v>75</v>
      </c>
      <c r="AL29" s="84" t="s">
        <v>75</v>
      </c>
      <c r="AM29" s="136">
        <f t="shared" si="2"/>
        <v>0</v>
      </c>
      <c r="AN29" s="136">
        <f>+K29+AC29-AH29</f>
        <v>2000000</v>
      </c>
      <c r="AO29" s="72" t="s">
        <v>67</v>
      </c>
      <c r="AP29" s="70">
        <v>2000000</v>
      </c>
      <c r="AQ29" s="67" t="s">
        <v>85</v>
      </c>
      <c r="AR29" s="70">
        <v>0</v>
      </c>
      <c r="AS29" s="84" t="s">
        <v>75</v>
      </c>
      <c r="AT29" s="169">
        <v>2000000</v>
      </c>
      <c r="AU29" s="139">
        <f t="shared" si="3"/>
        <v>0</v>
      </c>
      <c r="AV29" s="140">
        <f t="shared" si="4"/>
        <v>1</v>
      </c>
      <c r="AW29" s="84" t="s">
        <v>75</v>
      </c>
      <c r="AX29" s="72" t="s">
        <v>131</v>
      </c>
      <c r="AY29" s="73" t="s">
        <v>5106</v>
      </c>
      <c r="AZ29" s="67" t="s">
        <v>67</v>
      </c>
      <c r="BA29" s="67" t="s">
        <v>133</v>
      </c>
    </row>
    <row r="30" spans="2:54" x14ac:dyDescent="0.25">
      <c r="B30" s="67">
        <v>2024</v>
      </c>
      <c r="C30" s="67">
        <v>891780111</v>
      </c>
      <c r="D30" s="69" t="s">
        <v>64</v>
      </c>
      <c r="E30" s="70" t="s">
        <v>5105</v>
      </c>
      <c r="F30" s="70" t="s">
        <v>5104</v>
      </c>
      <c r="G30" s="72">
        <v>0</v>
      </c>
      <c r="H30" s="72" t="s">
        <v>73</v>
      </c>
      <c r="I30" s="69" t="s">
        <v>65</v>
      </c>
      <c r="J30" s="73" t="s">
        <v>5103</v>
      </c>
      <c r="K30" s="70">
        <v>120000000</v>
      </c>
      <c r="L30" s="67" t="s">
        <v>68</v>
      </c>
      <c r="M30" s="73" t="s">
        <v>5102</v>
      </c>
      <c r="N30" s="75" t="s">
        <v>5101</v>
      </c>
      <c r="O30" s="154">
        <v>274</v>
      </c>
      <c r="P30" s="291">
        <v>45328</v>
      </c>
      <c r="Q30" s="70">
        <v>120000000</v>
      </c>
      <c r="R30" s="291">
        <v>45345</v>
      </c>
      <c r="S30" s="70">
        <v>120000000</v>
      </c>
      <c r="T30" s="72" t="s">
        <v>66</v>
      </c>
      <c r="U30" s="154">
        <v>72175282</v>
      </c>
      <c r="V30" s="73" t="s">
        <v>4494</v>
      </c>
      <c r="W30" s="292">
        <v>45345</v>
      </c>
      <c r="X30" s="291">
        <v>45345</v>
      </c>
      <c r="Y30" s="291">
        <v>45345</v>
      </c>
      <c r="Z30" s="291">
        <v>45657</v>
      </c>
      <c r="AA30" s="136">
        <f t="shared" si="0"/>
        <v>312</v>
      </c>
      <c r="AB30" s="70">
        <v>0</v>
      </c>
      <c r="AC30" s="70">
        <v>0</v>
      </c>
      <c r="AD30" s="70">
        <v>0</v>
      </c>
      <c r="AE30" s="84" t="s">
        <v>75</v>
      </c>
      <c r="AF30" s="136">
        <f t="shared" si="1"/>
        <v>0</v>
      </c>
      <c r="AG30" s="70">
        <v>0</v>
      </c>
      <c r="AH30" s="70">
        <v>0</v>
      </c>
      <c r="AI30" s="84" t="s">
        <v>75</v>
      </c>
      <c r="AJ30" s="72">
        <v>0</v>
      </c>
      <c r="AK30" s="84" t="s">
        <v>75</v>
      </c>
      <c r="AL30" s="84" t="s">
        <v>75</v>
      </c>
      <c r="AM30" s="136">
        <f t="shared" si="2"/>
        <v>0</v>
      </c>
      <c r="AN30" s="136">
        <f>+K30+AC30-AH30</f>
        <v>120000000</v>
      </c>
      <c r="AO30" s="72" t="s">
        <v>67</v>
      </c>
      <c r="AP30" s="70">
        <v>120000000</v>
      </c>
      <c r="AQ30" s="67" t="s">
        <v>85</v>
      </c>
      <c r="AR30" s="70">
        <v>0</v>
      </c>
      <c r="AS30" s="84" t="s">
        <v>75</v>
      </c>
      <c r="AT30" s="169">
        <v>63760000</v>
      </c>
      <c r="AU30" s="139">
        <f t="shared" si="3"/>
        <v>56240000</v>
      </c>
      <c r="AV30" s="140">
        <f t="shared" si="4"/>
        <v>0.53133333333333332</v>
      </c>
      <c r="AW30" s="84" t="s">
        <v>75</v>
      </c>
      <c r="AX30" s="72" t="s">
        <v>86</v>
      </c>
      <c r="AY30" s="73" t="s">
        <v>5100</v>
      </c>
      <c r="AZ30" s="67" t="s">
        <v>67</v>
      </c>
      <c r="BA30" s="67" t="s">
        <v>133</v>
      </c>
    </row>
    <row r="31" spans="2:54" x14ac:dyDescent="0.25">
      <c r="B31" s="67">
        <v>2024</v>
      </c>
      <c r="C31" s="67">
        <v>891780111</v>
      </c>
      <c r="D31" s="69" t="s">
        <v>64</v>
      </c>
      <c r="E31" s="70" t="s">
        <v>5099</v>
      </c>
      <c r="F31" s="70" t="s">
        <v>5098</v>
      </c>
      <c r="G31" s="72">
        <v>0</v>
      </c>
      <c r="H31" s="72" t="s">
        <v>73</v>
      </c>
      <c r="I31" s="69" t="s">
        <v>65</v>
      </c>
      <c r="J31" s="73" t="s">
        <v>5097</v>
      </c>
      <c r="K31" s="70">
        <v>49700000</v>
      </c>
      <c r="L31" s="67" t="s">
        <v>68</v>
      </c>
      <c r="M31" s="73" t="s">
        <v>5096</v>
      </c>
      <c r="N31" s="75" t="s">
        <v>5095</v>
      </c>
      <c r="O31" s="154">
        <v>350</v>
      </c>
      <c r="P31" s="291">
        <v>45336</v>
      </c>
      <c r="Q31" s="70">
        <v>49700000</v>
      </c>
      <c r="R31" s="291">
        <v>45345</v>
      </c>
      <c r="S31" s="70">
        <v>49700000</v>
      </c>
      <c r="T31" s="72" t="s">
        <v>66</v>
      </c>
      <c r="U31" s="154">
        <v>85459497</v>
      </c>
      <c r="V31" s="73" t="s">
        <v>3149</v>
      </c>
      <c r="W31" s="292">
        <v>45345</v>
      </c>
      <c r="X31" s="291">
        <v>45345</v>
      </c>
      <c r="Y31" s="291" t="s">
        <v>75</v>
      </c>
      <c r="Z31" s="291">
        <v>45657</v>
      </c>
      <c r="AA31" s="136">
        <f t="shared" si="0"/>
        <v>312</v>
      </c>
      <c r="AB31" s="70">
        <v>0</v>
      </c>
      <c r="AC31" s="70">
        <v>0</v>
      </c>
      <c r="AD31" s="70">
        <v>0</v>
      </c>
      <c r="AE31" s="84" t="s">
        <v>75</v>
      </c>
      <c r="AF31" s="136">
        <f t="shared" si="1"/>
        <v>0</v>
      </c>
      <c r="AG31" s="70">
        <v>0</v>
      </c>
      <c r="AH31" s="70">
        <v>0</v>
      </c>
      <c r="AI31" s="84" t="s">
        <v>75</v>
      </c>
      <c r="AJ31" s="72">
        <v>0</v>
      </c>
      <c r="AK31" s="84" t="s">
        <v>75</v>
      </c>
      <c r="AL31" s="84" t="s">
        <v>75</v>
      </c>
      <c r="AM31" s="136">
        <f t="shared" si="2"/>
        <v>0</v>
      </c>
      <c r="AN31" s="136">
        <f>+K31+AC31-AH31</f>
        <v>49700000</v>
      </c>
      <c r="AO31" s="72" t="s">
        <v>67</v>
      </c>
      <c r="AP31" s="70">
        <v>49700000</v>
      </c>
      <c r="AQ31" s="67" t="s">
        <v>85</v>
      </c>
      <c r="AR31" s="70">
        <v>0</v>
      </c>
      <c r="AS31" s="84" t="s">
        <v>75</v>
      </c>
      <c r="AT31" s="169">
        <v>28180717</v>
      </c>
      <c r="AU31" s="139">
        <f t="shared" si="3"/>
        <v>21519283</v>
      </c>
      <c r="AV31" s="140">
        <f t="shared" si="4"/>
        <v>0.56701643863179074</v>
      </c>
      <c r="AW31" s="84" t="s">
        <v>75</v>
      </c>
      <c r="AX31" s="72" t="s">
        <v>86</v>
      </c>
      <c r="AY31" s="73" t="s">
        <v>5094</v>
      </c>
      <c r="AZ31" s="67" t="s">
        <v>67</v>
      </c>
      <c r="BA31" s="67" t="s">
        <v>133</v>
      </c>
    </row>
    <row r="32" spans="2:54" x14ac:dyDescent="0.25">
      <c r="B32" s="67">
        <v>2024</v>
      </c>
      <c r="C32" s="67">
        <v>891780111</v>
      </c>
      <c r="D32" s="69" t="s">
        <v>64</v>
      </c>
      <c r="E32" s="70" t="s">
        <v>5093</v>
      </c>
      <c r="F32" s="70" t="s">
        <v>5092</v>
      </c>
      <c r="G32" s="72">
        <v>0</v>
      </c>
      <c r="H32" s="72" t="s">
        <v>73</v>
      </c>
      <c r="I32" s="69" t="s">
        <v>138</v>
      </c>
      <c r="J32" s="73" t="s">
        <v>5091</v>
      </c>
      <c r="K32" s="70">
        <v>19642480</v>
      </c>
      <c r="L32" s="67" t="s">
        <v>68</v>
      </c>
      <c r="M32" s="73" t="s">
        <v>4694</v>
      </c>
      <c r="N32" s="75" t="s">
        <v>4693</v>
      </c>
      <c r="O32" s="154">
        <v>381</v>
      </c>
      <c r="P32" s="291">
        <v>45338</v>
      </c>
      <c r="Q32" s="70">
        <v>269581278</v>
      </c>
      <c r="R32" s="291">
        <v>45345</v>
      </c>
      <c r="S32" s="70">
        <v>19642480</v>
      </c>
      <c r="T32" s="72" t="s">
        <v>66</v>
      </c>
      <c r="U32" s="154">
        <v>72175282</v>
      </c>
      <c r="V32" s="73" t="s">
        <v>4494</v>
      </c>
      <c r="W32" s="292">
        <v>45345</v>
      </c>
      <c r="X32" s="291">
        <v>45345</v>
      </c>
      <c r="Y32" s="291" t="s">
        <v>75</v>
      </c>
      <c r="Z32" s="291">
        <v>45466</v>
      </c>
      <c r="AA32" s="136">
        <f t="shared" si="0"/>
        <v>121</v>
      </c>
      <c r="AB32" s="70">
        <v>0</v>
      </c>
      <c r="AC32" s="70">
        <v>0</v>
      </c>
      <c r="AD32" s="70">
        <v>0</v>
      </c>
      <c r="AE32" s="84" t="s">
        <v>75</v>
      </c>
      <c r="AF32" s="136">
        <f t="shared" si="1"/>
        <v>0</v>
      </c>
      <c r="AG32" s="70">
        <v>0</v>
      </c>
      <c r="AH32" s="70">
        <v>0</v>
      </c>
      <c r="AI32" s="84" t="s">
        <v>75</v>
      </c>
      <c r="AJ32" s="72">
        <v>0</v>
      </c>
      <c r="AK32" s="84" t="s">
        <v>75</v>
      </c>
      <c r="AL32" s="84" t="s">
        <v>75</v>
      </c>
      <c r="AM32" s="136">
        <f t="shared" si="2"/>
        <v>0</v>
      </c>
      <c r="AN32" s="136">
        <f>+K32+AC32-AH32</f>
        <v>19642480</v>
      </c>
      <c r="AO32" s="72" t="s">
        <v>67</v>
      </c>
      <c r="AP32" s="70">
        <v>19642480</v>
      </c>
      <c r="AQ32" s="67" t="s">
        <v>85</v>
      </c>
      <c r="AR32" s="70">
        <v>0</v>
      </c>
      <c r="AS32" s="84" t="s">
        <v>75</v>
      </c>
      <c r="AT32" s="169">
        <v>4910620</v>
      </c>
      <c r="AU32" s="139">
        <f t="shared" si="3"/>
        <v>14731860</v>
      </c>
      <c r="AV32" s="140">
        <f t="shared" si="4"/>
        <v>0.25</v>
      </c>
      <c r="AW32" s="84" t="s">
        <v>75</v>
      </c>
      <c r="AX32" s="72" t="s">
        <v>86</v>
      </c>
      <c r="AY32" s="73" t="s">
        <v>5090</v>
      </c>
      <c r="AZ32" s="67" t="s">
        <v>67</v>
      </c>
      <c r="BA32" s="67" t="s">
        <v>133</v>
      </c>
    </row>
    <row r="33" spans="2:53" x14ac:dyDescent="0.25">
      <c r="B33" s="67">
        <v>2024</v>
      </c>
      <c r="C33" s="67">
        <v>891780111</v>
      </c>
      <c r="D33" s="69" t="s">
        <v>64</v>
      </c>
      <c r="E33" s="70" t="s">
        <v>5089</v>
      </c>
      <c r="F33" s="70" t="s">
        <v>5088</v>
      </c>
      <c r="G33" s="72">
        <v>0</v>
      </c>
      <c r="H33" s="72" t="s">
        <v>73</v>
      </c>
      <c r="I33" s="69" t="s">
        <v>138</v>
      </c>
      <c r="J33" s="73" t="s">
        <v>5087</v>
      </c>
      <c r="K33" s="70">
        <v>27990723</v>
      </c>
      <c r="L33" s="67" t="s">
        <v>68</v>
      </c>
      <c r="M33" s="73" t="s">
        <v>4706</v>
      </c>
      <c r="N33" s="75" t="s">
        <v>4705</v>
      </c>
      <c r="O33" s="154">
        <v>381</v>
      </c>
      <c r="P33" s="291">
        <v>45338</v>
      </c>
      <c r="Q33" s="70">
        <v>269581278</v>
      </c>
      <c r="R33" s="291">
        <v>45345</v>
      </c>
      <c r="S33" s="70">
        <v>27990723</v>
      </c>
      <c r="T33" s="72" t="s">
        <v>66</v>
      </c>
      <c r="U33" s="154">
        <v>72175282</v>
      </c>
      <c r="V33" s="73" t="s">
        <v>4494</v>
      </c>
      <c r="W33" s="292">
        <v>45345</v>
      </c>
      <c r="X33" s="291">
        <v>45345</v>
      </c>
      <c r="Y33" s="291" t="s">
        <v>75</v>
      </c>
      <c r="Z33" s="291">
        <v>45466</v>
      </c>
      <c r="AA33" s="136">
        <f t="shared" si="0"/>
        <v>121</v>
      </c>
      <c r="AB33" s="70">
        <v>0</v>
      </c>
      <c r="AC33" s="70">
        <v>0</v>
      </c>
      <c r="AD33" s="70">
        <v>0</v>
      </c>
      <c r="AE33" s="84" t="s">
        <v>75</v>
      </c>
      <c r="AF33" s="136">
        <f t="shared" si="1"/>
        <v>0</v>
      </c>
      <c r="AG33" s="70">
        <v>0</v>
      </c>
      <c r="AH33" s="70">
        <v>0</v>
      </c>
      <c r="AI33" s="84" t="s">
        <v>75</v>
      </c>
      <c r="AJ33" s="72">
        <v>0</v>
      </c>
      <c r="AK33" s="84" t="s">
        <v>75</v>
      </c>
      <c r="AL33" s="84" t="s">
        <v>75</v>
      </c>
      <c r="AM33" s="136">
        <f t="shared" si="2"/>
        <v>0</v>
      </c>
      <c r="AN33" s="136">
        <f>+K33+AC33-AH33</f>
        <v>27990723</v>
      </c>
      <c r="AO33" s="72" t="s">
        <v>67</v>
      </c>
      <c r="AP33" s="70">
        <v>27990723</v>
      </c>
      <c r="AQ33" s="67" t="s">
        <v>85</v>
      </c>
      <c r="AR33" s="70">
        <v>0</v>
      </c>
      <c r="AS33" s="84" t="s">
        <v>75</v>
      </c>
      <c r="AT33" s="169">
        <v>20993042</v>
      </c>
      <c r="AU33" s="139">
        <f t="shared" si="3"/>
        <v>6997681</v>
      </c>
      <c r="AV33" s="140">
        <f t="shared" si="4"/>
        <v>0.74999999106846937</v>
      </c>
      <c r="AW33" s="84" t="s">
        <v>75</v>
      </c>
      <c r="AX33" s="72" t="s">
        <v>86</v>
      </c>
      <c r="AY33" s="73" t="s">
        <v>5086</v>
      </c>
      <c r="AZ33" s="67" t="s">
        <v>67</v>
      </c>
      <c r="BA33" s="67" t="s">
        <v>133</v>
      </c>
    </row>
    <row r="34" spans="2:53" x14ac:dyDescent="0.25">
      <c r="B34" s="67">
        <v>2024</v>
      </c>
      <c r="C34" s="67">
        <v>891780111</v>
      </c>
      <c r="D34" s="69" t="s">
        <v>64</v>
      </c>
      <c r="E34" s="70" t="s">
        <v>5085</v>
      </c>
      <c r="F34" s="70" t="s">
        <v>5084</v>
      </c>
      <c r="G34" s="72">
        <v>0</v>
      </c>
      <c r="H34" s="72" t="s">
        <v>73</v>
      </c>
      <c r="I34" s="69" t="s">
        <v>138</v>
      </c>
      <c r="J34" s="73" t="s">
        <v>5083</v>
      </c>
      <c r="K34" s="70">
        <v>15901164</v>
      </c>
      <c r="L34" s="67" t="s">
        <v>68</v>
      </c>
      <c r="M34" s="73" t="s">
        <v>5082</v>
      </c>
      <c r="N34" s="75" t="s">
        <v>5081</v>
      </c>
      <c r="O34" s="154">
        <v>381</v>
      </c>
      <c r="P34" s="291">
        <v>45338</v>
      </c>
      <c r="Q34" s="70">
        <v>269581278</v>
      </c>
      <c r="R34" s="291">
        <v>45348</v>
      </c>
      <c r="S34" s="70">
        <v>15901164</v>
      </c>
      <c r="T34" s="72" t="s">
        <v>66</v>
      </c>
      <c r="U34" s="154">
        <v>72175282</v>
      </c>
      <c r="V34" s="73" t="s">
        <v>4494</v>
      </c>
      <c r="W34" s="292">
        <v>45348</v>
      </c>
      <c r="X34" s="291">
        <v>45348</v>
      </c>
      <c r="Y34" s="291" t="s">
        <v>75</v>
      </c>
      <c r="Z34" s="291">
        <v>45469</v>
      </c>
      <c r="AA34" s="136">
        <f t="shared" si="0"/>
        <v>121</v>
      </c>
      <c r="AB34" s="70">
        <v>0</v>
      </c>
      <c r="AC34" s="70">
        <v>0</v>
      </c>
      <c r="AD34" s="70">
        <v>0</v>
      </c>
      <c r="AE34" s="84" t="s">
        <v>75</v>
      </c>
      <c r="AF34" s="136">
        <f t="shared" si="1"/>
        <v>0</v>
      </c>
      <c r="AG34" s="70">
        <v>0</v>
      </c>
      <c r="AH34" s="70">
        <v>0</v>
      </c>
      <c r="AI34" s="84" t="s">
        <v>75</v>
      </c>
      <c r="AJ34" s="72">
        <v>0</v>
      </c>
      <c r="AK34" s="84" t="s">
        <v>75</v>
      </c>
      <c r="AL34" s="84" t="s">
        <v>75</v>
      </c>
      <c r="AM34" s="136">
        <f t="shared" si="2"/>
        <v>0</v>
      </c>
      <c r="AN34" s="136">
        <f>+K34+AC34-AH34</f>
        <v>15901164</v>
      </c>
      <c r="AO34" s="72" t="s">
        <v>67</v>
      </c>
      <c r="AP34" s="70">
        <v>15901164</v>
      </c>
      <c r="AQ34" s="67" t="s">
        <v>85</v>
      </c>
      <c r="AR34" s="70">
        <v>0</v>
      </c>
      <c r="AS34" s="84" t="s">
        <v>75</v>
      </c>
      <c r="AT34" s="169">
        <v>3975291</v>
      </c>
      <c r="AU34" s="139">
        <f t="shared" si="3"/>
        <v>11925873</v>
      </c>
      <c r="AV34" s="140">
        <f t="shared" si="4"/>
        <v>0.25</v>
      </c>
      <c r="AW34" s="84" t="s">
        <v>75</v>
      </c>
      <c r="AX34" s="72" t="s">
        <v>86</v>
      </c>
      <c r="AY34" s="73" t="s">
        <v>5080</v>
      </c>
      <c r="AZ34" s="67" t="s">
        <v>67</v>
      </c>
      <c r="BA34" s="67" t="s">
        <v>133</v>
      </c>
    </row>
    <row r="35" spans="2:53" x14ac:dyDescent="0.25">
      <c r="B35" s="67">
        <v>2024</v>
      </c>
      <c r="C35" s="67">
        <v>891780111</v>
      </c>
      <c r="D35" s="69" t="s">
        <v>64</v>
      </c>
      <c r="E35" s="70" t="s">
        <v>5079</v>
      </c>
      <c r="F35" s="70" t="s">
        <v>5078</v>
      </c>
      <c r="G35" s="72">
        <v>0</v>
      </c>
      <c r="H35" s="72" t="s">
        <v>73</v>
      </c>
      <c r="I35" s="69" t="s">
        <v>65</v>
      </c>
      <c r="J35" s="73" t="s">
        <v>5077</v>
      </c>
      <c r="K35" s="70">
        <v>60143010</v>
      </c>
      <c r="L35" s="67" t="s">
        <v>68</v>
      </c>
      <c r="M35" s="73" t="s">
        <v>5076</v>
      </c>
      <c r="N35" s="75" t="s">
        <v>5075</v>
      </c>
      <c r="O35" s="154">
        <v>398</v>
      </c>
      <c r="P35" s="291">
        <v>45341</v>
      </c>
      <c r="Q35" s="70">
        <v>60143010</v>
      </c>
      <c r="R35" s="291">
        <v>45349</v>
      </c>
      <c r="S35" s="70">
        <v>60143010</v>
      </c>
      <c r="T35" s="72" t="s">
        <v>66</v>
      </c>
      <c r="U35" s="154">
        <v>85465146</v>
      </c>
      <c r="V35" s="73" t="s">
        <v>4249</v>
      </c>
      <c r="W35" s="292">
        <v>45349</v>
      </c>
      <c r="X35" s="291">
        <v>45366</v>
      </c>
      <c r="Y35" s="291">
        <v>45352</v>
      </c>
      <c r="Z35" s="291">
        <v>45378</v>
      </c>
      <c r="AA35" s="136">
        <f t="shared" si="0"/>
        <v>26</v>
      </c>
      <c r="AB35" s="70">
        <v>0</v>
      </c>
      <c r="AC35" s="70">
        <v>0</v>
      </c>
      <c r="AD35" s="70">
        <v>0</v>
      </c>
      <c r="AE35" s="84" t="s">
        <v>75</v>
      </c>
      <c r="AF35" s="136">
        <f t="shared" si="1"/>
        <v>0</v>
      </c>
      <c r="AG35" s="70">
        <v>0</v>
      </c>
      <c r="AH35" s="70">
        <v>0</v>
      </c>
      <c r="AI35" s="84" t="s">
        <v>75</v>
      </c>
      <c r="AJ35" s="72">
        <v>0</v>
      </c>
      <c r="AK35" s="84" t="s">
        <v>75</v>
      </c>
      <c r="AL35" s="84" t="s">
        <v>75</v>
      </c>
      <c r="AM35" s="136">
        <f t="shared" si="2"/>
        <v>0</v>
      </c>
      <c r="AN35" s="136">
        <f>+K35+AC35-AH35</f>
        <v>60143010</v>
      </c>
      <c r="AO35" s="72" t="s">
        <v>67</v>
      </c>
      <c r="AP35" s="70">
        <v>60143010</v>
      </c>
      <c r="AQ35" s="67" t="s">
        <v>85</v>
      </c>
      <c r="AR35" s="70">
        <v>0</v>
      </c>
      <c r="AS35" s="84" t="s">
        <v>75</v>
      </c>
      <c r="AT35" s="169">
        <v>60143010</v>
      </c>
      <c r="AU35" s="139">
        <f t="shared" si="3"/>
        <v>0</v>
      </c>
      <c r="AV35" s="140">
        <f t="shared" si="4"/>
        <v>1</v>
      </c>
      <c r="AW35" s="84" t="s">
        <v>75</v>
      </c>
      <c r="AX35" s="72" t="s">
        <v>3155</v>
      </c>
      <c r="AY35" s="73" t="s">
        <v>5074</v>
      </c>
      <c r="AZ35" s="67" t="s">
        <v>67</v>
      </c>
      <c r="BA35" s="67" t="s">
        <v>133</v>
      </c>
    </row>
    <row r="36" spans="2:53" x14ac:dyDescent="0.25">
      <c r="B36" s="67">
        <v>2024</v>
      </c>
      <c r="C36" s="67">
        <v>891780111</v>
      </c>
      <c r="D36" s="69" t="s">
        <v>64</v>
      </c>
      <c r="E36" s="70" t="s">
        <v>5073</v>
      </c>
      <c r="F36" s="70" t="s">
        <v>5072</v>
      </c>
      <c r="G36" s="72">
        <v>0</v>
      </c>
      <c r="H36" s="72" t="s">
        <v>73</v>
      </c>
      <c r="I36" s="69" t="s">
        <v>138</v>
      </c>
      <c r="J36" s="73" t="s">
        <v>5071</v>
      </c>
      <c r="K36" s="70">
        <v>39285224</v>
      </c>
      <c r="L36" s="67" t="s">
        <v>68</v>
      </c>
      <c r="M36" s="73" t="s">
        <v>5070</v>
      </c>
      <c r="N36" s="75" t="s">
        <v>5069</v>
      </c>
      <c r="O36" s="154">
        <v>381</v>
      </c>
      <c r="P36" s="291">
        <v>45338</v>
      </c>
      <c r="Q36" s="70">
        <v>269581278</v>
      </c>
      <c r="R36" s="291">
        <v>45349</v>
      </c>
      <c r="S36" s="70">
        <v>39285224</v>
      </c>
      <c r="T36" s="72" t="s">
        <v>66</v>
      </c>
      <c r="U36" s="154">
        <v>72175282</v>
      </c>
      <c r="V36" s="73" t="s">
        <v>4494</v>
      </c>
      <c r="W36" s="292">
        <v>45349</v>
      </c>
      <c r="X36" s="291">
        <v>45349</v>
      </c>
      <c r="Y36" s="291" t="s">
        <v>75</v>
      </c>
      <c r="Z36" s="291">
        <v>45470</v>
      </c>
      <c r="AA36" s="136">
        <f t="shared" si="0"/>
        <v>121</v>
      </c>
      <c r="AB36" s="70">
        <v>0</v>
      </c>
      <c r="AC36" s="70">
        <v>0</v>
      </c>
      <c r="AD36" s="70">
        <v>0</v>
      </c>
      <c r="AE36" s="84" t="s">
        <v>75</v>
      </c>
      <c r="AF36" s="136">
        <f t="shared" si="1"/>
        <v>0</v>
      </c>
      <c r="AG36" s="70">
        <v>0</v>
      </c>
      <c r="AH36" s="70">
        <v>0</v>
      </c>
      <c r="AI36" s="84" t="s">
        <v>75</v>
      </c>
      <c r="AJ36" s="72">
        <v>0</v>
      </c>
      <c r="AK36" s="84" t="s">
        <v>75</v>
      </c>
      <c r="AL36" s="84" t="s">
        <v>75</v>
      </c>
      <c r="AM36" s="136">
        <f t="shared" si="2"/>
        <v>0</v>
      </c>
      <c r="AN36" s="136">
        <f>+K36+AC36-AH36</f>
        <v>39285224</v>
      </c>
      <c r="AO36" s="72" t="s">
        <v>67</v>
      </c>
      <c r="AP36" s="70">
        <v>39285224</v>
      </c>
      <c r="AQ36" s="67" t="s">
        <v>85</v>
      </c>
      <c r="AR36" s="70">
        <v>0</v>
      </c>
      <c r="AS36" s="84" t="s">
        <v>75</v>
      </c>
      <c r="AT36" s="169">
        <v>29463918</v>
      </c>
      <c r="AU36" s="139">
        <f t="shared" si="3"/>
        <v>9821306</v>
      </c>
      <c r="AV36" s="140">
        <f t="shared" si="4"/>
        <v>0.75</v>
      </c>
      <c r="AW36" s="84" t="s">
        <v>75</v>
      </c>
      <c r="AX36" s="72" t="s">
        <v>86</v>
      </c>
      <c r="AY36" s="73" t="s">
        <v>5068</v>
      </c>
      <c r="AZ36" s="67" t="s">
        <v>67</v>
      </c>
      <c r="BA36" s="67" t="s">
        <v>133</v>
      </c>
    </row>
    <row r="37" spans="2:53" x14ac:dyDescent="0.25">
      <c r="B37" s="67">
        <v>2024</v>
      </c>
      <c r="C37" s="67">
        <v>891780111</v>
      </c>
      <c r="D37" s="69" t="s">
        <v>64</v>
      </c>
      <c r="E37" s="70" t="s">
        <v>5067</v>
      </c>
      <c r="F37" s="70" t="s">
        <v>5066</v>
      </c>
      <c r="G37" s="72">
        <v>0</v>
      </c>
      <c r="H37" s="72" t="s">
        <v>73</v>
      </c>
      <c r="I37" s="69" t="s">
        <v>138</v>
      </c>
      <c r="J37" s="73" t="s">
        <v>5065</v>
      </c>
      <c r="K37" s="70">
        <v>8348107</v>
      </c>
      <c r="L37" s="67" t="s">
        <v>68</v>
      </c>
      <c r="M37" s="73" t="s">
        <v>5064</v>
      </c>
      <c r="N37" s="75" t="s">
        <v>5063</v>
      </c>
      <c r="O37" s="154">
        <v>381</v>
      </c>
      <c r="P37" s="291">
        <v>45338</v>
      </c>
      <c r="Q37" s="70">
        <v>269581278</v>
      </c>
      <c r="R37" s="291">
        <v>45349</v>
      </c>
      <c r="S37" s="70">
        <v>8348107</v>
      </c>
      <c r="T37" s="72" t="s">
        <v>66</v>
      </c>
      <c r="U37" s="154">
        <v>72175282</v>
      </c>
      <c r="V37" s="73" t="s">
        <v>4494</v>
      </c>
      <c r="W37" s="292">
        <v>45349</v>
      </c>
      <c r="X37" s="291">
        <v>45349</v>
      </c>
      <c r="Y37" s="291" t="s">
        <v>75</v>
      </c>
      <c r="Z37" s="291">
        <v>45470</v>
      </c>
      <c r="AA37" s="136">
        <f t="shared" si="0"/>
        <v>121</v>
      </c>
      <c r="AB37" s="70">
        <v>0</v>
      </c>
      <c r="AC37" s="70">
        <v>0</v>
      </c>
      <c r="AD37" s="70">
        <v>0</v>
      </c>
      <c r="AE37" s="84" t="s">
        <v>75</v>
      </c>
      <c r="AF37" s="136">
        <f t="shared" si="1"/>
        <v>0</v>
      </c>
      <c r="AG37" s="70">
        <v>0</v>
      </c>
      <c r="AH37" s="70">
        <v>0</v>
      </c>
      <c r="AI37" s="84" t="s">
        <v>75</v>
      </c>
      <c r="AJ37" s="72">
        <v>0</v>
      </c>
      <c r="AK37" s="84" t="s">
        <v>75</v>
      </c>
      <c r="AL37" s="84" t="s">
        <v>75</v>
      </c>
      <c r="AM37" s="136">
        <f t="shared" si="2"/>
        <v>0</v>
      </c>
      <c r="AN37" s="136">
        <f>+K37+AC37-AH37</f>
        <v>8348107</v>
      </c>
      <c r="AO37" s="72" t="s">
        <v>67</v>
      </c>
      <c r="AP37" s="70">
        <v>8348107</v>
      </c>
      <c r="AQ37" s="67" t="s">
        <v>85</v>
      </c>
      <c r="AR37" s="70">
        <v>0</v>
      </c>
      <c r="AS37" s="84" t="s">
        <v>75</v>
      </c>
      <c r="AT37" s="169">
        <v>6261078</v>
      </c>
      <c r="AU37" s="139">
        <f t="shared" si="3"/>
        <v>2087029</v>
      </c>
      <c r="AV37" s="140">
        <f t="shared" si="4"/>
        <v>0.74999973047781965</v>
      </c>
      <c r="AW37" s="84" t="s">
        <v>75</v>
      </c>
      <c r="AX37" s="72" t="s">
        <v>86</v>
      </c>
      <c r="AY37" s="73" t="s">
        <v>5062</v>
      </c>
      <c r="AZ37" s="67" t="s">
        <v>67</v>
      </c>
      <c r="BA37" s="67" t="s">
        <v>133</v>
      </c>
    </row>
    <row r="38" spans="2:53" x14ac:dyDescent="0.25">
      <c r="B38" s="67">
        <v>2024</v>
      </c>
      <c r="C38" s="67">
        <v>891780111</v>
      </c>
      <c r="D38" s="69" t="s">
        <v>64</v>
      </c>
      <c r="E38" s="70" t="s">
        <v>5061</v>
      </c>
      <c r="F38" s="70" t="s">
        <v>5060</v>
      </c>
      <c r="G38" s="72">
        <v>0</v>
      </c>
      <c r="H38" s="72" t="s">
        <v>73</v>
      </c>
      <c r="I38" s="69" t="s">
        <v>138</v>
      </c>
      <c r="J38" s="73" t="s">
        <v>5059</v>
      </c>
      <c r="K38" s="70">
        <v>12104640</v>
      </c>
      <c r="L38" s="67" t="s">
        <v>68</v>
      </c>
      <c r="M38" s="73" t="s">
        <v>1157</v>
      </c>
      <c r="N38" s="75" t="s">
        <v>5058</v>
      </c>
      <c r="O38" s="154">
        <v>382</v>
      </c>
      <c r="P38" s="291">
        <v>45338</v>
      </c>
      <c r="Q38" s="70">
        <v>12104640</v>
      </c>
      <c r="R38" s="291">
        <v>45349</v>
      </c>
      <c r="S38" s="70">
        <v>12104640</v>
      </c>
      <c r="T38" s="72" t="s">
        <v>66</v>
      </c>
      <c r="U38" s="154">
        <v>72175282</v>
      </c>
      <c r="V38" s="73" t="s">
        <v>4494</v>
      </c>
      <c r="W38" s="292">
        <v>45349</v>
      </c>
      <c r="X38" s="291">
        <v>45350</v>
      </c>
      <c r="Y38" s="291" t="s">
        <v>75</v>
      </c>
      <c r="Z38" s="291">
        <v>45471</v>
      </c>
      <c r="AA38" s="136">
        <f t="shared" si="0"/>
        <v>121</v>
      </c>
      <c r="AB38" s="70">
        <v>1</v>
      </c>
      <c r="AC38" s="70">
        <v>3026160</v>
      </c>
      <c r="AD38" s="70">
        <v>0</v>
      </c>
      <c r="AE38" s="84" t="s">
        <v>75</v>
      </c>
      <c r="AF38" s="136">
        <f t="shared" si="1"/>
        <v>0</v>
      </c>
      <c r="AG38" s="70">
        <v>0</v>
      </c>
      <c r="AH38" s="70">
        <v>0</v>
      </c>
      <c r="AI38" s="84" t="s">
        <v>75</v>
      </c>
      <c r="AJ38" s="72">
        <v>0</v>
      </c>
      <c r="AK38" s="84" t="s">
        <v>75</v>
      </c>
      <c r="AL38" s="84" t="s">
        <v>75</v>
      </c>
      <c r="AM38" s="136">
        <f t="shared" si="2"/>
        <v>0</v>
      </c>
      <c r="AN38" s="136">
        <f>+K38+AC38-AH38</f>
        <v>15130800</v>
      </c>
      <c r="AO38" s="72" t="s">
        <v>67</v>
      </c>
      <c r="AP38" s="70">
        <v>12104640</v>
      </c>
      <c r="AQ38" s="67" t="s">
        <v>85</v>
      </c>
      <c r="AR38" s="70">
        <v>0</v>
      </c>
      <c r="AS38" s="84" t="s">
        <v>75</v>
      </c>
      <c r="AT38" s="169">
        <v>9078480</v>
      </c>
      <c r="AU38" s="139">
        <f t="shared" si="3"/>
        <v>6052320</v>
      </c>
      <c r="AV38" s="140">
        <f t="shared" si="4"/>
        <v>0.6</v>
      </c>
      <c r="AW38" s="84" t="s">
        <v>75</v>
      </c>
      <c r="AX38" s="72" t="s">
        <v>86</v>
      </c>
      <c r="AY38" s="73" t="s">
        <v>5057</v>
      </c>
      <c r="AZ38" s="67" t="s">
        <v>67</v>
      </c>
      <c r="BA38" s="67" t="s">
        <v>133</v>
      </c>
    </row>
    <row r="39" spans="2:53" x14ac:dyDescent="0.25">
      <c r="B39" s="67">
        <v>2024</v>
      </c>
      <c r="C39" s="67">
        <v>891780111</v>
      </c>
      <c r="D39" s="69" t="s">
        <v>64</v>
      </c>
      <c r="E39" s="70" t="s">
        <v>5056</v>
      </c>
      <c r="F39" s="70" t="s">
        <v>5055</v>
      </c>
      <c r="G39" s="72">
        <v>0</v>
      </c>
      <c r="H39" s="72" t="s">
        <v>73</v>
      </c>
      <c r="I39" s="69" t="s">
        <v>138</v>
      </c>
      <c r="J39" s="73" t="s">
        <v>5054</v>
      </c>
      <c r="K39" s="70">
        <v>8000000</v>
      </c>
      <c r="L39" s="67" t="s">
        <v>68</v>
      </c>
      <c r="M39" s="73" t="s">
        <v>5053</v>
      </c>
      <c r="N39" s="75" t="s">
        <v>5052</v>
      </c>
      <c r="O39" s="154">
        <v>381</v>
      </c>
      <c r="P39" s="291">
        <v>45338</v>
      </c>
      <c r="Q39" s="70">
        <v>269581278</v>
      </c>
      <c r="R39" s="291">
        <v>45349</v>
      </c>
      <c r="S39" s="70">
        <v>8000000</v>
      </c>
      <c r="T39" s="72" t="s">
        <v>66</v>
      </c>
      <c r="U39" s="154">
        <v>72175282</v>
      </c>
      <c r="V39" s="73" t="s">
        <v>4494</v>
      </c>
      <c r="W39" s="292">
        <v>45349</v>
      </c>
      <c r="X39" s="291">
        <v>45349</v>
      </c>
      <c r="Y39" s="291" t="s">
        <v>75</v>
      </c>
      <c r="Z39" s="291">
        <v>45470</v>
      </c>
      <c r="AA39" s="136">
        <f t="shared" si="0"/>
        <v>121</v>
      </c>
      <c r="AB39" s="70">
        <v>0</v>
      </c>
      <c r="AC39" s="70">
        <v>0</v>
      </c>
      <c r="AD39" s="70">
        <v>0</v>
      </c>
      <c r="AE39" s="84" t="s">
        <v>75</v>
      </c>
      <c r="AF39" s="136">
        <f t="shared" si="1"/>
        <v>0</v>
      </c>
      <c r="AG39" s="70">
        <v>0</v>
      </c>
      <c r="AH39" s="70">
        <v>0</v>
      </c>
      <c r="AI39" s="84" t="s">
        <v>75</v>
      </c>
      <c r="AJ39" s="72">
        <v>0</v>
      </c>
      <c r="AK39" s="84" t="s">
        <v>75</v>
      </c>
      <c r="AL39" s="84" t="s">
        <v>75</v>
      </c>
      <c r="AM39" s="136">
        <f t="shared" si="2"/>
        <v>0</v>
      </c>
      <c r="AN39" s="136">
        <f>+K39+AC39-AH39</f>
        <v>8000000</v>
      </c>
      <c r="AO39" s="72" t="s">
        <v>67</v>
      </c>
      <c r="AP39" s="70">
        <v>8000000</v>
      </c>
      <c r="AQ39" s="67" t="s">
        <v>85</v>
      </c>
      <c r="AR39" s="70">
        <v>0</v>
      </c>
      <c r="AS39" s="84" t="s">
        <v>75</v>
      </c>
      <c r="AT39" s="169">
        <v>6000000</v>
      </c>
      <c r="AU39" s="139">
        <f t="shared" si="3"/>
        <v>2000000</v>
      </c>
      <c r="AV39" s="140">
        <f t="shared" si="4"/>
        <v>0.75</v>
      </c>
      <c r="AW39" s="84" t="s">
        <v>75</v>
      </c>
      <c r="AX39" s="72" t="s">
        <v>86</v>
      </c>
      <c r="AY39" s="73" t="s">
        <v>5051</v>
      </c>
      <c r="AZ39" s="67" t="s">
        <v>67</v>
      </c>
      <c r="BA39" s="67" t="s">
        <v>133</v>
      </c>
    </row>
    <row r="40" spans="2:53" x14ac:dyDescent="0.25">
      <c r="B40" s="67">
        <v>2024</v>
      </c>
      <c r="C40" s="67">
        <v>891780111</v>
      </c>
      <c r="D40" s="69" t="s">
        <v>64</v>
      </c>
      <c r="E40" s="70" t="s">
        <v>5050</v>
      </c>
      <c r="F40" s="70" t="s">
        <v>5049</v>
      </c>
      <c r="G40" s="72">
        <v>0</v>
      </c>
      <c r="H40" s="72" t="s">
        <v>73</v>
      </c>
      <c r="I40" s="69" t="s">
        <v>138</v>
      </c>
      <c r="J40" s="73" t="s">
        <v>5048</v>
      </c>
      <c r="K40" s="70">
        <v>35200000</v>
      </c>
      <c r="L40" s="67" t="s">
        <v>68</v>
      </c>
      <c r="M40" s="73" t="s">
        <v>5047</v>
      </c>
      <c r="N40" s="75" t="s">
        <v>5046</v>
      </c>
      <c r="O40" s="154">
        <v>381</v>
      </c>
      <c r="P40" s="291">
        <v>45338</v>
      </c>
      <c r="Q40" s="70">
        <v>269581278</v>
      </c>
      <c r="R40" s="291">
        <v>45350</v>
      </c>
      <c r="S40" s="70">
        <v>35200000</v>
      </c>
      <c r="T40" s="72" t="s">
        <v>66</v>
      </c>
      <c r="U40" s="154">
        <v>72175282</v>
      </c>
      <c r="V40" s="73" t="s">
        <v>4494</v>
      </c>
      <c r="W40" s="292">
        <v>45350</v>
      </c>
      <c r="X40" s="291">
        <v>45350</v>
      </c>
      <c r="Y40" s="291" t="s">
        <v>75</v>
      </c>
      <c r="Z40" s="291">
        <v>45471</v>
      </c>
      <c r="AA40" s="136">
        <f t="shared" ref="AA40:AA71" si="5">+IF(Y40="1800-01-01",Z40-X40,Z40-Y40)</f>
        <v>121</v>
      </c>
      <c r="AB40" s="70">
        <v>0</v>
      </c>
      <c r="AC40" s="70">
        <v>0</v>
      </c>
      <c r="AD40" s="70">
        <v>0</v>
      </c>
      <c r="AE40" s="84" t="s">
        <v>75</v>
      </c>
      <c r="AF40" s="136">
        <f t="shared" ref="AF40:AF71" si="6">+IF(AE40="1800-01-01",0,AE40-Z40)</f>
        <v>0</v>
      </c>
      <c r="AG40" s="70">
        <v>0</v>
      </c>
      <c r="AH40" s="70">
        <v>0</v>
      </c>
      <c r="AI40" s="84" t="s">
        <v>75</v>
      </c>
      <c r="AJ40" s="72">
        <v>0</v>
      </c>
      <c r="AK40" s="84" t="s">
        <v>75</v>
      </c>
      <c r="AL40" s="84" t="s">
        <v>75</v>
      </c>
      <c r="AM40" s="136">
        <f t="shared" ref="AM40:AM71" si="7">+IF(AK40="1800-01-01",0,AL40-AK40)</f>
        <v>0</v>
      </c>
      <c r="AN40" s="136">
        <f>+K40+AC40-AH40</f>
        <v>35200000</v>
      </c>
      <c r="AO40" s="72" t="s">
        <v>67</v>
      </c>
      <c r="AP40" s="70">
        <v>35200000</v>
      </c>
      <c r="AQ40" s="67" t="s">
        <v>85</v>
      </c>
      <c r="AR40" s="70">
        <v>0</v>
      </c>
      <c r="AS40" s="84" t="s">
        <v>75</v>
      </c>
      <c r="AT40" s="169">
        <v>26400000</v>
      </c>
      <c r="AU40" s="139">
        <f t="shared" ref="AU40:AU71" si="8">AN40-AT40</f>
        <v>8800000</v>
      </c>
      <c r="AV40" s="140">
        <f t="shared" ref="AV40:AV71" si="9">+IFERROR(AT40/AN40,"_")</f>
        <v>0.75</v>
      </c>
      <c r="AW40" s="84" t="s">
        <v>75</v>
      </c>
      <c r="AX40" s="72" t="s">
        <v>86</v>
      </c>
      <c r="AY40" s="73" t="s">
        <v>5045</v>
      </c>
      <c r="AZ40" s="67" t="s">
        <v>67</v>
      </c>
      <c r="BA40" s="67" t="s">
        <v>133</v>
      </c>
    </row>
    <row r="41" spans="2:53" x14ac:dyDescent="0.25">
      <c r="B41" s="67">
        <v>2024</v>
      </c>
      <c r="C41" s="67">
        <v>891780111</v>
      </c>
      <c r="D41" s="69" t="s">
        <v>64</v>
      </c>
      <c r="E41" s="70" t="s">
        <v>5044</v>
      </c>
      <c r="F41" s="70" t="s">
        <v>5043</v>
      </c>
      <c r="G41" s="72">
        <v>0</v>
      </c>
      <c r="H41" s="72" t="s">
        <v>73</v>
      </c>
      <c r="I41" s="69" t="s">
        <v>138</v>
      </c>
      <c r="J41" s="73" t="s">
        <v>5042</v>
      </c>
      <c r="K41" s="70">
        <v>22826866</v>
      </c>
      <c r="L41" s="67" t="s">
        <v>68</v>
      </c>
      <c r="M41" s="73" t="s">
        <v>5041</v>
      </c>
      <c r="N41" s="75" t="s">
        <v>5040</v>
      </c>
      <c r="O41" s="154">
        <v>381</v>
      </c>
      <c r="P41" s="291">
        <v>45338</v>
      </c>
      <c r="Q41" s="70">
        <v>269581278</v>
      </c>
      <c r="R41" s="291">
        <v>45350</v>
      </c>
      <c r="S41" s="70">
        <v>22826866</v>
      </c>
      <c r="T41" s="72" t="s">
        <v>66</v>
      </c>
      <c r="U41" s="154">
        <v>72175282</v>
      </c>
      <c r="V41" s="73" t="s">
        <v>4494</v>
      </c>
      <c r="W41" s="292">
        <v>45350</v>
      </c>
      <c r="X41" s="291">
        <v>45350</v>
      </c>
      <c r="Y41" s="291" t="s">
        <v>75</v>
      </c>
      <c r="Z41" s="291">
        <v>45471</v>
      </c>
      <c r="AA41" s="136">
        <f t="shared" si="5"/>
        <v>121</v>
      </c>
      <c r="AB41" s="70">
        <v>0</v>
      </c>
      <c r="AC41" s="70">
        <v>0</v>
      </c>
      <c r="AD41" s="70">
        <v>0</v>
      </c>
      <c r="AE41" s="84" t="s">
        <v>75</v>
      </c>
      <c r="AF41" s="136">
        <f t="shared" si="6"/>
        <v>0</v>
      </c>
      <c r="AG41" s="70">
        <v>0</v>
      </c>
      <c r="AH41" s="70">
        <v>0</v>
      </c>
      <c r="AI41" s="84" t="s">
        <v>75</v>
      </c>
      <c r="AJ41" s="72">
        <v>0</v>
      </c>
      <c r="AK41" s="84" t="s">
        <v>75</v>
      </c>
      <c r="AL41" s="84" t="s">
        <v>75</v>
      </c>
      <c r="AM41" s="136">
        <f t="shared" si="7"/>
        <v>0</v>
      </c>
      <c r="AN41" s="136">
        <f>+K41+AC41-AH41</f>
        <v>22826866</v>
      </c>
      <c r="AO41" s="72" t="s">
        <v>67</v>
      </c>
      <c r="AP41" s="70">
        <v>22826866</v>
      </c>
      <c r="AQ41" s="67" t="s">
        <v>85</v>
      </c>
      <c r="AR41" s="70">
        <v>0</v>
      </c>
      <c r="AS41" s="84" t="s">
        <v>75</v>
      </c>
      <c r="AT41" s="169">
        <v>0</v>
      </c>
      <c r="AU41" s="139">
        <f t="shared" si="8"/>
        <v>22826866</v>
      </c>
      <c r="AV41" s="140">
        <f t="shared" si="9"/>
        <v>0</v>
      </c>
      <c r="AW41" s="84" t="s">
        <v>75</v>
      </c>
      <c r="AX41" s="72" t="s">
        <v>86</v>
      </c>
      <c r="AY41" s="73" t="s">
        <v>5039</v>
      </c>
      <c r="AZ41" s="67" t="s">
        <v>67</v>
      </c>
      <c r="BA41" s="67" t="s">
        <v>133</v>
      </c>
    </row>
    <row r="42" spans="2:53" x14ac:dyDescent="0.25">
      <c r="B42" s="67">
        <v>2024</v>
      </c>
      <c r="C42" s="67">
        <v>891780111</v>
      </c>
      <c r="D42" s="69" t="s">
        <v>64</v>
      </c>
      <c r="E42" s="70" t="s">
        <v>5038</v>
      </c>
      <c r="F42" s="70" t="s">
        <v>5037</v>
      </c>
      <c r="G42" s="72">
        <v>0</v>
      </c>
      <c r="H42" s="72" t="s">
        <v>73</v>
      </c>
      <c r="I42" s="69" t="s">
        <v>138</v>
      </c>
      <c r="J42" s="73" t="s">
        <v>5036</v>
      </c>
      <c r="K42" s="70">
        <v>14731961</v>
      </c>
      <c r="L42" s="67" t="s">
        <v>68</v>
      </c>
      <c r="M42" s="73" t="s">
        <v>5035</v>
      </c>
      <c r="N42" s="75" t="s">
        <v>5034</v>
      </c>
      <c r="O42" s="154">
        <v>381</v>
      </c>
      <c r="P42" s="291">
        <v>45338</v>
      </c>
      <c r="Q42" s="70">
        <v>269581278</v>
      </c>
      <c r="R42" s="291">
        <v>45351</v>
      </c>
      <c r="S42" s="70">
        <v>14731961</v>
      </c>
      <c r="T42" s="72" t="s">
        <v>66</v>
      </c>
      <c r="U42" s="154">
        <v>72175282</v>
      </c>
      <c r="V42" s="73" t="s">
        <v>4494</v>
      </c>
      <c r="W42" s="292">
        <v>45351</v>
      </c>
      <c r="X42" s="291">
        <v>45351</v>
      </c>
      <c r="Y42" s="291" t="s">
        <v>75</v>
      </c>
      <c r="Z42" s="291">
        <v>45472</v>
      </c>
      <c r="AA42" s="136">
        <f t="shared" si="5"/>
        <v>121</v>
      </c>
      <c r="AB42" s="70">
        <v>0</v>
      </c>
      <c r="AC42" s="70">
        <v>0</v>
      </c>
      <c r="AD42" s="70">
        <v>0</v>
      </c>
      <c r="AE42" s="84" t="s">
        <v>75</v>
      </c>
      <c r="AF42" s="136">
        <f t="shared" si="6"/>
        <v>0</v>
      </c>
      <c r="AG42" s="70">
        <v>0</v>
      </c>
      <c r="AH42" s="70">
        <v>0</v>
      </c>
      <c r="AI42" s="84" t="s">
        <v>75</v>
      </c>
      <c r="AJ42" s="72">
        <v>0</v>
      </c>
      <c r="AK42" s="84" t="s">
        <v>75</v>
      </c>
      <c r="AL42" s="84" t="s">
        <v>75</v>
      </c>
      <c r="AM42" s="136">
        <f t="shared" si="7"/>
        <v>0</v>
      </c>
      <c r="AN42" s="136">
        <f>+K42+AC42-AH42</f>
        <v>14731961</v>
      </c>
      <c r="AO42" s="72" t="s">
        <v>67</v>
      </c>
      <c r="AP42" s="70">
        <v>14731961</v>
      </c>
      <c r="AQ42" s="67" t="s">
        <v>85</v>
      </c>
      <c r="AR42" s="70">
        <v>0</v>
      </c>
      <c r="AS42" s="84" t="s">
        <v>75</v>
      </c>
      <c r="AT42" s="169">
        <v>11048970</v>
      </c>
      <c r="AU42" s="139">
        <f t="shared" si="8"/>
        <v>3682991</v>
      </c>
      <c r="AV42" s="140">
        <f t="shared" si="9"/>
        <v>0.74999994909028067</v>
      </c>
      <c r="AW42" s="84" t="s">
        <v>75</v>
      </c>
      <c r="AX42" s="72" t="s">
        <v>86</v>
      </c>
      <c r="AY42" s="73" t="s">
        <v>5033</v>
      </c>
      <c r="AZ42" s="67" t="s">
        <v>67</v>
      </c>
      <c r="BA42" s="67" t="s">
        <v>133</v>
      </c>
    </row>
    <row r="43" spans="2:53" x14ac:dyDescent="0.25">
      <c r="B43" s="67">
        <v>2024</v>
      </c>
      <c r="C43" s="67">
        <v>891780111</v>
      </c>
      <c r="D43" s="69" t="s">
        <v>64</v>
      </c>
      <c r="E43" s="70" t="s">
        <v>5032</v>
      </c>
      <c r="F43" s="70" t="s">
        <v>5031</v>
      </c>
      <c r="G43" s="72">
        <v>0</v>
      </c>
      <c r="H43" s="72" t="s">
        <v>73</v>
      </c>
      <c r="I43" s="69" t="s">
        <v>65</v>
      </c>
      <c r="J43" s="73" t="s">
        <v>5030</v>
      </c>
      <c r="K43" s="70">
        <v>53533000</v>
      </c>
      <c r="L43" s="67" t="s">
        <v>68</v>
      </c>
      <c r="M43" s="73" t="s">
        <v>5029</v>
      </c>
      <c r="N43" s="75" t="s">
        <v>5028</v>
      </c>
      <c r="O43" s="154">
        <v>390</v>
      </c>
      <c r="P43" s="291">
        <v>45338</v>
      </c>
      <c r="Q43" s="70">
        <v>53533000</v>
      </c>
      <c r="R43" s="291">
        <v>45351</v>
      </c>
      <c r="S43" s="70">
        <v>53533000</v>
      </c>
      <c r="T43" s="72" t="s">
        <v>66</v>
      </c>
      <c r="U43" s="154">
        <v>85459497</v>
      </c>
      <c r="V43" s="73" t="s">
        <v>3149</v>
      </c>
      <c r="W43" s="292">
        <v>45351</v>
      </c>
      <c r="X43" s="291">
        <v>45351</v>
      </c>
      <c r="Y43" s="291">
        <v>45351</v>
      </c>
      <c r="Z43" s="291">
        <v>45504</v>
      </c>
      <c r="AA43" s="136">
        <f t="shared" si="5"/>
        <v>153</v>
      </c>
      <c r="AB43" s="70">
        <v>0</v>
      </c>
      <c r="AC43" s="70">
        <v>0</v>
      </c>
      <c r="AD43" s="70">
        <v>0</v>
      </c>
      <c r="AE43" s="84" t="s">
        <v>75</v>
      </c>
      <c r="AF43" s="136">
        <f t="shared" si="6"/>
        <v>0</v>
      </c>
      <c r="AG43" s="70">
        <v>0</v>
      </c>
      <c r="AH43" s="70">
        <v>0</v>
      </c>
      <c r="AI43" s="84" t="s">
        <v>75</v>
      </c>
      <c r="AJ43" s="72">
        <v>0</v>
      </c>
      <c r="AK43" s="84" t="s">
        <v>75</v>
      </c>
      <c r="AL43" s="84" t="s">
        <v>75</v>
      </c>
      <c r="AM43" s="136">
        <f t="shared" si="7"/>
        <v>0</v>
      </c>
      <c r="AN43" s="136">
        <f>+K43+AC43-AH43</f>
        <v>53533000</v>
      </c>
      <c r="AO43" s="72" t="s">
        <v>67</v>
      </c>
      <c r="AP43" s="70">
        <v>53533000</v>
      </c>
      <c r="AQ43" s="67" t="s">
        <v>85</v>
      </c>
      <c r="AR43" s="70">
        <v>0</v>
      </c>
      <c r="AS43" s="84" t="s">
        <v>75</v>
      </c>
      <c r="AT43" s="169">
        <v>51411570</v>
      </c>
      <c r="AU43" s="139">
        <f t="shared" si="8"/>
        <v>2121430</v>
      </c>
      <c r="AV43" s="140">
        <f t="shared" si="9"/>
        <v>0.96037154652270562</v>
      </c>
      <c r="AW43" s="84" t="s">
        <v>75</v>
      </c>
      <c r="AX43" s="72" t="s">
        <v>86</v>
      </c>
      <c r="AY43" s="73" t="s">
        <v>5027</v>
      </c>
      <c r="AZ43" s="67" t="s">
        <v>67</v>
      </c>
      <c r="BA43" s="67" t="s">
        <v>133</v>
      </c>
    </row>
    <row r="44" spans="2:53" x14ac:dyDescent="0.25">
      <c r="B44" s="67">
        <v>2024</v>
      </c>
      <c r="C44" s="67">
        <v>891780111</v>
      </c>
      <c r="D44" s="69" t="s">
        <v>64</v>
      </c>
      <c r="E44" s="70" t="s">
        <v>5026</v>
      </c>
      <c r="F44" s="70" t="s">
        <v>5025</v>
      </c>
      <c r="G44" s="72">
        <v>0</v>
      </c>
      <c r="H44" s="72" t="s">
        <v>73</v>
      </c>
      <c r="I44" s="69" t="s">
        <v>65</v>
      </c>
      <c r="J44" s="73" t="s">
        <v>5024</v>
      </c>
      <c r="K44" s="70">
        <v>22856000</v>
      </c>
      <c r="L44" s="67" t="s">
        <v>68</v>
      </c>
      <c r="M44" s="73" t="s">
        <v>5023</v>
      </c>
      <c r="N44" s="75" t="s">
        <v>5022</v>
      </c>
      <c r="O44" s="154">
        <v>429</v>
      </c>
      <c r="P44" s="291">
        <v>45349</v>
      </c>
      <c r="Q44" s="70">
        <v>22856000</v>
      </c>
      <c r="R44" s="291">
        <v>45355</v>
      </c>
      <c r="S44" s="70">
        <v>22856000</v>
      </c>
      <c r="T44" s="72" t="s">
        <v>66</v>
      </c>
      <c r="U44" s="154">
        <v>85465146</v>
      </c>
      <c r="V44" s="73" t="s">
        <v>4249</v>
      </c>
      <c r="W44" s="292">
        <v>45355</v>
      </c>
      <c r="X44" s="291">
        <v>45357</v>
      </c>
      <c r="Y44" s="291" t="s">
        <v>75</v>
      </c>
      <c r="Z44" s="291">
        <v>45662</v>
      </c>
      <c r="AA44" s="136">
        <f t="shared" si="5"/>
        <v>305</v>
      </c>
      <c r="AB44" s="70">
        <v>0</v>
      </c>
      <c r="AC44" s="70">
        <v>0</v>
      </c>
      <c r="AD44" s="70">
        <v>0</v>
      </c>
      <c r="AE44" s="84" t="s">
        <v>75</v>
      </c>
      <c r="AF44" s="136">
        <f t="shared" si="6"/>
        <v>0</v>
      </c>
      <c r="AG44" s="70">
        <v>0</v>
      </c>
      <c r="AH44" s="70">
        <v>0</v>
      </c>
      <c r="AI44" s="84" t="s">
        <v>75</v>
      </c>
      <c r="AJ44" s="72">
        <v>0</v>
      </c>
      <c r="AK44" s="84" t="s">
        <v>75</v>
      </c>
      <c r="AL44" s="84" t="s">
        <v>75</v>
      </c>
      <c r="AM44" s="136">
        <f t="shared" si="7"/>
        <v>0</v>
      </c>
      <c r="AN44" s="136">
        <f>+K44+AC44-AH44</f>
        <v>22856000</v>
      </c>
      <c r="AO44" s="72" t="s">
        <v>67</v>
      </c>
      <c r="AP44" s="136">
        <v>22856000</v>
      </c>
      <c r="AQ44" s="67" t="s">
        <v>85</v>
      </c>
      <c r="AR44" s="70">
        <v>0</v>
      </c>
      <c r="AS44" s="84" t="s">
        <v>75</v>
      </c>
      <c r="AT44" s="169">
        <v>6857256</v>
      </c>
      <c r="AU44" s="139">
        <f t="shared" si="8"/>
        <v>15998744</v>
      </c>
      <c r="AV44" s="140">
        <f t="shared" si="9"/>
        <v>0.30001995099754986</v>
      </c>
      <c r="AW44" s="84" t="s">
        <v>75</v>
      </c>
      <c r="AX44" s="72" t="s">
        <v>86</v>
      </c>
      <c r="AY44" s="73" t="s">
        <v>5021</v>
      </c>
      <c r="AZ44" s="67" t="s">
        <v>67</v>
      </c>
      <c r="BA44" s="67" t="s">
        <v>133</v>
      </c>
    </row>
    <row r="45" spans="2:53" x14ac:dyDescent="0.25">
      <c r="B45" s="67">
        <v>2024</v>
      </c>
      <c r="C45" s="67">
        <v>891780111</v>
      </c>
      <c r="D45" s="69" t="s">
        <v>64</v>
      </c>
      <c r="E45" s="70" t="s">
        <v>5020</v>
      </c>
      <c r="F45" s="70" t="s">
        <v>5019</v>
      </c>
      <c r="G45" s="72">
        <v>0</v>
      </c>
      <c r="H45" s="72" t="s">
        <v>73</v>
      </c>
      <c r="I45" s="69" t="s">
        <v>65</v>
      </c>
      <c r="J45" s="73" t="s">
        <v>5018</v>
      </c>
      <c r="K45" s="70">
        <v>226781120</v>
      </c>
      <c r="L45" s="67" t="s">
        <v>68</v>
      </c>
      <c r="M45" s="73" t="s">
        <v>3154</v>
      </c>
      <c r="N45" s="75" t="s">
        <v>5017</v>
      </c>
      <c r="O45" s="154">
        <v>491</v>
      </c>
      <c r="P45" s="291">
        <v>45349</v>
      </c>
      <c r="Q45" s="70">
        <v>226781120</v>
      </c>
      <c r="R45" s="291">
        <v>45355</v>
      </c>
      <c r="S45" s="70">
        <v>226781120</v>
      </c>
      <c r="T45" s="72" t="s">
        <v>66</v>
      </c>
      <c r="U45" s="154">
        <v>85465146</v>
      </c>
      <c r="V45" s="73" t="s">
        <v>4249</v>
      </c>
      <c r="W45" s="292">
        <v>45355</v>
      </c>
      <c r="X45" s="291">
        <v>45355</v>
      </c>
      <c r="Y45" s="291">
        <v>45355</v>
      </c>
      <c r="Z45" s="291">
        <v>45356</v>
      </c>
      <c r="AA45" s="136">
        <f t="shared" si="5"/>
        <v>1</v>
      </c>
      <c r="AB45" s="70">
        <v>0</v>
      </c>
      <c r="AC45" s="70">
        <v>0</v>
      </c>
      <c r="AD45" s="70">
        <v>0</v>
      </c>
      <c r="AE45" s="84" t="s">
        <v>75</v>
      </c>
      <c r="AF45" s="136">
        <f t="shared" si="6"/>
        <v>0</v>
      </c>
      <c r="AG45" s="70">
        <v>0</v>
      </c>
      <c r="AH45" s="70">
        <v>0</v>
      </c>
      <c r="AI45" s="84" t="s">
        <v>75</v>
      </c>
      <c r="AJ45" s="72">
        <v>0</v>
      </c>
      <c r="AK45" s="84" t="s">
        <v>75</v>
      </c>
      <c r="AL45" s="84" t="s">
        <v>75</v>
      </c>
      <c r="AM45" s="136">
        <f t="shared" si="7"/>
        <v>0</v>
      </c>
      <c r="AN45" s="136">
        <f>+K45+AC45-AH45</f>
        <v>226781120</v>
      </c>
      <c r="AO45" s="72" t="s">
        <v>67</v>
      </c>
      <c r="AP45" s="136">
        <v>226781120</v>
      </c>
      <c r="AQ45" s="67" t="s">
        <v>85</v>
      </c>
      <c r="AR45" s="70">
        <v>0</v>
      </c>
      <c r="AS45" s="84" t="s">
        <v>75</v>
      </c>
      <c r="AT45" s="169">
        <v>226781120</v>
      </c>
      <c r="AU45" s="139">
        <f t="shared" si="8"/>
        <v>0</v>
      </c>
      <c r="AV45" s="140">
        <f t="shared" si="9"/>
        <v>1</v>
      </c>
      <c r="AW45" s="84" t="s">
        <v>75</v>
      </c>
      <c r="AX45" s="72" t="s">
        <v>86</v>
      </c>
      <c r="AY45" s="73" t="s">
        <v>5016</v>
      </c>
      <c r="AZ45" s="67" t="s">
        <v>67</v>
      </c>
      <c r="BA45" s="67" t="s">
        <v>133</v>
      </c>
    </row>
    <row r="46" spans="2:53" x14ac:dyDescent="0.25">
      <c r="B46" s="67">
        <v>2024</v>
      </c>
      <c r="C46" s="67">
        <v>891780111</v>
      </c>
      <c r="D46" s="69" t="s">
        <v>64</v>
      </c>
      <c r="E46" s="70" t="s">
        <v>5015</v>
      </c>
      <c r="F46" s="70" t="s">
        <v>5014</v>
      </c>
      <c r="G46" s="72">
        <v>0</v>
      </c>
      <c r="H46" s="72" t="s">
        <v>73</v>
      </c>
      <c r="I46" s="69" t="s">
        <v>65</v>
      </c>
      <c r="J46" s="73" t="s">
        <v>5013</v>
      </c>
      <c r="K46" s="70">
        <v>57900000</v>
      </c>
      <c r="L46" s="67" t="s">
        <v>68</v>
      </c>
      <c r="M46" s="73" t="s">
        <v>5012</v>
      </c>
      <c r="N46" s="75" t="s">
        <v>5011</v>
      </c>
      <c r="O46" s="154">
        <v>408</v>
      </c>
      <c r="P46" s="291">
        <v>45341</v>
      </c>
      <c r="Q46" s="70">
        <v>57900000</v>
      </c>
      <c r="R46" s="291">
        <v>45355</v>
      </c>
      <c r="S46" s="70">
        <v>57900000</v>
      </c>
      <c r="T46" s="72" t="s">
        <v>66</v>
      </c>
      <c r="U46" s="154">
        <v>85459497</v>
      </c>
      <c r="V46" s="73" t="s">
        <v>3149</v>
      </c>
      <c r="W46" s="292">
        <v>45355</v>
      </c>
      <c r="X46" s="291">
        <v>45356</v>
      </c>
      <c r="Y46" s="291">
        <v>45356</v>
      </c>
      <c r="Z46" s="291">
        <v>45657</v>
      </c>
      <c r="AA46" s="136">
        <f t="shared" si="5"/>
        <v>301</v>
      </c>
      <c r="AB46" s="70">
        <v>0</v>
      </c>
      <c r="AC46" s="70">
        <v>0</v>
      </c>
      <c r="AD46" s="70">
        <v>0</v>
      </c>
      <c r="AE46" s="84" t="s">
        <v>75</v>
      </c>
      <c r="AF46" s="136">
        <f t="shared" si="6"/>
        <v>0</v>
      </c>
      <c r="AG46" s="70">
        <v>0</v>
      </c>
      <c r="AH46" s="70">
        <v>0</v>
      </c>
      <c r="AI46" s="84" t="s">
        <v>75</v>
      </c>
      <c r="AJ46" s="72">
        <v>0</v>
      </c>
      <c r="AK46" s="84" t="s">
        <v>75</v>
      </c>
      <c r="AL46" s="84" t="s">
        <v>75</v>
      </c>
      <c r="AM46" s="136">
        <f t="shared" si="7"/>
        <v>0</v>
      </c>
      <c r="AN46" s="136">
        <f>+K46+AC46-AH46</f>
        <v>57900000</v>
      </c>
      <c r="AO46" s="72" t="s">
        <v>67</v>
      </c>
      <c r="AP46" s="136">
        <v>57900000</v>
      </c>
      <c r="AQ46" s="67" t="s">
        <v>85</v>
      </c>
      <c r="AR46" s="70">
        <v>0</v>
      </c>
      <c r="AS46" s="84" t="s">
        <v>75</v>
      </c>
      <c r="AT46" s="169">
        <v>19300000</v>
      </c>
      <c r="AU46" s="139">
        <f t="shared" si="8"/>
        <v>38600000</v>
      </c>
      <c r="AV46" s="140">
        <f t="shared" si="9"/>
        <v>0.33333333333333331</v>
      </c>
      <c r="AW46" s="84" t="s">
        <v>75</v>
      </c>
      <c r="AX46" s="72" t="s">
        <v>86</v>
      </c>
      <c r="AY46" s="73" t="s">
        <v>5010</v>
      </c>
      <c r="AZ46" s="67" t="s">
        <v>67</v>
      </c>
      <c r="BA46" s="67" t="s">
        <v>133</v>
      </c>
    </row>
    <row r="47" spans="2:53" x14ac:dyDescent="0.25">
      <c r="B47" s="67">
        <v>2024</v>
      </c>
      <c r="C47" s="67">
        <v>891780111</v>
      </c>
      <c r="D47" s="69" t="s">
        <v>64</v>
      </c>
      <c r="E47" s="70" t="s">
        <v>5009</v>
      </c>
      <c r="F47" s="70" t="s">
        <v>5008</v>
      </c>
      <c r="G47" s="72">
        <v>0</v>
      </c>
      <c r="H47" s="72" t="s">
        <v>73</v>
      </c>
      <c r="I47" s="69" t="s">
        <v>65</v>
      </c>
      <c r="J47" s="73" t="s">
        <v>5007</v>
      </c>
      <c r="K47" s="70">
        <v>127000000</v>
      </c>
      <c r="L47" s="67" t="s">
        <v>68</v>
      </c>
      <c r="M47" s="73" t="s">
        <v>243</v>
      </c>
      <c r="N47" s="75" t="s">
        <v>4386</v>
      </c>
      <c r="O47" s="154">
        <v>366</v>
      </c>
      <c r="P47" s="291">
        <v>45337</v>
      </c>
      <c r="Q47" s="70">
        <v>127000000</v>
      </c>
      <c r="R47" s="291">
        <v>45355</v>
      </c>
      <c r="S47" s="70">
        <v>127000000</v>
      </c>
      <c r="T47" s="72" t="s">
        <v>66</v>
      </c>
      <c r="U47" s="154">
        <v>72175282</v>
      </c>
      <c r="V47" s="73" t="s">
        <v>4494</v>
      </c>
      <c r="W47" s="292">
        <v>45355</v>
      </c>
      <c r="X47" s="291">
        <v>45358</v>
      </c>
      <c r="Y47" s="291">
        <v>45355</v>
      </c>
      <c r="Z47" s="291">
        <v>45657</v>
      </c>
      <c r="AA47" s="136">
        <f t="shared" si="5"/>
        <v>302</v>
      </c>
      <c r="AB47" s="70">
        <v>0</v>
      </c>
      <c r="AC47" s="70">
        <v>0</v>
      </c>
      <c r="AD47" s="70">
        <v>0</v>
      </c>
      <c r="AE47" s="84" t="s">
        <v>75</v>
      </c>
      <c r="AF47" s="136">
        <f t="shared" si="6"/>
        <v>0</v>
      </c>
      <c r="AG47" s="70">
        <v>0</v>
      </c>
      <c r="AH47" s="70">
        <v>0</v>
      </c>
      <c r="AI47" s="84" t="s">
        <v>75</v>
      </c>
      <c r="AJ47" s="72">
        <v>0</v>
      </c>
      <c r="AK47" s="84" t="s">
        <v>75</v>
      </c>
      <c r="AL47" s="84" t="s">
        <v>75</v>
      </c>
      <c r="AM47" s="136">
        <f t="shared" si="7"/>
        <v>0</v>
      </c>
      <c r="AN47" s="136">
        <f>+K47+AC47-AH47</f>
        <v>127000000</v>
      </c>
      <c r="AO47" s="72" t="s">
        <v>67</v>
      </c>
      <c r="AP47" s="136">
        <v>127000000</v>
      </c>
      <c r="AQ47" s="67" t="s">
        <v>85</v>
      </c>
      <c r="AR47" s="70">
        <v>0</v>
      </c>
      <c r="AS47" s="84" t="s">
        <v>75</v>
      </c>
      <c r="AT47" s="169">
        <v>95353272</v>
      </c>
      <c r="AU47" s="139">
        <f t="shared" si="8"/>
        <v>31646728</v>
      </c>
      <c r="AV47" s="140">
        <f t="shared" si="9"/>
        <v>0.75081316535433074</v>
      </c>
      <c r="AW47" s="84" t="s">
        <v>75</v>
      </c>
      <c r="AX47" s="72" t="s">
        <v>86</v>
      </c>
      <c r="AY47" s="73" t="s">
        <v>5006</v>
      </c>
      <c r="AZ47" s="67" t="s">
        <v>67</v>
      </c>
      <c r="BA47" s="67" t="s">
        <v>133</v>
      </c>
    </row>
    <row r="48" spans="2:53" x14ac:dyDescent="0.25">
      <c r="B48" s="67">
        <v>2024</v>
      </c>
      <c r="C48" s="67">
        <v>891780111</v>
      </c>
      <c r="D48" s="69" t="s">
        <v>64</v>
      </c>
      <c r="E48" s="70" t="s">
        <v>5005</v>
      </c>
      <c r="F48" s="70" t="s">
        <v>5004</v>
      </c>
      <c r="G48" s="72">
        <v>0</v>
      </c>
      <c r="H48" s="72" t="s">
        <v>73</v>
      </c>
      <c r="I48" s="69" t="s">
        <v>138</v>
      </c>
      <c r="J48" s="73" t="s">
        <v>5003</v>
      </c>
      <c r="K48" s="70">
        <v>10000000</v>
      </c>
      <c r="L48" s="67" t="s">
        <v>68</v>
      </c>
      <c r="M48" s="73" t="s">
        <v>5002</v>
      </c>
      <c r="N48" s="75" t="s">
        <v>5001</v>
      </c>
      <c r="O48" s="154">
        <v>381</v>
      </c>
      <c r="P48" s="291">
        <v>45338</v>
      </c>
      <c r="Q48" s="70">
        <v>269581278</v>
      </c>
      <c r="R48" s="291">
        <v>45355</v>
      </c>
      <c r="S48" s="70">
        <v>10000000</v>
      </c>
      <c r="T48" s="72" t="s">
        <v>66</v>
      </c>
      <c r="U48" s="154">
        <v>72175282</v>
      </c>
      <c r="V48" s="73" t="s">
        <v>4494</v>
      </c>
      <c r="W48" s="292">
        <v>45355</v>
      </c>
      <c r="X48" s="291">
        <v>45355</v>
      </c>
      <c r="Y48" s="291" t="s">
        <v>75</v>
      </c>
      <c r="Z48" s="291">
        <v>45477</v>
      </c>
      <c r="AA48" s="136">
        <f t="shared" si="5"/>
        <v>122</v>
      </c>
      <c r="AB48" s="70">
        <v>0</v>
      </c>
      <c r="AC48" s="70">
        <v>0</v>
      </c>
      <c r="AD48" s="70">
        <v>0</v>
      </c>
      <c r="AE48" s="84" t="s">
        <v>75</v>
      </c>
      <c r="AF48" s="136">
        <f t="shared" si="6"/>
        <v>0</v>
      </c>
      <c r="AG48" s="70">
        <v>0</v>
      </c>
      <c r="AH48" s="70">
        <v>0</v>
      </c>
      <c r="AI48" s="84" t="s">
        <v>75</v>
      </c>
      <c r="AJ48" s="72">
        <v>0</v>
      </c>
      <c r="AK48" s="84" t="s">
        <v>75</v>
      </c>
      <c r="AL48" s="84" t="s">
        <v>75</v>
      </c>
      <c r="AM48" s="136">
        <f t="shared" si="7"/>
        <v>0</v>
      </c>
      <c r="AN48" s="136">
        <f>+K48+AC48-AH48</f>
        <v>10000000</v>
      </c>
      <c r="AO48" s="72" t="s">
        <v>67</v>
      </c>
      <c r="AP48" s="136">
        <v>10000000</v>
      </c>
      <c r="AQ48" s="72" t="s">
        <v>67</v>
      </c>
      <c r="AR48" s="70">
        <v>4000000</v>
      </c>
      <c r="AS48" s="84" t="s">
        <v>75</v>
      </c>
      <c r="AT48" s="169">
        <v>7500000</v>
      </c>
      <c r="AU48" s="139">
        <f t="shared" si="8"/>
        <v>2500000</v>
      </c>
      <c r="AV48" s="140">
        <f t="shared" si="9"/>
        <v>0.75</v>
      </c>
      <c r="AW48" s="84" t="s">
        <v>75</v>
      </c>
      <c r="AX48" s="72" t="s">
        <v>86</v>
      </c>
      <c r="AY48" s="73" t="s">
        <v>5000</v>
      </c>
      <c r="AZ48" s="67" t="s">
        <v>67</v>
      </c>
      <c r="BA48" s="67" t="s">
        <v>133</v>
      </c>
    </row>
    <row r="49" spans="2:53" x14ac:dyDescent="0.25">
      <c r="B49" s="67">
        <v>2024</v>
      </c>
      <c r="C49" s="67">
        <v>891780111</v>
      </c>
      <c r="D49" s="69" t="s">
        <v>64</v>
      </c>
      <c r="E49" s="70" t="s">
        <v>4999</v>
      </c>
      <c r="F49" s="70" t="s">
        <v>4998</v>
      </c>
      <c r="G49" s="72">
        <v>0</v>
      </c>
      <c r="H49" s="72" t="s">
        <v>73</v>
      </c>
      <c r="I49" s="69" t="s">
        <v>65</v>
      </c>
      <c r="J49" s="73" t="s">
        <v>4997</v>
      </c>
      <c r="K49" s="70">
        <v>11594000</v>
      </c>
      <c r="L49" s="67" t="s">
        <v>68</v>
      </c>
      <c r="M49" s="73" t="s">
        <v>4857</v>
      </c>
      <c r="N49" s="75" t="s">
        <v>4856</v>
      </c>
      <c r="O49" s="154">
        <v>352</v>
      </c>
      <c r="P49" s="291">
        <v>45336</v>
      </c>
      <c r="Q49" s="70">
        <v>11594000</v>
      </c>
      <c r="R49" s="291">
        <v>45355</v>
      </c>
      <c r="S49" s="70">
        <v>11594000</v>
      </c>
      <c r="T49" s="72" t="s">
        <v>66</v>
      </c>
      <c r="U49" s="154">
        <v>21400608</v>
      </c>
      <c r="V49" s="73" t="s">
        <v>4444</v>
      </c>
      <c r="W49" s="292">
        <v>45355</v>
      </c>
      <c r="X49" s="291">
        <v>45397</v>
      </c>
      <c r="Y49" s="291">
        <v>45488</v>
      </c>
      <c r="Z49" s="291">
        <v>45488</v>
      </c>
      <c r="AA49" s="136">
        <f t="shared" si="5"/>
        <v>0</v>
      </c>
      <c r="AB49" s="70">
        <v>0</v>
      </c>
      <c r="AC49" s="70">
        <v>0</v>
      </c>
      <c r="AD49" s="70">
        <v>0</v>
      </c>
      <c r="AE49" s="84" t="s">
        <v>75</v>
      </c>
      <c r="AF49" s="136">
        <f t="shared" si="6"/>
        <v>0</v>
      </c>
      <c r="AG49" s="70">
        <v>0</v>
      </c>
      <c r="AH49" s="70">
        <v>0</v>
      </c>
      <c r="AI49" s="84" t="s">
        <v>75</v>
      </c>
      <c r="AJ49" s="72">
        <v>0</v>
      </c>
      <c r="AK49" s="84" t="s">
        <v>75</v>
      </c>
      <c r="AL49" s="84" t="s">
        <v>75</v>
      </c>
      <c r="AM49" s="136">
        <f t="shared" si="7"/>
        <v>0</v>
      </c>
      <c r="AN49" s="136">
        <f>+K49+AC49-AH49</f>
        <v>11594000</v>
      </c>
      <c r="AO49" s="72" t="s">
        <v>67</v>
      </c>
      <c r="AP49" s="136">
        <v>11594000</v>
      </c>
      <c r="AQ49" s="67" t="s">
        <v>85</v>
      </c>
      <c r="AR49" s="70">
        <v>0</v>
      </c>
      <c r="AS49" s="84" t="s">
        <v>75</v>
      </c>
      <c r="AT49" s="169">
        <v>11594000</v>
      </c>
      <c r="AU49" s="139">
        <f t="shared" si="8"/>
        <v>0</v>
      </c>
      <c r="AV49" s="140">
        <f t="shared" si="9"/>
        <v>1</v>
      </c>
      <c r="AW49" s="84" t="s">
        <v>75</v>
      </c>
      <c r="AX49" s="72" t="s">
        <v>86</v>
      </c>
      <c r="AY49" s="73" t="s">
        <v>4996</v>
      </c>
      <c r="AZ49" s="67" t="s">
        <v>67</v>
      </c>
      <c r="BA49" s="67" t="s">
        <v>133</v>
      </c>
    </row>
    <row r="50" spans="2:53" x14ac:dyDescent="0.25">
      <c r="B50" s="67">
        <v>2024</v>
      </c>
      <c r="C50" s="67">
        <v>891780111</v>
      </c>
      <c r="D50" s="69" t="s">
        <v>64</v>
      </c>
      <c r="E50" s="70" t="s">
        <v>4995</v>
      </c>
      <c r="F50" s="70" t="s">
        <v>4994</v>
      </c>
      <c r="G50" s="72">
        <v>0</v>
      </c>
      <c r="H50" s="72" t="s">
        <v>73</v>
      </c>
      <c r="I50" s="69" t="s">
        <v>138</v>
      </c>
      <c r="J50" s="73" t="s">
        <v>4993</v>
      </c>
      <c r="K50" s="70">
        <v>19182240</v>
      </c>
      <c r="L50" s="67" t="s">
        <v>68</v>
      </c>
      <c r="M50" s="73" t="s">
        <v>4992</v>
      </c>
      <c r="N50" s="75" t="s">
        <v>4991</v>
      </c>
      <c r="O50" s="154">
        <v>381</v>
      </c>
      <c r="P50" s="291">
        <v>45338</v>
      </c>
      <c r="Q50" s="70">
        <v>277581278</v>
      </c>
      <c r="R50" s="291">
        <v>45355</v>
      </c>
      <c r="S50" s="70">
        <v>19182240</v>
      </c>
      <c r="T50" s="72" t="s">
        <v>66</v>
      </c>
      <c r="U50" s="154">
        <v>72175282</v>
      </c>
      <c r="V50" s="73" t="s">
        <v>4494</v>
      </c>
      <c r="W50" s="292">
        <v>45355</v>
      </c>
      <c r="X50" s="291">
        <v>45355</v>
      </c>
      <c r="Y50" s="291" t="s">
        <v>75</v>
      </c>
      <c r="Z50" s="291">
        <v>45477</v>
      </c>
      <c r="AA50" s="136">
        <f t="shared" si="5"/>
        <v>122</v>
      </c>
      <c r="AB50" s="70">
        <v>0</v>
      </c>
      <c r="AC50" s="70">
        <v>0</v>
      </c>
      <c r="AD50" s="70">
        <v>0</v>
      </c>
      <c r="AE50" s="84" t="s">
        <v>75</v>
      </c>
      <c r="AF50" s="136">
        <f t="shared" si="6"/>
        <v>0</v>
      </c>
      <c r="AG50" s="70">
        <v>0</v>
      </c>
      <c r="AH50" s="70">
        <v>0</v>
      </c>
      <c r="AI50" s="84" t="s">
        <v>75</v>
      </c>
      <c r="AJ50" s="72">
        <v>0</v>
      </c>
      <c r="AK50" s="84" t="s">
        <v>75</v>
      </c>
      <c r="AL50" s="84" t="s">
        <v>75</v>
      </c>
      <c r="AM50" s="136">
        <f t="shared" si="7"/>
        <v>0</v>
      </c>
      <c r="AN50" s="136">
        <f>+K50+AC50-AH50</f>
        <v>19182240</v>
      </c>
      <c r="AO50" s="72" t="s">
        <v>67</v>
      </c>
      <c r="AP50" s="136">
        <v>19182240</v>
      </c>
      <c r="AQ50" s="67" t="s">
        <v>85</v>
      </c>
      <c r="AR50" s="70">
        <v>0</v>
      </c>
      <c r="AS50" s="84" t="s">
        <v>75</v>
      </c>
      <c r="AT50" s="169">
        <v>4795560</v>
      </c>
      <c r="AU50" s="139">
        <f t="shared" si="8"/>
        <v>14386680</v>
      </c>
      <c r="AV50" s="140">
        <f t="shared" si="9"/>
        <v>0.25</v>
      </c>
      <c r="AW50" s="84" t="s">
        <v>75</v>
      </c>
      <c r="AX50" s="72" t="s">
        <v>86</v>
      </c>
      <c r="AY50" s="73" t="s">
        <v>4990</v>
      </c>
      <c r="AZ50" s="67" t="s">
        <v>67</v>
      </c>
      <c r="BA50" s="67" t="s">
        <v>133</v>
      </c>
    </row>
    <row r="51" spans="2:53" x14ac:dyDescent="0.25">
      <c r="B51" s="67">
        <v>2024</v>
      </c>
      <c r="C51" s="67">
        <v>891780111</v>
      </c>
      <c r="D51" s="69" t="s">
        <v>64</v>
      </c>
      <c r="E51" s="70" t="s">
        <v>4989</v>
      </c>
      <c r="F51" s="70" t="s">
        <v>4988</v>
      </c>
      <c r="G51" s="72">
        <v>0</v>
      </c>
      <c r="H51" s="72" t="s">
        <v>73</v>
      </c>
      <c r="I51" s="69" t="s">
        <v>65</v>
      </c>
      <c r="J51" s="73" t="s">
        <v>4987</v>
      </c>
      <c r="K51" s="70">
        <v>3427200</v>
      </c>
      <c r="L51" s="67" t="s">
        <v>68</v>
      </c>
      <c r="M51" s="73" t="s">
        <v>4916</v>
      </c>
      <c r="N51" s="75" t="s">
        <v>4915</v>
      </c>
      <c r="O51" s="154">
        <v>478</v>
      </c>
      <c r="P51" s="291">
        <v>45348</v>
      </c>
      <c r="Q51" s="70">
        <v>3427000</v>
      </c>
      <c r="R51" s="291">
        <v>45355</v>
      </c>
      <c r="S51" s="70">
        <v>3427000</v>
      </c>
      <c r="T51" s="72" t="s">
        <v>66</v>
      </c>
      <c r="U51" s="154">
        <v>1082863147</v>
      </c>
      <c r="V51" s="73" t="s">
        <v>3138</v>
      </c>
      <c r="W51" s="292">
        <v>45355</v>
      </c>
      <c r="X51" s="291">
        <v>45358</v>
      </c>
      <c r="Y51" s="291" t="s">
        <v>75</v>
      </c>
      <c r="Z51" s="291">
        <v>45722</v>
      </c>
      <c r="AA51" s="136">
        <f t="shared" si="5"/>
        <v>364</v>
      </c>
      <c r="AB51" s="70">
        <v>0</v>
      </c>
      <c r="AC51" s="70">
        <v>0</v>
      </c>
      <c r="AD51" s="70">
        <v>0</v>
      </c>
      <c r="AE51" s="84" t="s">
        <v>75</v>
      </c>
      <c r="AF51" s="136">
        <f t="shared" si="6"/>
        <v>0</v>
      </c>
      <c r="AG51" s="70">
        <v>0</v>
      </c>
      <c r="AH51" s="70">
        <v>0</v>
      </c>
      <c r="AI51" s="84" t="s">
        <v>75</v>
      </c>
      <c r="AJ51" s="72">
        <v>0</v>
      </c>
      <c r="AK51" s="84" t="s">
        <v>75</v>
      </c>
      <c r="AL51" s="84" t="s">
        <v>75</v>
      </c>
      <c r="AM51" s="136">
        <f t="shared" si="7"/>
        <v>0</v>
      </c>
      <c r="AN51" s="136">
        <f>+K51+AC51-AH51</f>
        <v>3427200</v>
      </c>
      <c r="AO51" s="72" t="s">
        <v>67</v>
      </c>
      <c r="AP51" s="136">
        <v>3427000</v>
      </c>
      <c r="AQ51" s="67" t="s">
        <v>85</v>
      </c>
      <c r="AR51" s="70">
        <v>0</v>
      </c>
      <c r="AS51" s="84" t="s">
        <v>75</v>
      </c>
      <c r="AT51" s="169">
        <v>0</v>
      </c>
      <c r="AU51" s="139">
        <f t="shared" si="8"/>
        <v>3427200</v>
      </c>
      <c r="AV51" s="140">
        <f t="shared" si="9"/>
        <v>0</v>
      </c>
      <c r="AW51" s="84" t="s">
        <v>75</v>
      </c>
      <c r="AX51" s="72" t="s">
        <v>86</v>
      </c>
      <c r="AY51" s="73" t="s">
        <v>4986</v>
      </c>
      <c r="AZ51" s="67" t="s">
        <v>67</v>
      </c>
      <c r="BA51" s="67" t="s">
        <v>133</v>
      </c>
    </row>
    <row r="52" spans="2:53" x14ac:dyDescent="0.25">
      <c r="B52" s="67">
        <v>2024</v>
      </c>
      <c r="C52" s="67">
        <v>891780111</v>
      </c>
      <c r="D52" s="69" t="s">
        <v>64</v>
      </c>
      <c r="E52" s="70" t="s">
        <v>4985</v>
      </c>
      <c r="F52" s="70" t="s">
        <v>4984</v>
      </c>
      <c r="G52" s="72">
        <v>0</v>
      </c>
      <c r="H52" s="72" t="s">
        <v>73</v>
      </c>
      <c r="I52" s="69" t="s">
        <v>138</v>
      </c>
      <c r="J52" s="73" t="s">
        <v>4983</v>
      </c>
      <c r="K52" s="70">
        <v>14731960</v>
      </c>
      <c r="L52" s="67" t="s">
        <v>68</v>
      </c>
      <c r="M52" s="73" t="s">
        <v>4982</v>
      </c>
      <c r="N52" s="75" t="s">
        <v>4981</v>
      </c>
      <c r="O52" s="154">
        <v>381</v>
      </c>
      <c r="P52" s="291">
        <v>45338</v>
      </c>
      <c r="Q52" s="70">
        <v>277581278</v>
      </c>
      <c r="R52" s="291">
        <v>45355</v>
      </c>
      <c r="S52" s="70">
        <v>14731960</v>
      </c>
      <c r="T52" s="72" t="s">
        <v>66</v>
      </c>
      <c r="U52" s="154">
        <v>72175282</v>
      </c>
      <c r="V52" s="73" t="s">
        <v>4494</v>
      </c>
      <c r="W52" s="292">
        <v>45355</v>
      </c>
      <c r="X52" s="291">
        <v>45355</v>
      </c>
      <c r="Y52" s="291" t="s">
        <v>75</v>
      </c>
      <c r="Z52" s="291">
        <v>45477</v>
      </c>
      <c r="AA52" s="136">
        <f t="shared" si="5"/>
        <v>122</v>
      </c>
      <c r="AB52" s="70">
        <v>0</v>
      </c>
      <c r="AC52" s="70">
        <v>0</v>
      </c>
      <c r="AD52" s="70">
        <v>0</v>
      </c>
      <c r="AE52" s="84" t="s">
        <v>75</v>
      </c>
      <c r="AF52" s="136">
        <f t="shared" si="6"/>
        <v>0</v>
      </c>
      <c r="AG52" s="70">
        <v>0</v>
      </c>
      <c r="AH52" s="70">
        <v>0</v>
      </c>
      <c r="AI52" s="84" t="s">
        <v>75</v>
      </c>
      <c r="AJ52" s="72">
        <v>0</v>
      </c>
      <c r="AK52" s="84" t="s">
        <v>75</v>
      </c>
      <c r="AL52" s="84" t="s">
        <v>75</v>
      </c>
      <c r="AM52" s="136">
        <f t="shared" si="7"/>
        <v>0</v>
      </c>
      <c r="AN52" s="136">
        <f>+K52+AC52-AH52</f>
        <v>14731960</v>
      </c>
      <c r="AO52" s="72" t="s">
        <v>67</v>
      </c>
      <c r="AP52" s="136">
        <v>14731960</v>
      </c>
      <c r="AQ52" s="67" t="s">
        <v>85</v>
      </c>
      <c r="AR52" s="70">
        <v>0</v>
      </c>
      <c r="AS52" s="84" t="s">
        <v>75</v>
      </c>
      <c r="AT52" s="169">
        <v>11048970</v>
      </c>
      <c r="AU52" s="139">
        <f t="shared" si="8"/>
        <v>3682990</v>
      </c>
      <c r="AV52" s="140">
        <f t="shared" si="9"/>
        <v>0.75</v>
      </c>
      <c r="AW52" s="84" t="s">
        <v>75</v>
      </c>
      <c r="AX52" s="72" t="s">
        <v>86</v>
      </c>
      <c r="AY52" s="73" t="s">
        <v>4980</v>
      </c>
      <c r="AZ52" s="67" t="s">
        <v>67</v>
      </c>
      <c r="BA52" s="67" t="s">
        <v>133</v>
      </c>
    </row>
    <row r="53" spans="2:53" x14ac:dyDescent="0.25">
      <c r="B53" s="67">
        <v>2024</v>
      </c>
      <c r="C53" s="67">
        <v>891780111</v>
      </c>
      <c r="D53" s="69" t="s">
        <v>64</v>
      </c>
      <c r="E53" s="70" t="s">
        <v>4979</v>
      </c>
      <c r="F53" s="70" t="s">
        <v>4978</v>
      </c>
      <c r="G53" s="72">
        <v>0</v>
      </c>
      <c r="H53" s="72" t="s">
        <v>73</v>
      </c>
      <c r="I53" s="69" t="s">
        <v>138</v>
      </c>
      <c r="J53" s="73" t="s">
        <v>4977</v>
      </c>
      <c r="K53" s="70">
        <v>22097940</v>
      </c>
      <c r="L53" s="67" t="s">
        <v>68</v>
      </c>
      <c r="M53" s="73" t="s">
        <v>4976</v>
      </c>
      <c r="N53" s="75" t="s">
        <v>4975</v>
      </c>
      <c r="O53" s="154">
        <v>381</v>
      </c>
      <c r="P53" s="291">
        <v>45338</v>
      </c>
      <c r="Q53" s="70">
        <v>269581278</v>
      </c>
      <c r="R53" s="291">
        <v>45356</v>
      </c>
      <c r="S53" s="70">
        <v>22097940</v>
      </c>
      <c r="T53" s="72" t="s">
        <v>66</v>
      </c>
      <c r="U53" s="154">
        <v>72175282</v>
      </c>
      <c r="V53" s="73" t="s">
        <v>4494</v>
      </c>
      <c r="W53" s="292">
        <v>45356</v>
      </c>
      <c r="X53" s="291">
        <v>45356</v>
      </c>
      <c r="Y53" s="291" t="s">
        <v>75</v>
      </c>
      <c r="Z53" s="291">
        <v>45478</v>
      </c>
      <c r="AA53" s="136">
        <f t="shared" si="5"/>
        <v>122</v>
      </c>
      <c r="AB53" s="70">
        <v>0</v>
      </c>
      <c r="AC53" s="70">
        <v>0</v>
      </c>
      <c r="AD53" s="70">
        <v>0</v>
      </c>
      <c r="AE53" s="84" t="s">
        <v>75</v>
      </c>
      <c r="AF53" s="136">
        <f t="shared" si="6"/>
        <v>0</v>
      </c>
      <c r="AG53" s="70">
        <v>0</v>
      </c>
      <c r="AH53" s="70">
        <v>0</v>
      </c>
      <c r="AI53" s="84" t="s">
        <v>75</v>
      </c>
      <c r="AJ53" s="72">
        <v>0</v>
      </c>
      <c r="AK53" s="84" t="s">
        <v>75</v>
      </c>
      <c r="AL53" s="84" t="s">
        <v>75</v>
      </c>
      <c r="AM53" s="136">
        <f t="shared" si="7"/>
        <v>0</v>
      </c>
      <c r="AN53" s="136">
        <f>+K53+AC53-AH53</f>
        <v>22097940</v>
      </c>
      <c r="AO53" s="72" t="s">
        <v>67</v>
      </c>
      <c r="AP53" s="136">
        <v>22097940</v>
      </c>
      <c r="AQ53" s="67" t="s">
        <v>85</v>
      </c>
      <c r="AR53" s="70">
        <v>0</v>
      </c>
      <c r="AS53" s="84" t="s">
        <v>75</v>
      </c>
      <c r="AT53" s="169">
        <v>16573455</v>
      </c>
      <c r="AU53" s="139">
        <f t="shared" si="8"/>
        <v>5524485</v>
      </c>
      <c r="AV53" s="140">
        <f t="shared" si="9"/>
        <v>0.75</v>
      </c>
      <c r="AW53" s="84" t="s">
        <v>75</v>
      </c>
      <c r="AX53" s="72" t="s">
        <v>86</v>
      </c>
      <c r="AY53" s="73" t="s">
        <v>4974</v>
      </c>
      <c r="AZ53" s="67" t="s">
        <v>67</v>
      </c>
      <c r="BA53" s="67" t="s">
        <v>133</v>
      </c>
    </row>
    <row r="54" spans="2:53" x14ac:dyDescent="0.25">
      <c r="B54" s="67">
        <v>2024</v>
      </c>
      <c r="C54" s="67">
        <v>891780111</v>
      </c>
      <c r="D54" s="69" t="s">
        <v>64</v>
      </c>
      <c r="E54" s="70" t="s">
        <v>4973</v>
      </c>
      <c r="F54" s="70" t="s">
        <v>4972</v>
      </c>
      <c r="G54" s="72">
        <v>0</v>
      </c>
      <c r="H54" s="72" t="s">
        <v>73</v>
      </c>
      <c r="I54" s="69" t="s">
        <v>138</v>
      </c>
      <c r="J54" s="73" t="s">
        <v>4971</v>
      </c>
      <c r="K54" s="70">
        <v>175092306</v>
      </c>
      <c r="L54" s="67" t="s">
        <v>68</v>
      </c>
      <c r="M54" s="73" t="s">
        <v>4970</v>
      </c>
      <c r="N54" s="75" t="s">
        <v>4969</v>
      </c>
      <c r="O54" s="154">
        <v>561</v>
      </c>
      <c r="P54" s="291">
        <v>45355</v>
      </c>
      <c r="Q54" s="70">
        <v>175092306</v>
      </c>
      <c r="R54" s="291">
        <v>45356</v>
      </c>
      <c r="S54" s="70">
        <v>175092306</v>
      </c>
      <c r="T54" s="72" t="s">
        <v>66</v>
      </c>
      <c r="U54" s="154">
        <v>85152695</v>
      </c>
      <c r="V54" s="73" t="s">
        <v>3150</v>
      </c>
      <c r="W54" s="292">
        <v>45356</v>
      </c>
      <c r="X54" s="291">
        <v>45357</v>
      </c>
      <c r="Y54" s="291">
        <v>45356</v>
      </c>
      <c r="Z54" s="291">
        <v>45366</v>
      </c>
      <c r="AA54" s="136">
        <f t="shared" si="5"/>
        <v>10</v>
      </c>
      <c r="AB54" s="70">
        <v>0</v>
      </c>
      <c r="AC54" s="70">
        <v>0</v>
      </c>
      <c r="AD54" s="70">
        <v>0</v>
      </c>
      <c r="AE54" s="84" t="s">
        <v>75</v>
      </c>
      <c r="AF54" s="136">
        <f t="shared" si="6"/>
        <v>0</v>
      </c>
      <c r="AG54" s="70">
        <v>0</v>
      </c>
      <c r="AH54" s="70">
        <v>0</v>
      </c>
      <c r="AI54" s="84" t="s">
        <v>75</v>
      </c>
      <c r="AJ54" s="72">
        <v>0</v>
      </c>
      <c r="AK54" s="84" t="s">
        <v>75</v>
      </c>
      <c r="AL54" s="84" t="s">
        <v>75</v>
      </c>
      <c r="AM54" s="136">
        <f t="shared" si="7"/>
        <v>0</v>
      </c>
      <c r="AN54" s="136">
        <f>+K54+AC54-AH54</f>
        <v>175092306</v>
      </c>
      <c r="AO54" s="72" t="s">
        <v>67</v>
      </c>
      <c r="AP54" s="136">
        <v>175092306</v>
      </c>
      <c r="AQ54" s="72" t="s">
        <v>67</v>
      </c>
      <c r="AR54" s="70">
        <v>87546153</v>
      </c>
      <c r="AS54" s="84" t="s">
        <v>75</v>
      </c>
      <c r="AT54" s="169">
        <v>175092306</v>
      </c>
      <c r="AU54" s="139">
        <f t="shared" si="8"/>
        <v>0</v>
      </c>
      <c r="AV54" s="140">
        <f t="shared" si="9"/>
        <v>1</v>
      </c>
      <c r="AW54" s="84" t="s">
        <v>75</v>
      </c>
      <c r="AX54" s="72" t="s">
        <v>86</v>
      </c>
      <c r="AY54" s="73" t="s">
        <v>4968</v>
      </c>
      <c r="AZ54" s="67" t="s">
        <v>67</v>
      </c>
      <c r="BA54" s="67" t="s">
        <v>133</v>
      </c>
    </row>
    <row r="55" spans="2:53" x14ac:dyDescent="0.25">
      <c r="B55" s="67">
        <v>2024</v>
      </c>
      <c r="C55" s="67">
        <v>891780111</v>
      </c>
      <c r="D55" s="69" t="s">
        <v>64</v>
      </c>
      <c r="E55" s="70" t="s">
        <v>4967</v>
      </c>
      <c r="F55" s="70" t="s">
        <v>4966</v>
      </c>
      <c r="G55" s="72">
        <v>0</v>
      </c>
      <c r="H55" s="72" t="s">
        <v>73</v>
      </c>
      <c r="I55" s="69" t="s">
        <v>65</v>
      </c>
      <c r="J55" s="73" t="s">
        <v>4965</v>
      </c>
      <c r="K55" s="70">
        <v>21608000</v>
      </c>
      <c r="L55" s="67" t="s">
        <v>68</v>
      </c>
      <c r="M55" s="73" t="s">
        <v>4694</v>
      </c>
      <c r="N55" s="75" t="s">
        <v>4693</v>
      </c>
      <c r="O55" s="154">
        <v>309</v>
      </c>
      <c r="P55" s="291">
        <v>45330</v>
      </c>
      <c r="Q55" s="70">
        <v>25684800</v>
      </c>
      <c r="R55" s="291">
        <v>45356</v>
      </c>
      <c r="S55" s="70">
        <v>21608000</v>
      </c>
      <c r="T55" s="72" t="s">
        <v>66</v>
      </c>
      <c r="U55" s="154">
        <v>72175282</v>
      </c>
      <c r="V55" s="73" t="s">
        <v>4494</v>
      </c>
      <c r="W55" s="292">
        <v>45356</v>
      </c>
      <c r="X55" s="291">
        <v>45356</v>
      </c>
      <c r="Y55" s="291" t="s">
        <v>75</v>
      </c>
      <c r="Z55" s="291">
        <v>45721</v>
      </c>
      <c r="AA55" s="136">
        <f t="shared" si="5"/>
        <v>365</v>
      </c>
      <c r="AB55" s="70">
        <v>0</v>
      </c>
      <c r="AC55" s="70">
        <v>0</v>
      </c>
      <c r="AD55" s="70">
        <v>0</v>
      </c>
      <c r="AE55" s="84" t="s">
        <v>75</v>
      </c>
      <c r="AF55" s="136">
        <f t="shared" si="6"/>
        <v>0</v>
      </c>
      <c r="AG55" s="70">
        <v>0</v>
      </c>
      <c r="AH55" s="70">
        <v>0</v>
      </c>
      <c r="AI55" s="84" t="s">
        <v>75</v>
      </c>
      <c r="AJ55" s="72">
        <v>0</v>
      </c>
      <c r="AK55" s="84" t="s">
        <v>75</v>
      </c>
      <c r="AL55" s="84" t="s">
        <v>75</v>
      </c>
      <c r="AM55" s="136">
        <f t="shared" si="7"/>
        <v>0</v>
      </c>
      <c r="AN55" s="136">
        <f>+K55+AC55-AH55</f>
        <v>21608000</v>
      </c>
      <c r="AO55" s="72" t="s">
        <v>67</v>
      </c>
      <c r="AP55" s="136">
        <v>21608000</v>
      </c>
      <c r="AQ55" s="67" t="s">
        <v>85</v>
      </c>
      <c r="AR55" s="70">
        <v>0</v>
      </c>
      <c r="AS55" s="84" t="s">
        <v>75</v>
      </c>
      <c r="AT55" s="169">
        <v>3670400</v>
      </c>
      <c r="AU55" s="139">
        <f t="shared" si="8"/>
        <v>17937600</v>
      </c>
      <c r="AV55" s="140">
        <f t="shared" si="9"/>
        <v>0.16986301369863013</v>
      </c>
      <c r="AW55" s="84" t="s">
        <v>75</v>
      </c>
      <c r="AX55" s="72" t="s">
        <v>86</v>
      </c>
      <c r="AY55" s="73" t="s">
        <v>4964</v>
      </c>
      <c r="AZ55" s="67" t="s">
        <v>67</v>
      </c>
      <c r="BA55" s="67" t="s">
        <v>133</v>
      </c>
    </row>
    <row r="56" spans="2:53" x14ac:dyDescent="0.25">
      <c r="B56" s="67">
        <v>2024</v>
      </c>
      <c r="C56" s="67">
        <v>891780111</v>
      </c>
      <c r="D56" s="69" t="s">
        <v>64</v>
      </c>
      <c r="E56" s="70" t="s">
        <v>4963</v>
      </c>
      <c r="F56" s="70" t="s">
        <v>4962</v>
      </c>
      <c r="G56" s="72">
        <v>0</v>
      </c>
      <c r="H56" s="72" t="s">
        <v>73</v>
      </c>
      <c r="I56" s="69" t="s">
        <v>65</v>
      </c>
      <c r="J56" s="73" t="s">
        <v>4961</v>
      </c>
      <c r="K56" s="70">
        <v>112784000</v>
      </c>
      <c r="L56" s="67" t="s">
        <v>68</v>
      </c>
      <c r="M56" s="73" t="s">
        <v>4960</v>
      </c>
      <c r="N56" s="75" t="s">
        <v>4959</v>
      </c>
      <c r="O56" s="154">
        <v>513</v>
      </c>
      <c r="P56" s="291">
        <v>45350</v>
      </c>
      <c r="Q56" s="70">
        <v>112784000</v>
      </c>
      <c r="R56" s="291">
        <v>45357</v>
      </c>
      <c r="S56" s="70">
        <v>112784000</v>
      </c>
      <c r="T56" s="72" t="s">
        <v>66</v>
      </c>
      <c r="U56" s="154">
        <v>7633815</v>
      </c>
      <c r="V56" s="73" t="s">
        <v>4306</v>
      </c>
      <c r="W56" s="292">
        <v>45357</v>
      </c>
      <c r="X56" s="291">
        <v>45358</v>
      </c>
      <c r="Y56" s="291">
        <v>45362</v>
      </c>
      <c r="Z56" s="291">
        <v>45362</v>
      </c>
      <c r="AA56" s="136">
        <f t="shared" si="5"/>
        <v>0</v>
      </c>
      <c r="AB56" s="70">
        <v>0</v>
      </c>
      <c r="AC56" s="70">
        <v>0</v>
      </c>
      <c r="AD56" s="70">
        <v>0</v>
      </c>
      <c r="AE56" s="84" t="s">
        <v>75</v>
      </c>
      <c r="AF56" s="136">
        <f t="shared" si="6"/>
        <v>0</v>
      </c>
      <c r="AG56" s="70">
        <v>0</v>
      </c>
      <c r="AH56" s="70">
        <v>0</v>
      </c>
      <c r="AI56" s="84" t="s">
        <v>75</v>
      </c>
      <c r="AJ56" s="72">
        <v>0</v>
      </c>
      <c r="AK56" s="84" t="s">
        <v>75</v>
      </c>
      <c r="AL56" s="84" t="s">
        <v>75</v>
      </c>
      <c r="AM56" s="136">
        <f t="shared" si="7"/>
        <v>0</v>
      </c>
      <c r="AN56" s="136">
        <f>+K56+AC56-AH56</f>
        <v>112784000</v>
      </c>
      <c r="AO56" s="72" t="s">
        <v>67</v>
      </c>
      <c r="AP56" s="136">
        <v>112784000</v>
      </c>
      <c r="AQ56" s="67" t="s">
        <v>85</v>
      </c>
      <c r="AR56" s="70">
        <v>0</v>
      </c>
      <c r="AS56" s="84" t="s">
        <v>75</v>
      </c>
      <c r="AT56" s="169"/>
      <c r="AU56" s="139">
        <f t="shared" si="8"/>
        <v>112784000</v>
      </c>
      <c r="AV56" s="140">
        <f t="shared" si="9"/>
        <v>0</v>
      </c>
      <c r="AW56" s="84" t="s">
        <v>75</v>
      </c>
      <c r="AX56" s="72" t="s">
        <v>86</v>
      </c>
      <c r="AY56" s="73" t="s">
        <v>4958</v>
      </c>
      <c r="AZ56" s="67" t="s">
        <v>67</v>
      </c>
      <c r="BA56" s="67" t="s">
        <v>133</v>
      </c>
    </row>
    <row r="57" spans="2:53" x14ac:dyDescent="0.25">
      <c r="B57" s="67">
        <v>2024</v>
      </c>
      <c r="C57" s="67">
        <v>891780111</v>
      </c>
      <c r="D57" s="69" t="s">
        <v>64</v>
      </c>
      <c r="E57" s="70" t="s">
        <v>4957</v>
      </c>
      <c r="F57" s="70" t="s">
        <v>4956</v>
      </c>
      <c r="G57" s="72">
        <v>0</v>
      </c>
      <c r="H57" s="72" t="s">
        <v>73</v>
      </c>
      <c r="I57" s="69" t="s">
        <v>65</v>
      </c>
      <c r="J57" s="73" t="s">
        <v>4955</v>
      </c>
      <c r="K57" s="70">
        <v>7536000</v>
      </c>
      <c r="L57" s="67" t="s">
        <v>68</v>
      </c>
      <c r="M57" s="73" t="s">
        <v>4694</v>
      </c>
      <c r="N57" s="75" t="s">
        <v>4693</v>
      </c>
      <c r="O57" s="154">
        <v>514</v>
      </c>
      <c r="P57" s="291">
        <v>45350</v>
      </c>
      <c r="Q57" s="70">
        <v>7536000</v>
      </c>
      <c r="R57" s="291">
        <v>45357</v>
      </c>
      <c r="S57" s="70">
        <v>7536000</v>
      </c>
      <c r="T57" s="72" t="s">
        <v>66</v>
      </c>
      <c r="U57" s="154">
        <v>72175282</v>
      </c>
      <c r="V57" s="73" t="s">
        <v>4494</v>
      </c>
      <c r="W57" s="292">
        <v>45357</v>
      </c>
      <c r="X57" s="291">
        <v>45357</v>
      </c>
      <c r="Y57" s="291" t="s">
        <v>75</v>
      </c>
      <c r="Z57" s="291">
        <v>45722</v>
      </c>
      <c r="AA57" s="136">
        <f t="shared" si="5"/>
        <v>365</v>
      </c>
      <c r="AB57" s="70">
        <v>0</v>
      </c>
      <c r="AC57" s="70">
        <v>0</v>
      </c>
      <c r="AD57" s="70">
        <v>0</v>
      </c>
      <c r="AE57" s="84" t="s">
        <v>75</v>
      </c>
      <c r="AF57" s="136">
        <f t="shared" si="6"/>
        <v>0</v>
      </c>
      <c r="AG57" s="70">
        <v>0</v>
      </c>
      <c r="AH57" s="70">
        <v>0</v>
      </c>
      <c r="AI57" s="84" t="s">
        <v>75</v>
      </c>
      <c r="AJ57" s="72">
        <v>0</v>
      </c>
      <c r="AK57" s="84" t="s">
        <v>75</v>
      </c>
      <c r="AL57" s="84" t="s">
        <v>75</v>
      </c>
      <c r="AM57" s="136">
        <f t="shared" si="7"/>
        <v>0</v>
      </c>
      <c r="AN57" s="136">
        <f>+K57+AC57-AH57</f>
        <v>7536000</v>
      </c>
      <c r="AO57" s="72" t="s">
        <v>67</v>
      </c>
      <c r="AP57" s="136">
        <v>7536000</v>
      </c>
      <c r="AQ57" s="67" t="s">
        <v>85</v>
      </c>
      <c r="AR57" s="70">
        <v>0</v>
      </c>
      <c r="AS57" s="84" t="s">
        <v>75</v>
      </c>
      <c r="AT57" s="169">
        <v>0</v>
      </c>
      <c r="AU57" s="139">
        <f t="shared" si="8"/>
        <v>7536000</v>
      </c>
      <c r="AV57" s="140">
        <f t="shared" si="9"/>
        <v>0</v>
      </c>
      <c r="AW57" s="84" t="s">
        <v>75</v>
      </c>
      <c r="AX57" s="72" t="s">
        <v>86</v>
      </c>
      <c r="AY57" s="73" t="s">
        <v>4954</v>
      </c>
      <c r="AZ57" s="67" t="s">
        <v>67</v>
      </c>
      <c r="BA57" s="67" t="s">
        <v>133</v>
      </c>
    </row>
    <row r="58" spans="2:53" x14ac:dyDescent="0.25">
      <c r="B58" s="67">
        <v>2024</v>
      </c>
      <c r="C58" s="67">
        <v>891780111</v>
      </c>
      <c r="D58" s="69" t="s">
        <v>64</v>
      </c>
      <c r="E58" s="70" t="s">
        <v>4953</v>
      </c>
      <c r="F58" s="70" t="s">
        <v>4952</v>
      </c>
      <c r="G58" s="72">
        <v>0</v>
      </c>
      <c r="H58" s="72" t="s">
        <v>73</v>
      </c>
      <c r="I58" s="69" t="s">
        <v>65</v>
      </c>
      <c r="J58" s="73" t="s">
        <v>4951</v>
      </c>
      <c r="K58" s="70">
        <v>200000000</v>
      </c>
      <c r="L58" s="67" t="s">
        <v>68</v>
      </c>
      <c r="M58" s="73" t="s">
        <v>4950</v>
      </c>
      <c r="N58" s="75" t="s">
        <v>4949</v>
      </c>
      <c r="O58" s="154">
        <v>489</v>
      </c>
      <c r="P58" s="291">
        <v>45349</v>
      </c>
      <c r="Q58" s="70">
        <v>200000000</v>
      </c>
      <c r="R58" s="291">
        <v>45362</v>
      </c>
      <c r="S58" s="70">
        <v>200000000</v>
      </c>
      <c r="T58" s="72" t="s">
        <v>66</v>
      </c>
      <c r="U58" s="154">
        <v>85465146</v>
      </c>
      <c r="V58" s="73" t="s">
        <v>4249</v>
      </c>
      <c r="W58" s="292">
        <v>45362</v>
      </c>
      <c r="X58" s="291">
        <v>45362</v>
      </c>
      <c r="Y58" s="291">
        <v>45362</v>
      </c>
      <c r="Z58" s="291">
        <v>45504</v>
      </c>
      <c r="AA58" s="136">
        <f t="shared" si="5"/>
        <v>142</v>
      </c>
      <c r="AB58" s="70">
        <v>0</v>
      </c>
      <c r="AC58" s="70">
        <v>0</v>
      </c>
      <c r="AD58" s="70">
        <v>0</v>
      </c>
      <c r="AE58" s="84" t="s">
        <v>75</v>
      </c>
      <c r="AF58" s="136">
        <f t="shared" si="6"/>
        <v>0</v>
      </c>
      <c r="AG58" s="70">
        <v>0</v>
      </c>
      <c r="AH58" s="70">
        <v>0</v>
      </c>
      <c r="AI58" s="84" t="s">
        <v>75</v>
      </c>
      <c r="AJ58" s="72">
        <v>0</v>
      </c>
      <c r="AK58" s="84" t="s">
        <v>75</v>
      </c>
      <c r="AL58" s="84" t="s">
        <v>75</v>
      </c>
      <c r="AM58" s="136">
        <f t="shared" si="7"/>
        <v>0</v>
      </c>
      <c r="AN58" s="136">
        <f>+K58+AC58-AH58</f>
        <v>200000000</v>
      </c>
      <c r="AO58" s="72" t="s">
        <v>67</v>
      </c>
      <c r="AP58" s="136">
        <v>200000000</v>
      </c>
      <c r="AQ58" s="67" t="s">
        <v>85</v>
      </c>
      <c r="AR58" s="70">
        <v>0</v>
      </c>
      <c r="AS58" s="84" t="s">
        <v>75</v>
      </c>
      <c r="AT58" s="169">
        <v>139287390</v>
      </c>
      <c r="AU58" s="139">
        <f t="shared" si="8"/>
        <v>60712610</v>
      </c>
      <c r="AV58" s="140">
        <f t="shared" si="9"/>
        <v>0.69643695000000005</v>
      </c>
      <c r="AW58" s="84" t="s">
        <v>75</v>
      </c>
      <c r="AX58" s="72" t="s">
        <v>86</v>
      </c>
      <c r="AY58" s="73" t="s">
        <v>4948</v>
      </c>
      <c r="AZ58" s="67" t="s">
        <v>67</v>
      </c>
      <c r="BA58" s="67" t="s">
        <v>133</v>
      </c>
    </row>
    <row r="59" spans="2:53" x14ac:dyDescent="0.25">
      <c r="B59" s="67">
        <v>2024</v>
      </c>
      <c r="C59" s="67">
        <v>891780111</v>
      </c>
      <c r="D59" s="69" t="s">
        <v>64</v>
      </c>
      <c r="E59" s="70" t="s">
        <v>4947</v>
      </c>
      <c r="F59" s="70" t="s">
        <v>4946</v>
      </c>
      <c r="G59" s="72">
        <v>0</v>
      </c>
      <c r="H59" s="72" t="s">
        <v>73</v>
      </c>
      <c r="I59" s="69" t="s">
        <v>65</v>
      </c>
      <c r="J59" s="73" t="s">
        <v>4945</v>
      </c>
      <c r="K59" s="70">
        <v>36855000</v>
      </c>
      <c r="L59" s="67" t="s">
        <v>68</v>
      </c>
      <c r="M59" s="73" t="s">
        <v>4944</v>
      </c>
      <c r="N59" s="75" t="s">
        <v>4943</v>
      </c>
      <c r="O59" s="154">
        <v>530</v>
      </c>
      <c r="P59" s="291">
        <v>45351</v>
      </c>
      <c r="Q59" s="70">
        <v>36855000</v>
      </c>
      <c r="R59" s="291">
        <v>45362</v>
      </c>
      <c r="S59" s="70">
        <v>36855000</v>
      </c>
      <c r="T59" s="72" t="s">
        <v>66</v>
      </c>
      <c r="U59" s="154">
        <v>7633815</v>
      </c>
      <c r="V59" s="73" t="s">
        <v>4306</v>
      </c>
      <c r="W59" s="292">
        <v>45362</v>
      </c>
      <c r="X59" s="291">
        <v>45362</v>
      </c>
      <c r="Y59" s="291">
        <v>45362</v>
      </c>
      <c r="Z59" s="291">
        <v>45366</v>
      </c>
      <c r="AA59" s="136">
        <f t="shared" si="5"/>
        <v>4</v>
      </c>
      <c r="AB59" s="70">
        <v>0</v>
      </c>
      <c r="AC59" s="70">
        <v>0</v>
      </c>
      <c r="AD59" s="70">
        <v>0</v>
      </c>
      <c r="AE59" s="84" t="s">
        <v>75</v>
      </c>
      <c r="AF59" s="136">
        <f t="shared" si="6"/>
        <v>0</v>
      </c>
      <c r="AG59" s="70">
        <v>0</v>
      </c>
      <c r="AH59" s="70">
        <v>0</v>
      </c>
      <c r="AI59" s="84" t="s">
        <v>75</v>
      </c>
      <c r="AJ59" s="72">
        <v>0</v>
      </c>
      <c r="AK59" s="84" t="s">
        <v>75</v>
      </c>
      <c r="AL59" s="84" t="s">
        <v>75</v>
      </c>
      <c r="AM59" s="136">
        <f t="shared" si="7"/>
        <v>0</v>
      </c>
      <c r="AN59" s="136">
        <f>+K59+AC59-AH59</f>
        <v>36855000</v>
      </c>
      <c r="AO59" s="72" t="s">
        <v>67</v>
      </c>
      <c r="AP59" s="136">
        <v>36855000</v>
      </c>
      <c r="AQ59" s="67" t="s">
        <v>85</v>
      </c>
      <c r="AR59" s="70">
        <v>0</v>
      </c>
      <c r="AS59" s="84" t="s">
        <v>75</v>
      </c>
      <c r="AT59" s="169">
        <v>36855000</v>
      </c>
      <c r="AU59" s="139">
        <f t="shared" si="8"/>
        <v>0</v>
      </c>
      <c r="AV59" s="140">
        <f t="shared" si="9"/>
        <v>1</v>
      </c>
      <c r="AW59" s="84" t="s">
        <v>75</v>
      </c>
      <c r="AX59" s="72" t="s">
        <v>86</v>
      </c>
      <c r="AY59" s="73" t="s">
        <v>4942</v>
      </c>
      <c r="AZ59" s="67" t="s">
        <v>67</v>
      </c>
      <c r="BA59" s="67" t="s">
        <v>133</v>
      </c>
    </row>
    <row r="60" spans="2:53" x14ac:dyDescent="0.25">
      <c r="B60" s="67">
        <v>2024</v>
      </c>
      <c r="C60" s="67">
        <v>891780111</v>
      </c>
      <c r="D60" s="69" t="s">
        <v>64</v>
      </c>
      <c r="E60" s="70" t="s">
        <v>4941</v>
      </c>
      <c r="F60" s="70" t="s">
        <v>4940</v>
      </c>
      <c r="G60" s="72">
        <v>0</v>
      </c>
      <c r="H60" s="72" t="s">
        <v>73</v>
      </c>
      <c r="I60" s="69" t="s">
        <v>65</v>
      </c>
      <c r="J60" s="73" t="s">
        <v>4939</v>
      </c>
      <c r="K60" s="70">
        <v>6030789</v>
      </c>
      <c r="L60" s="67" t="s">
        <v>68</v>
      </c>
      <c r="M60" s="73" t="s">
        <v>4938</v>
      </c>
      <c r="N60" s="75" t="s">
        <v>4937</v>
      </c>
      <c r="O60" s="154">
        <v>400</v>
      </c>
      <c r="P60" s="291">
        <v>45341</v>
      </c>
      <c r="Q60" s="70">
        <v>6030789</v>
      </c>
      <c r="R60" s="291">
        <v>45362</v>
      </c>
      <c r="S60" s="70">
        <v>6030789</v>
      </c>
      <c r="T60" s="72" t="s">
        <v>66</v>
      </c>
      <c r="U60" s="154">
        <v>85465146</v>
      </c>
      <c r="V60" s="73" t="s">
        <v>4249</v>
      </c>
      <c r="W60" s="292">
        <v>45362</v>
      </c>
      <c r="X60" s="291">
        <v>45362</v>
      </c>
      <c r="Y60" s="291" t="s">
        <v>75</v>
      </c>
      <c r="Z60" s="291">
        <v>45366</v>
      </c>
      <c r="AA60" s="136">
        <f t="shared" si="5"/>
        <v>4</v>
      </c>
      <c r="AB60" s="70">
        <v>0</v>
      </c>
      <c r="AC60" s="70">
        <v>0</v>
      </c>
      <c r="AD60" s="70">
        <v>0</v>
      </c>
      <c r="AE60" s="84" t="s">
        <v>75</v>
      </c>
      <c r="AF60" s="136">
        <f t="shared" si="6"/>
        <v>0</v>
      </c>
      <c r="AG60" s="70">
        <v>0</v>
      </c>
      <c r="AH60" s="70">
        <v>0</v>
      </c>
      <c r="AI60" s="84" t="s">
        <v>75</v>
      </c>
      <c r="AJ60" s="72">
        <v>0</v>
      </c>
      <c r="AK60" s="84" t="s">
        <v>75</v>
      </c>
      <c r="AL60" s="84" t="s">
        <v>75</v>
      </c>
      <c r="AM60" s="136">
        <f t="shared" si="7"/>
        <v>0</v>
      </c>
      <c r="AN60" s="136">
        <f>+K60+AC60-AH60</f>
        <v>6030789</v>
      </c>
      <c r="AO60" s="72" t="s">
        <v>67</v>
      </c>
      <c r="AP60" s="136">
        <v>6030789</v>
      </c>
      <c r="AQ60" s="67" t="s">
        <v>85</v>
      </c>
      <c r="AR60" s="70">
        <v>0</v>
      </c>
      <c r="AS60" s="84" t="s">
        <v>75</v>
      </c>
      <c r="AT60" s="169">
        <v>6030789</v>
      </c>
      <c r="AU60" s="139">
        <f t="shared" si="8"/>
        <v>0</v>
      </c>
      <c r="AV60" s="140">
        <f t="shared" si="9"/>
        <v>1</v>
      </c>
      <c r="AW60" s="84" t="s">
        <v>75</v>
      </c>
      <c r="AX60" s="72" t="s">
        <v>86</v>
      </c>
      <c r="AY60" s="73" t="s">
        <v>4936</v>
      </c>
      <c r="AZ60" s="67" t="s">
        <v>67</v>
      </c>
      <c r="BA60" s="67" t="s">
        <v>133</v>
      </c>
    </row>
    <row r="61" spans="2:53" x14ac:dyDescent="0.25">
      <c r="B61" s="67">
        <v>2024</v>
      </c>
      <c r="C61" s="67">
        <v>891780111</v>
      </c>
      <c r="D61" s="69" t="s">
        <v>64</v>
      </c>
      <c r="E61" s="70" t="s">
        <v>4935</v>
      </c>
      <c r="F61" s="70" t="s">
        <v>4934</v>
      </c>
      <c r="G61" s="72">
        <v>0</v>
      </c>
      <c r="H61" s="72" t="s">
        <v>73</v>
      </c>
      <c r="I61" s="69" t="s">
        <v>65</v>
      </c>
      <c r="J61" s="73" t="s">
        <v>4933</v>
      </c>
      <c r="K61" s="70">
        <v>29800000</v>
      </c>
      <c r="L61" s="67" t="s">
        <v>68</v>
      </c>
      <c r="M61" s="73" t="s">
        <v>4932</v>
      </c>
      <c r="N61" s="75" t="s">
        <v>4931</v>
      </c>
      <c r="O61" s="154">
        <v>521</v>
      </c>
      <c r="P61" s="291">
        <v>45351</v>
      </c>
      <c r="Q61" s="70">
        <v>29800000</v>
      </c>
      <c r="R61" s="291">
        <v>45363</v>
      </c>
      <c r="S61" s="70">
        <v>29800000</v>
      </c>
      <c r="T61" s="72" t="s">
        <v>66</v>
      </c>
      <c r="U61" s="154">
        <v>85459497</v>
      </c>
      <c r="V61" s="73" t="s">
        <v>3149</v>
      </c>
      <c r="W61" s="292">
        <v>45363</v>
      </c>
      <c r="X61" s="291">
        <v>45363</v>
      </c>
      <c r="Y61" s="291" t="s">
        <v>75</v>
      </c>
      <c r="Z61" s="291">
        <v>45657</v>
      </c>
      <c r="AA61" s="136">
        <f t="shared" si="5"/>
        <v>294</v>
      </c>
      <c r="AB61" s="70">
        <v>0</v>
      </c>
      <c r="AC61" s="70">
        <v>0</v>
      </c>
      <c r="AD61" s="70">
        <v>0</v>
      </c>
      <c r="AE61" s="84" t="s">
        <v>75</v>
      </c>
      <c r="AF61" s="136">
        <f t="shared" si="6"/>
        <v>0</v>
      </c>
      <c r="AG61" s="70">
        <v>0</v>
      </c>
      <c r="AH61" s="70">
        <v>0</v>
      </c>
      <c r="AI61" s="84" t="s">
        <v>75</v>
      </c>
      <c r="AJ61" s="72">
        <v>0</v>
      </c>
      <c r="AK61" s="84" t="s">
        <v>75</v>
      </c>
      <c r="AL61" s="84" t="s">
        <v>75</v>
      </c>
      <c r="AM61" s="136">
        <f t="shared" si="7"/>
        <v>0</v>
      </c>
      <c r="AN61" s="136">
        <f>+K61+AC61-AH61</f>
        <v>29800000</v>
      </c>
      <c r="AO61" s="72" t="s">
        <v>67</v>
      </c>
      <c r="AP61" s="136">
        <v>29800000</v>
      </c>
      <c r="AQ61" s="67" t="s">
        <v>85</v>
      </c>
      <c r="AR61" s="70">
        <v>0</v>
      </c>
      <c r="AS61" s="84" t="s">
        <v>75</v>
      </c>
      <c r="AT61" s="169">
        <v>20550000</v>
      </c>
      <c r="AU61" s="139">
        <f t="shared" si="8"/>
        <v>9250000</v>
      </c>
      <c r="AV61" s="140">
        <f t="shared" si="9"/>
        <v>0.68959731543624159</v>
      </c>
      <c r="AW61" s="84" t="s">
        <v>75</v>
      </c>
      <c r="AX61" s="72" t="s">
        <v>86</v>
      </c>
      <c r="AY61" s="73" t="s">
        <v>4930</v>
      </c>
      <c r="AZ61" s="67" t="s">
        <v>67</v>
      </c>
      <c r="BA61" s="67" t="s">
        <v>133</v>
      </c>
    </row>
    <row r="62" spans="2:53" x14ac:dyDescent="0.25">
      <c r="B62" s="67">
        <v>2024</v>
      </c>
      <c r="C62" s="67">
        <v>891780111</v>
      </c>
      <c r="D62" s="69" t="s">
        <v>64</v>
      </c>
      <c r="E62" s="70" t="s">
        <v>4929</v>
      </c>
      <c r="F62" s="70" t="s">
        <v>4928</v>
      </c>
      <c r="G62" s="72">
        <v>0</v>
      </c>
      <c r="H62" s="72" t="s">
        <v>73</v>
      </c>
      <c r="I62" s="69" t="s">
        <v>138</v>
      </c>
      <c r="J62" s="73" t="s">
        <v>4927</v>
      </c>
      <c r="K62" s="70">
        <v>26000000</v>
      </c>
      <c r="L62" s="67" t="s">
        <v>68</v>
      </c>
      <c r="M62" s="73" t="s">
        <v>4926</v>
      </c>
      <c r="N62" s="75" t="s">
        <v>4925</v>
      </c>
      <c r="O62" s="154">
        <v>383</v>
      </c>
      <c r="P62" s="291">
        <v>45338</v>
      </c>
      <c r="Q62" s="70">
        <v>32360000</v>
      </c>
      <c r="R62" s="291">
        <v>45363</v>
      </c>
      <c r="S62" s="70">
        <v>26000000</v>
      </c>
      <c r="T62" s="72" t="s">
        <v>66</v>
      </c>
      <c r="U62" s="154">
        <v>72175282</v>
      </c>
      <c r="V62" s="73" t="s">
        <v>4494</v>
      </c>
      <c r="W62" s="292">
        <v>45363</v>
      </c>
      <c r="X62" s="291">
        <v>45363</v>
      </c>
      <c r="Y62" s="291" t="s">
        <v>75</v>
      </c>
      <c r="Z62" s="291">
        <v>45485</v>
      </c>
      <c r="AA62" s="136">
        <f t="shared" si="5"/>
        <v>122</v>
      </c>
      <c r="AB62" s="70">
        <v>0</v>
      </c>
      <c r="AC62" s="70">
        <v>0</v>
      </c>
      <c r="AD62" s="70">
        <v>0</v>
      </c>
      <c r="AE62" s="84" t="s">
        <v>75</v>
      </c>
      <c r="AF62" s="136">
        <f t="shared" si="6"/>
        <v>0</v>
      </c>
      <c r="AG62" s="70">
        <v>0</v>
      </c>
      <c r="AH62" s="70">
        <v>0</v>
      </c>
      <c r="AI62" s="84" t="s">
        <v>75</v>
      </c>
      <c r="AJ62" s="72">
        <v>0</v>
      </c>
      <c r="AK62" s="84" t="s">
        <v>75</v>
      </c>
      <c r="AL62" s="84" t="s">
        <v>75</v>
      </c>
      <c r="AM62" s="136">
        <f t="shared" si="7"/>
        <v>0</v>
      </c>
      <c r="AN62" s="136">
        <f>+K62+AC62-AH62</f>
        <v>26000000</v>
      </c>
      <c r="AO62" s="72" t="s">
        <v>67</v>
      </c>
      <c r="AP62" s="136">
        <v>26000000</v>
      </c>
      <c r="AQ62" s="67" t="s">
        <v>85</v>
      </c>
      <c r="AR62" s="70">
        <v>0</v>
      </c>
      <c r="AS62" s="84" t="s">
        <v>75</v>
      </c>
      <c r="AT62" s="169">
        <v>13000000</v>
      </c>
      <c r="AU62" s="139">
        <f t="shared" si="8"/>
        <v>13000000</v>
      </c>
      <c r="AV62" s="140">
        <f t="shared" si="9"/>
        <v>0.5</v>
      </c>
      <c r="AW62" s="84" t="s">
        <v>75</v>
      </c>
      <c r="AX62" s="72" t="s">
        <v>86</v>
      </c>
      <c r="AY62" s="73" t="s">
        <v>4924</v>
      </c>
      <c r="AZ62" s="67" t="s">
        <v>67</v>
      </c>
      <c r="BA62" s="67" t="s">
        <v>133</v>
      </c>
    </row>
    <row r="63" spans="2:53" x14ac:dyDescent="0.25">
      <c r="B63" s="67">
        <v>2024</v>
      </c>
      <c r="C63" s="67">
        <v>891780111</v>
      </c>
      <c r="D63" s="69" t="s">
        <v>64</v>
      </c>
      <c r="E63" s="70" t="s">
        <v>4923</v>
      </c>
      <c r="F63" s="70" t="s">
        <v>4922</v>
      </c>
      <c r="G63" s="72">
        <v>0</v>
      </c>
      <c r="H63" s="72" t="s">
        <v>73</v>
      </c>
      <c r="I63" s="69" t="s">
        <v>138</v>
      </c>
      <c r="J63" s="73" t="s">
        <v>4921</v>
      </c>
      <c r="K63" s="70">
        <v>6360000</v>
      </c>
      <c r="L63" s="67" t="s">
        <v>68</v>
      </c>
      <c r="M63" s="73" t="s">
        <v>4706</v>
      </c>
      <c r="N63" s="75" t="s">
        <v>4705</v>
      </c>
      <c r="O63" s="154">
        <v>383</v>
      </c>
      <c r="P63" s="291">
        <v>45338</v>
      </c>
      <c r="Q63" s="70">
        <v>32360000</v>
      </c>
      <c r="R63" s="291">
        <v>45363</v>
      </c>
      <c r="S63" s="70">
        <v>6360000</v>
      </c>
      <c r="T63" s="72" t="s">
        <v>66</v>
      </c>
      <c r="U63" s="154">
        <v>72175282</v>
      </c>
      <c r="V63" s="73" t="s">
        <v>4494</v>
      </c>
      <c r="W63" s="292">
        <v>45363</v>
      </c>
      <c r="X63" s="291">
        <v>45363</v>
      </c>
      <c r="Y63" s="291" t="s">
        <v>75</v>
      </c>
      <c r="Z63" s="291">
        <v>45596</v>
      </c>
      <c r="AA63" s="136">
        <f t="shared" si="5"/>
        <v>233</v>
      </c>
      <c r="AB63" s="70">
        <v>0</v>
      </c>
      <c r="AC63" s="70">
        <v>0</v>
      </c>
      <c r="AD63" s="70">
        <v>0</v>
      </c>
      <c r="AE63" s="84" t="s">
        <v>75</v>
      </c>
      <c r="AF63" s="136">
        <f t="shared" si="6"/>
        <v>0</v>
      </c>
      <c r="AG63" s="70">
        <v>0</v>
      </c>
      <c r="AH63" s="70">
        <v>0</v>
      </c>
      <c r="AI63" s="84" t="s">
        <v>75</v>
      </c>
      <c r="AJ63" s="72">
        <v>0</v>
      </c>
      <c r="AK63" s="84" t="s">
        <v>75</v>
      </c>
      <c r="AL63" s="84" t="s">
        <v>75</v>
      </c>
      <c r="AM63" s="136">
        <f t="shared" si="7"/>
        <v>0</v>
      </c>
      <c r="AN63" s="136">
        <f>+K63+AC63-AH63</f>
        <v>6360000</v>
      </c>
      <c r="AO63" s="72" t="s">
        <v>67</v>
      </c>
      <c r="AP63" s="136">
        <v>6360000</v>
      </c>
      <c r="AQ63" s="67" t="s">
        <v>85</v>
      </c>
      <c r="AR63" s="70">
        <v>0</v>
      </c>
      <c r="AS63" s="84" t="s">
        <v>75</v>
      </c>
      <c r="AT63" s="169">
        <v>0</v>
      </c>
      <c r="AU63" s="139">
        <f t="shared" si="8"/>
        <v>6360000</v>
      </c>
      <c r="AV63" s="140">
        <f t="shared" si="9"/>
        <v>0</v>
      </c>
      <c r="AW63" s="84" t="s">
        <v>75</v>
      </c>
      <c r="AX63" s="72" t="s">
        <v>86</v>
      </c>
      <c r="AY63" s="73" t="s">
        <v>4920</v>
      </c>
      <c r="AZ63" s="67" t="s">
        <v>67</v>
      </c>
      <c r="BA63" s="67" t="s">
        <v>133</v>
      </c>
    </row>
    <row r="64" spans="2:53" x14ac:dyDescent="0.25">
      <c r="B64" s="67">
        <v>2024</v>
      </c>
      <c r="C64" s="67">
        <v>891780111</v>
      </c>
      <c r="D64" s="69" t="s">
        <v>64</v>
      </c>
      <c r="E64" s="70" t="s">
        <v>4919</v>
      </c>
      <c r="F64" s="70" t="s">
        <v>4918</v>
      </c>
      <c r="G64" s="72">
        <v>0</v>
      </c>
      <c r="H64" s="72" t="s">
        <v>73</v>
      </c>
      <c r="I64" s="69" t="s">
        <v>65</v>
      </c>
      <c r="J64" s="73" t="s">
        <v>4917</v>
      </c>
      <c r="K64" s="70">
        <v>4284000</v>
      </c>
      <c r="L64" s="67" t="s">
        <v>68</v>
      </c>
      <c r="M64" s="73" t="s">
        <v>4916</v>
      </c>
      <c r="N64" s="75" t="s">
        <v>4915</v>
      </c>
      <c r="O64" s="154">
        <v>415</v>
      </c>
      <c r="P64" s="291">
        <v>45341</v>
      </c>
      <c r="Q64" s="70">
        <v>4284000</v>
      </c>
      <c r="R64" s="291">
        <v>45364</v>
      </c>
      <c r="S64" s="70">
        <v>4284000</v>
      </c>
      <c r="T64" s="72" t="s">
        <v>66</v>
      </c>
      <c r="U64" s="154">
        <v>1082863147</v>
      </c>
      <c r="V64" s="73" t="s">
        <v>3138</v>
      </c>
      <c r="W64" s="292">
        <v>45364</v>
      </c>
      <c r="X64" s="291">
        <v>45364</v>
      </c>
      <c r="Y64" s="291" t="s">
        <v>75</v>
      </c>
      <c r="Z64" s="291">
        <v>45728</v>
      </c>
      <c r="AA64" s="136">
        <f t="shared" si="5"/>
        <v>364</v>
      </c>
      <c r="AB64" s="70">
        <v>0</v>
      </c>
      <c r="AC64" s="70">
        <v>0</v>
      </c>
      <c r="AD64" s="70">
        <v>0</v>
      </c>
      <c r="AE64" s="84" t="s">
        <v>75</v>
      </c>
      <c r="AF64" s="136">
        <f t="shared" si="6"/>
        <v>0</v>
      </c>
      <c r="AG64" s="70">
        <v>0</v>
      </c>
      <c r="AH64" s="70">
        <v>0</v>
      </c>
      <c r="AI64" s="84" t="s">
        <v>75</v>
      </c>
      <c r="AJ64" s="72">
        <v>0</v>
      </c>
      <c r="AK64" s="84" t="s">
        <v>75</v>
      </c>
      <c r="AL64" s="84" t="s">
        <v>75</v>
      </c>
      <c r="AM64" s="136">
        <f t="shared" si="7"/>
        <v>0</v>
      </c>
      <c r="AN64" s="136">
        <f>+K64+AC64-AH64</f>
        <v>4284000</v>
      </c>
      <c r="AO64" s="72" t="s">
        <v>67</v>
      </c>
      <c r="AP64" s="136">
        <v>4284000</v>
      </c>
      <c r="AQ64" s="67" t="s">
        <v>85</v>
      </c>
      <c r="AR64" s="70">
        <v>0</v>
      </c>
      <c r="AS64" s="84" t="s">
        <v>75</v>
      </c>
      <c r="AT64" s="169">
        <v>0</v>
      </c>
      <c r="AU64" s="139">
        <f t="shared" si="8"/>
        <v>4284000</v>
      </c>
      <c r="AV64" s="140">
        <f t="shared" si="9"/>
        <v>0</v>
      </c>
      <c r="AW64" s="84" t="s">
        <v>75</v>
      </c>
      <c r="AX64" s="72" t="s">
        <v>86</v>
      </c>
      <c r="AY64" s="73" t="s">
        <v>4914</v>
      </c>
      <c r="AZ64" s="67" t="s">
        <v>67</v>
      </c>
      <c r="BA64" s="67" t="s">
        <v>133</v>
      </c>
    </row>
    <row r="65" spans="2:53" x14ac:dyDescent="0.25">
      <c r="B65" s="67">
        <v>2024</v>
      </c>
      <c r="C65" s="67">
        <v>891780111</v>
      </c>
      <c r="D65" s="69" t="s">
        <v>64</v>
      </c>
      <c r="E65" s="70" t="s">
        <v>4913</v>
      </c>
      <c r="F65" s="70" t="s">
        <v>4912</v>
      </c>
      <c r="G65" s="72">
        <v>0</v>
      </c>
      <c r="H65" s="72" t="s">
        <v>73</v>
      </c>
      <c r="I65" s="69" t="s">
        <v>65</v>
      </c>
      <c r="J65" s="73" t="s">
        <v>4911</v>
      </c>
      <c r="K65" s="70">
        <v>48983000</v>
      </c>
      <c r="L65" s="67" t="s">
        <v>68</v>
      </c>
      <c r="M65" s="73" t="s">
        <v>1631</v>
      </c>
      <c r="N65" s="75" t="s">
        <v>4888</v>
      </c>
      <c r="O65" s="154">
        <v>490</v>
      </c>
      <c r="P65" s="291">
        <v>45349</v>
      </c>
      <c r="Q65" s="70">
        <v>48983000</v>
      </c>
      <c r="R65" s="291">
        <v>45364</v>
      </c>
      <c r="S65" s="70">
        <v>48983000</v>
      </c>
      <c r="T65" s="72" t="s">
        <v>66</v>
      </c>
      <c r="U65" s="154">
        <v>85465146</v>
      </c>
      <c r="V65" s="73" t="s">
        <v>4249</v>
      </c>
      <c r="W65" s="292">
        <v>45364</v>
      </c>
      <c r="X65" s="291">
        <v>45365</v>
      </c>
      <c r="Y65" s="291">
        <v>45365</v>
      </c>
      <c r="Z65" s="291">
        <v>45371</v>
      </c>
      <c r="AA65" s="136">
        <f t="shared" si="5"/>
        <v>6</v>
      </c>
      <c r="AB65" s="70">
        <v>0</v>
      </c>
      <c r="AC65" s="70">
        <v>0</v>
      </c>
      <c r="AD65" s="70">
        <v>0</v>
      </c>
      <c r="AE65" s="84" t="s">
        <v>75</v>
      </c>
      <c r="AF65" s="136">
        <f t="shared" si="6"/>
        <v>0</v>
      </c>
      <c r="AG65" s="70">
        <v>0</v>
      </c>
      <c r="AH65" s="70">
        <v>0</v>
      </c>
      <c r="AI65" s="84" t="s">
        <v>75</v>
      </c>
      <c r="AJ65" s="72">
        <v>0</v>
      </c>
      <c r="AK65" s="84" t="s">
        <v>75</v>
      </c>
      <c r="AL65" s="84" t="s">
        <v>75</v>
      </c>
      <c r="AM65" s="136">
        <f t="shared" si="7"/>
        <v>0</v>
      </c>
      <c r="AN65" s="136">
        <f>+K65+AC65-AH65</f>
        <v>48983000</v>
      </c>
      <c r="AO65" s="72" t="s">
        <v>67</v>
      </c>
      <c r="AP65" s="136">
        <v>48983000</v>
      </c>
      <c r="AQ65" s="67" t="s">
        <v>85</v>
      </c>
      <c r="AR65" s="70">
        <v>0</v>
      </c>
      <c r="AS65" s="84" t="s">
        <v>75</v>
      </c>
      <c r="AT65" s="169">
        <v>48983000</v>
      </c>
      <c r="AU65" s="139">
        <f t="shared" si="8"/>
        <v>0</v>
      </c>
      <c r="AV65" s="140">
        <f t="shared" si="9"/>
        <v>1</v>
      </c>
      <c r="AW65" s="84" t="s">
        <v>75</v>
      </c>
      <c r="AX65" s="72" t="s">
        <v>86</v>
      </c>
      <c r="AY65" s="73" t="s">
        <v>4910</v>
      </c>
      <c r="AZ65" s="67" t="s">
        <v>67</v>
      </c>
      <c r="BA65" s="67" t="s">
        <v>133</v>
      </c>
    </row>
    <row r="66" spans="2:53" x14ac:dyDescent="0.25">
      <c r="B66" s="67">
        <v>2024</v>
      </c>
      <c r="C66" s="67">
        <v>891780111</v>
      </c>
      <c r="D66" s="69" t="s">
        <v>64</v>
      </c>
      <c r="E66" s="70" t="s">
        <v>4909</v>
      </c>
      <c r="F66" s="70" t="s">
        <v>4908</v>
      </c>
      <c r="G66" s="72">
        <v>0</v>
      </c>
      <c r="H66" s="72" t="s">
        <v>73</v>
      </c>
      <c r="I66" s="69" t="s">
        <v>65</v>
      </c>
      <c r="J66" s="73" t="s">
        <v>4907</v>
      </c>
      <c r="K66" s="70">
        <v>28000000</v>
      </c>
      <c r="L66" s="67" t="s">
        <v>68</v>
      </c>
      <c r="M66" s="73" t="s">
        <v>4906</v>
      </c>
      <c r="N66" s="75" t="s">
        <v>4905</v>
      </c>
      <c r="O66" s="154">
        <v>532</v>
      </c>
      <c r="P66" s="291">
        <v>45351</v>
      </c>
      <c r="Q66" s="70">
        <v>28000000</v>
      </c>
      <c r="R66" s="291">
        <v>45364</v>
      </c>
      <c r="S66" s="70">
        <v>28000000</v>
      </c>
      <c r="T66" s="72" t="s">
        <v>66</v>
      </c>
      <c r="U66" s="154">
        <v>85459497</v>
      </c>
      <c r="V66" s="73" t="s">
        <v>3149</v>
      </c>
      <c r="W66" s="292">
        <v>45364</v>
      </c>
      <c r="X66" s="291">
        <v>45364</v>
      </c>
      <c r="Y66" s="291" t="s">
        <v>75</v>
      </c>
      <c r="Z66" s="291">
        <v>45657</v>
      </c>
      <c r="AA66" s="136">
        <f t="shared" si="5"/>
        <v>293</v>
      </c>
      <c r="AB66" s="70">
        <v>0</v>
      </c>
      <c r="AC66" s="70">
        <v>0</v>
      </c>
      <c r="AD66" s="70">
        <v>0</v>
      </c>
      <c r="AE66" s="84" t="s">
        <v>75</v>
      </c>
      <c r="AF66" s="136">
        <f t="shared" si="6"/>
        <v>0</v>
      </c>
      <c r="AG66" s="70">
        <v>0</v>
      </c>
      <c r="AH66" s="70">
        <v>0</v>
      </c>
      <c r="AI66" s="84" t="s">
        <v>75</v>
      </c>
      <c r="AJ66" s="72">
        <v>0</v>
      </c>
      <c r="AK66" s="84" t="s">
        <v>75</v>
      </c>
      <c r="AL66" s="84" t="s">
        <v>75</v>
      </c>
      <c r="AM66" s="136">
        <f t="shared" si="7"/>
        <v>0</v>
      </c>
      <c r="AN66" s="136">
        <f>+K66+AC66-AH66</f>
        <v>28000000</v>
      </c>
      <c r="AO66" s="72" t="s">
        <v>67</v>
      </c>
      <c r="AP66" s="136">
        <v>28000000</v>
      </c>
      <c r="AQ66" s="67" t="s">
        <v>85</v>
      </c>
      <c r="AR66" s="70">
        <v>0</v>
      </c>
      <c r="AS66" s="84" t="s">
        <v>75</v>
      </c>
      <c r="AT66" s="169">
        <v>14000000</v>
      </c>
      <c r="AU66" s="139">
        <f t="shared" si="8"/>
        <v>14000000</v>
      </c>
      <c r="AV66" s="140">
        <f t="shared" si="9"/>
        <v>0.5</v>
      </c>
      <c r="AW66" s="84" t="s">
        <v>75</v>
      </c>
      <c r="AX66" s="72" t="s">
        <v>86</v>
      </c>
      <c r="AY66" s="73" t="s">
        <v>4904</v>
      </c>
      <c r="AZ66" s="67" t="s">
        <v>67</v>
      </c>
      <c r="BA66" s="67" t="s">
        <v>133</v>
      </c>
    </row>
    <row r="67" spans="2:53" x14ac:dyDescent="0.25">
      <c r="B67" s="67">
        <v>2024</v>
      </c>
      <c r="C67" s="67">
        <v>891780111</v>
      </c>
      <c r="D67" s="69" t="s">
        <v>64</v>
      </c>
      <c r="E67" s="70" t="s">
        <v>4903</v>
      </c>
      <c r="F67" s="70" t="s">
        <v>4902</v>
      </c>
      <c r="G67" s="72">
        <v>0</v>
      </c>
      <c r="H67" s="72" t="s">
        <v>73</v>
      </c>
      <c r="I67" s="69" t="s">
        <v>65</v>
      </c>
      <c r="J67" s="73" t="s">
        <v>4901</v>
      </c>
      <c r="K67" s="70">
        <v>37425000</v>
      </c>
      <c r="L67" s="67" t="s">
        <v>68</v>
      </c>
      <c r="M67" s="73" t="s">
        <v>4900</v>
      </c>
      <c r="N67" s="75" t="s">
        <v>4899</v>
      </c>
      <c r="O67" s="154">
        <v>520</v>
      </c>
      <c r="P67" s="291">
        <v>45351</v>
      </c>
      <c r="Q67" s="70">
        <v>37425000</v>
      </c>
      <c r="R67" s="291">
        <v>45365</v>
      </c>
      <c r="S67" s="70">
        <v>37425000</v>
      </c>
      <c r="T67" s="72" t="s">
        <v>66</v>
      </c>
      <c r="U67" s="154">
        <v>85459497</v>
      </c>
      <c r="V67" s="73" t="s">
        <v>3149</v>
      </c>
      <c r="W67" s="292">
        <v>45365</v>
      </c>
      <c r="X67" s="291">
        <v>45373</v>
      </c>
      <c r="Y67" s="291">
        <v>45365</v>
      </c>
      <c r="Z67" s="291">
        <v>45657</v>
      </c>
      <c r="AA67" s="136">
        <f t="shared" si="5"/>
        <v>292</v>
      </c>
      <c r="AB67" s="70">
        <v>0</v>
      </c>
      <c r="AC67" s="70">
        <v>0</v>
      </c>
      <c r="AD67" s="70">
        <v>0</v>
      </c>
      <c r="AE67" s="84" t="s">
        <v>75</v>
      </c>
      <c r="AF67" s="136">
        <f t="shared" si="6"/>
        <v>0</v>
      </c>
      <c r="AG67" s="70">
        <v>0</v>
      </c>
      <c r="AH67" s="70">
        <v>0</v>
      </c>
      <c r="AI67" s="84" t="s">
        <v>75</v>
      </c>
      <c r="AJ67" s="72">
        <v>0</v>
      </c>
      <c r="AK67" s="84" t="s">
        <v>75</v>
      </c>
      <c r="AL67" s="84" t="s">
        <v>75</v>
      </c>
      <c r="AM67" s="136">
        <f t="shared" si="7"/>
        <v>0</v>
      </c>
      <c r="AN67" s="136">
        <f>+K67+AC67-AH67</f>
        <v>37425000</v>
      </c>
      <c r="AO67" s="72" t="s">
        <v>67</v>
      </c>
      <c r="AP67" s="136">
        <v>37425000</v>
      </c>
      <c r="AQ67" s="72" t="s">
        <v>67</v>
      </c>
      <c r="AR67" s="70">
        <v>11227500</v>
      </c>
      <c r="AS67" s="84" t="s">
        <v>75</v>
      </c>
      <c r="AT67" s="169">
        <v>37425000</v>
      </c>
      <c r="AU67" s="139">
        <f t="shared" si="8"/>
        <v>0</v>
      </c>
      <c r="AV67" s="140">
        <f t="shared" si="9"/>
        <v>1</v>
      </c>
      <c r="AW67" s="84" t="s">
        <v>75</v>
      </c>
      <c r="AX67" s="72" t="s">
        <v>86</v>
      </c>
      <c r="AY67" s="73" t="s">
        <v>4898</v>
      </c>
      <c r="AZ67" s="67" t="s">
        <v>67</v>
      </c>
      <c r="BA67" s="67" t="s">
        <v>133</v>
      </c>
    </row>
    <row r="68" spans="2:53" x14ac:dyDescent="0.25">
      <c r="B68" s="67">
        <v>2024</v>
      </c>
      <c r="C68" s="67">
        <v>891780111</v>
      </c>
      <c r="D68" s="69" t="s">
        <v>64</v>
      </c>
      <c r="E68" s="70" t="s">
        <v>4897</v>
      </c>
      <c r="F68" s="70" t="s">
        <v>4896</v>
      </c>
      <c r="G68" s="72">
        <v>0</v>
      </c>
      <c r="H68" s="72" t="s">
        <v>73</v>
      </c>
      <c r="I68" s="69" t="s">
        <v>65</v>
      </c>
      <c r="J68" s="73" t="s">
        <v>4895</v>
      </c>
      <c r="K68" s="70">
        <v>80000000</v>
      </c>
      <c r="L68" s="67" t="s">
        <v>68</v>
      </c>
      <c r="M68" s="73" t="s">
        <v>4894</v>
      </c>
      <c r="N68" s="75" t="s">
        <v>4893</v>
      </c>
      <c r="O68" s="154">
        <v>495</v>
      </c>
      <c r="P68" s="291">
        <v>45349</v>
      </c>
      <c r="Q68" s="70">
        <v>80000000</v>
      </c>
      <c r="R68" s="291">
        <v>45365</v>
      </c>
      <c r="S68" s="70">
        <v>80000000</v>
      </c>
      <c r="T68" s="72" t="s">
        <v>66</v>
      </c>
      <c r="U68" s="154">
        <v>36665858</v>
      </c>
      <c r="V68" s="73" t="s">
        <v>4186</v>
      </c>
      <c r="W68" s="292">
        <v>45365</v>
      </c>
      <c r="X68" s="291">
        <v>45371</v>
      </c>
      <c r="Y68" s="291">
        <v>45371</v>
      </c>
      <c r="Z68" s="291">
        <v>45473</v>
      </c>
      <c r="AA68" s="136">
        <f t="shared" si="5"/>
        <v>102</v>
      </c>
      <c r="AB68" s="70">
        <v>0</v>
      </c>
      <c r="AC68" s="70">
        <v>0</v>
      </c>
      <c r="AD68" s="70">
        <v>0</v>
      </c>
      <c r="AE68" s="84" t="s">
        <v>75</v>
      </c>
      <c r="AF68" s="136">
        <f t="shared" si="6"/>
        <v>0</v>
      </c>
      <c r="AG68" s="70">
        <v>0</v>
      </c>
      <c r="AH68" s="70">
        <v>0</v>
      </c>
      <c r="AI68" s="84" t="s">
        <v>75</v>
      </c>
      <c r="AJ68" s="72">
        <v>0</v>
      </c>
      <c r="AK68" s="84" t="s">
        <v>75</v>
      </c>
      <c r="AL68" s="84" t="s">
        <v>75</v>
      </c>
      <c r="AM68" s="136">
        <f t="shared" si="7"/>
        <v>0</v>
      </c>
      <c r="AN68" s="136">
        <f>+K68+AC68-AH68</f>
        <v>80000000</v>
      </c>
      <c r="AO68" s="72" t="s">
        <v>67</v>
      </c>
      <c r="AP68" s="136">
        <v>80000000</v>
      </c>
      <c r="AQ68" s="67" t="s">
        <v>85</v>
      </c>
      <c r="AR68" s="70">
        <v>0</v>
      </c>
      <c r="AS68" s="84" t="s">
        <v>75</v>
      </c>
      <c r="AT68" s="169">
        <v>54626499</v>
      </c>
      <c r="AU68" s="139">
        <f t="shared" si="8"/>
        <v>25373501</v>
      </c>
      <c r="AV68" s="140">
        <f t="shared" si="9"/>
        <v>0.68283123749999997</v>
      </c>
      <c r="AW68" s="84" t="s">
        <v>75</v>
      </c>
      <c r="AX68" s="72" t="s">
        <v>86</v>
      </c>
      <c r="AY68" s="73" t="s">
        <v>4892</v>
      </c>
      <c r="AZ68" s="67" t="s">
        <v>67</v>
      </c>
      <c r="BA68" s="67" t="s">
        <v>133</v>
      </c>
    </row>
    <row r="69" spans="2:53" x14ac:dyDescent="0.25">
      <c r="B69" s="67">
        <v>2024</v>
      </c>
      <c r="C69" s="67">
        <v>891780111</v>
      </c>
      <c r="D69" s="69" t="s">
        <v>64</v>
      </c>
      <c r="E69" s="70" t="s">
        <v>4891</v>
      </c>
      <c r="F69" s="70" t="s">
        <v>4890</v>
      </c>
      <c r="G69" s="72">
        <v>0</v>
      </c>
      <c r="H69" s="72" t="s">
        <v>73</v>
      </c>
      <c r="I69" s="69" t="s">
        <v>65</v>
      </c>
      <c r="J69" s="73" t="s">
        <v>4889</v>
      </c>
      <c r="K69" s="70">
        <v>184070000</v>
      </c>
      <c r="L69" s="67" t="s">
        <v>68</v>
      </c>
      <c r="M69" s="73" t="s">
        <v>1631</v>
      </c>
      <c r="N69" s="75" t="s">
        <v>4888</v>
      </c>
      <c r="O69" s="154">
        <v>638</v>
      </c>
      <c r="P69" s="291">
        <v>45362</v>
      </c>
      <c r="Q69" s="70">
        <v>184070000</v>
      </c>
      <c r="R69" s="291">
        <v>45366</v>
      </c>
      <c r="S69" s="70">
        <v>184070000</v>
      </c>
      <c r="T69" s="72" t="s">
        <v>66</v>
      </c>
      <c r="U69" s="154">
        <v>85465146</v>
      </c>
      <c r="V69" s="73" t="s">
        <v>4249</v>
      </c>
      <c r="W69" s="292">
        <v>45366</v>
      </c>
      <c r="X69" s="291">
        <v>45369</v>
      </c>
      <c r="Y69" s="291">
        <v>45369</v>
      </c>
      <c r="Z69" s="291">
        <v>45373</v>
      </c>
      <c r="AA69" s="136">
        <f t="shared" si="5"/>
        <v>4</v>
      </c>
      <c r="AB69" s="70">
        <v>0</v>
      </c>
      <c r="AC69" s="70">
        <v>0</v>
      </c>
      <c r="AD69" s="70">
        <v>0</v>
      </c>
      <c r="AE69" s="84" t="s">
        <v>75</v>
      </c>
      <c r="AF69" s="136">
        <f t="shared" si="6"/>
        <v>0</v>
      </c>
      <c r="AG69" s="70">
        <v>0</v>
      </c>
      <c r="AH69" s="70">
        <v>0</v>
      </c>
      <c r="AI69" s="84" t="s">
        <v>75</v>
      </c>
      <c r="AJ69" s="72">
        <v>0</v>
      </c>
      <c r="AK69" s="84" t="s">
        <v>75</v>
      </c>
      <c r="AL69" s="84" t="s">
        <v>75</v>
      </c>
      <c r="AM69" s="136">
        <f t="shared" si="7"/>
        <v>0</v>
      </c>
      <c r="AN69" s="136">
        <f>+K69+AC69-AH69</f>
        <v>184070000</v>
      </c>
      <c r="AO69" s="72" t="s">
        <v>67</v>
      </c>
      <c r="AP69" s="136">
        <v>184070000</v>
      </c>
      <c r="AQ69" s="67" t="s">
        <v>85</v>
      </c>
      <c r="AR69" s="70">
        <v>0</v>
      </c>
      <c r="AS69" s="84" t="s">
        <v>75</v>
      </c>
      <c r="AT69" s="169">
        <v>184070000</v>
      </c>
      <c r="AU69" s="139">
        <f t="shared" si="8"/>
        <v>0</v>
      </c>
      <c r="AV69" s="140">
        <f t="shared" si="9"/>
        <v>1</v>
      </c>
      <c r="AW69" s="84" t="s">
        <v>75</v>
      </c>
      <c r="AX69" s="72" t="s">
        <v>86</v>
      </c>
      <c r="AY69" s="73" t="s">
        <v>4887</v>
      </c>
      <c r="AZ69" s="67" t="s">
        <v>67</v>
      </c>
      <c r="BA69" s="67" t="s">
        <v>133</v>
      </c>
    </row>
    <row r="70" spans="2:53" x14ac:dyDescent="0.25">
      <c r="B70" s="67">
        <v>2024</v>
      </c>
      <c r="C70" s="67">
        <v>891780111</v>
      </c>
      <c r="D70" s="69" t="s">
        <v>64</v>
      </c>
      <c r="E70" s="70" t="s">
        <v>4886</v>
      </c>
      <c r="F70" s="70" t="s">
        <v>4885</v>
      </c>
      <c r="G70" s="72">
        <v>0</v>
      </c>
      <c r="H70" s="72" t="s">
        <v>73</v>
      </c>
      <c r="I70" s="69" t="s">
        <v>65</v>
      </c>
      <c r="J70" s="73" t="s">
        <v>4884</v>
      </c>
      <c r="K70" s="70">
        <v>150000000</v>
      </c>
      <c r="L70" s="67" t="s">
        <v>68</v>
      </c>
      <c r="M70" s="73" t="s">
        <v>4883</v>
      </c>
      <c r="N70" s="75" t="s">
        <v>4882</v>
      </c>
      <c r="O70" s="154">
        <v>596</v>
      </c>
      <c r="P70" s="291">
        <v>45357</v>
      </c>
      <c r="Q70" s="70">
        <v>150000000</v>
      </c>
      <c r="R70" s="291">
        <v>45366</v>
      </c>
      <c r="S70" s="70">
        <v>150000000</v>
      </c>
      <c r="T70" s="72" t="s">
        <v>66</v>
      </c>
      <c r="U70" s="154">
        <v>85467461</v>
      </c>
      <c r="V70" s="73" t="s">
        <v>4217</v>
      </c>
      <c r="W70" s="292">
        <v>45366</v>
      </c>
      <c r="X70" s="291">
        <v>45366</v>
      </c>
      <c r="Y70" s="291">
        <v>45366</v>
      </c>
      <c r="Z70" s="291">
        <v>45519</v>
      </c>
      <c r="AA70" s="136">
        <f t="shared" si="5"/>
        <v>153</v>
      </c>
      <c r="AB70" s="70">
        <v>0</v>
      </c>
      <c r="AC70" s="70">
        <v>0</v>
      </c>
      <c r="AD70" s="70">
        <v>0</v>
      </c>
      <c r="AE70" s="84" t="s">
        <v>75</v>
      </c>
      <c r="AF70" s="136">
        <f t="shared" si="6"/>
        <v>0</v>
      </c>
      <c r="AG70" s="70">
        <v>0</v>
      </c>
      <c r="AH70" s="70">
        <v>0</v>
      </c>
      <c r="AI70" s="84" t="s">
        <v>75</v>
      </c>
      <c r="AJ70" s="72">
        <v>0</v>
      </c>
      <c r="AK70" s="84" t="s">
        <v>75</v>
      </c>
      <c r="AL70" s="84" t="s">
        <v>75</v>
      </c>
      <c r="AM70" s="136">
        <f t="shared" si="7"/>
        <v>0</v>
      </c>
      <c r="AN70" s="136">
        <f>+K70+AC70-AH70</f>
        <v>150000000</v>
      </c>
      <c r="AO70" s="72" t="s">
        <v>67</v>
      </c>
      <c r="AP70" s="136">
        <v>150000000</v>
      </c>
      <c r="AQ70" s="67" t="s">
        <v>85</v>
      </c>
      <c r="AR70" s="70">
        <v>0</v>
      </c>
      <c r="AS70" s="84" t="s">
        <v>75</v>
      </c>
      <c r="AT70" s="169">
        <v>149768283</v>
      </c>
      <c r="AU70" s="139">
        <f t="shared" si="8"/>
        <v>231717</v>
      </c>
      <c r="AV70" s="140">
        <f t="shared" si="9"/>
        <v>0.99845521999999998</v>
      </c>
      <c r="AW70" s="84" t="s">
        <v>75</v>
      </c>
      <c r="AX70" s="72" t="s">
        <v>86</v>
      </c>
      <c r="AY70" s="73" t="s">
        <v>4881</v>
      </c>
      <c r="AZ70" s="67" t="s">
        <v>67</v>
      </c>
      <c r="BA70" s="67" t="s">
        <v>133</v>
      </c>
    </row>
    <row r="71" spans="2:53" x14ac:dyDescent="0.25">
      <c r="B71" s="67">
        <v>2024</v>
      </c>
      <c r="C71" s="67">
        <v>891780111</v>
      </c>
      <c r="D71" s="69" t="s">
        <v>64</v>
      </c>
      <c r="E71" s="70" t="s">
        <v>4880</v>
      </c>
      <c r="F71" s="70" t="s">
        <v>4879</v>
      </c>
      <c r="G71" s="72">
        <v>0</v>
      </c>
      <c r="H71" s="72" t="s">
        <v>73</v>
      </c>
      <c r="I71" s="69" t="s">
        <v>65</v>
      </c>
      <c r="J71" s="73" t="s">
        <v>4878</v>
      </c>
      <c r="K71" s="70">
        <v>94921147</v>
      </c>
      <c r="L71" s="67" t="s">
        <v>68</v>
      </c>
      <c r="M71" s="73" t="s">
        <v>4877</v>
      </c>
      <c r="N71" s="75" t="s">
        <v>4876</v>
      </c>
      <c r="O71" s="154">
        <v>598</v>
      </c>
      <c r="P71" s="291">
        <v>45357</v>
      </c>
      <c r="Q71" s="70">
        <v>94921147</v>
      </c>
      <c r="R71" s="291">
        <v>45370</v>
      </c>
      <c r="S71" s="70">
        <v>94921147</v>
      </c>
      <c r="T71" s="72" t="s">
        <v>66</v>
      </c>
      <c r="U71" s="154">
        <v>85467461</v>
      </c>
      <c r="V71" s="73" t="s">
        <v>4217</v>
      </c>
      <c r="W71" s="292">
        <v>45370</v>
      </c>
      <c r="X71" s="291">
        <v>45371</v>
      </c>
      <c r="Y71" s="291">
        <v>45371</v>
      </c>
      <c r="Z71" s="291">
        <v>45677</v>
      </c>
      <c r="AA71" s="136">
        <f t="shared" si="5"/>
        <v>306</v>
      </c>
      <c r="AB71" s="70">
        <v>0</v>
      </c>
      <c r="AC71" s="70">
        <v>0</v>
      </c>
      <c r="AD71" s="70">
        <v>0</v>
      </c>
      <c r="AE71" s="84" t="s">
        <v>75</v>
      </c>
      <c r="AF71" s="136">
        <f t="shared" si="6"/>
        <v>0</v>
      </c>
      <c r="AG71" s="70">
        <v>0</v>
      </c>
      <c r="AH71" s="70">
        <v>0</v>
      </c>
      <c r="AI71" s="84" t="s">
        <v>75</v>
      </c>
      <c r="AJ71" s="72">
        <v>0</v>
      </c>
      <c r="AK71" s="84" t="s">
        <v>75</v>
      </c>
      <c r="AL71" s="84" t="s">
        <v>75</v>
      </c>
      <c r="AM71" s="136">
        <f t="shared" si="7"/>
        <v>0</v>
      </c>
      <c r="AN71" s="136">
        <f>+K71+AC71-AH71</f>
        <v>94921147</v>
      </c>
      <c r="AO71" s="72" t="s">
        <v>67</v>
      </c>
      <c r="AP71" s="136">
        <v>94921147</v>
      </c>
      <c r="AQ71" s="67" t="s">
        <v>85</v>
      </c>
      <c r="AR71" s="70">
        <v>0</v>
      </c>
      <c r="AS71" s="84" t="s">
        <v>75</v>
      </c>
      <c r="AT71" s="169">
        <v>49870127</v>
      </c>
      <c r="AU71" s="139">
        <f t="shared" si="8"/>
        <v>45051020</v>
      </c>
      <c r="AV71" s="140">
        <f t="shared" si="9"/>
        <v>0.52538479123097825</v>
      </c>
      <c r="AW71" s="84" t="s">
        <v>75</v>
      </c>
      <c r="AX71" s="72" t="s">
        <v>86</v>
      </c>
      <c r="AY71" s="73" t="s">
        <v>4875</v>
      </c>
      <c r="AZ71" s="67" t="s">
        <v>67</v>
      </c>
      <c r="BA71" s="67" t="s">
        <v>133</v>
      </c>
    </row>
    <row r="72" spans="2:53" x14ac:dyDescent="0.25">
      <c r="B72" s="67">
        <v>2024</v>
      </c>
      <c r="C72" s="67">
        <v>891780111</v>
      </c>
      <c r="D72" s="69" t="s">
        <v>64</v>
      </c>
      <c r="E72" s="70" t="s">
        <v>4874</v>
      </c>
      <c r="F72" s="70" t="s">
        <v>4873</v>
      </c>
      <c r="G72" s="72">
        <v>0</v>
      </c>
      <c r="H72" s="72" t="s">
        <v>73</v>
      </c>
      <c r="I72" s="69" t="s">
        <v>65</v>
      </c>
      <c r="J72" s="73" t="s">
        <v>4872</v>
      </c>
      <c r="K72" s="70">
        <v>49385000</v>
      </c>
      <c r="L72" s="67" t="s">
        <v>68</v>
      </c>
      <c r="M72" s="73" t="s">
        <v>4871</v>
      </c>
      <c r="N72" s="75" t="s">
        <v>4870</v>
      </c>
      <c r="O72" s="154">
        <v>679</v>
      </c>
      <c r="P72" s="291">
        <v>45365</v>
      </c>
      <c r="Q72" s="70">
        <v>49385000</v>
      </c>
      <c r="R72" s="291">
        <v>45370</v>
      </c>
      <c r="S72" s="70">
        <v>49385000</v>
      </c>
      <c r="T72" s="72" t="s">
        <v>66</v>
      </c>
      <c r="U72" s="154">
        <v>85465146</v>
      </c>
      <c r="V72" s="73" t="s">
        <v>4249</v>
      </c>
      <c r="W72" s="292">
        <v>45370</v>
      </c>
      <c r="X72" s="291">
        <v>45371</v>
      </c>
      <c r="Y72" s="291">
        <v>45371</v>
      </c>
      <c r="Z72" s="291">
        <v>45380</v>
      </c>
      <c r="AA72" s="136">
        <f t="shared" ref="AA72:AA103" si="10">+IF(Y72="1800-01-01",Z72-X72,Z72-Y72)</f>
        <v>9</v>
      </c>
      <c r="AB72" s="70">
        <v>0</v>
      </c>
      <c r="AC72" s="70">
        <v>0</v>
      </c>
      <c r="AD72" s="70">
        <v>0</v>
      </c>
      <c r="AE72" s="84" t="s">
        <v>75</v>
      </c>
      <c r="AF72" s="136">
        <f t="shared" ref="AF72:AF103" si="11">+IF(AE72="1800-01-01",0,AE72-Z72)</f>
        <v>0</v>
      </c>
      <c r="AG72" s="70">
        <v>0</v>
      </c>
      <c r="AH72" s="70">
        <v>0</v>
      </c>
      <c r="AI72" s="84" t="s">
        <v>75</v>
      </c>
      <c r="AJ72" s="72">
        <v>0</v>
      </c>
      <c r="AK72" s="84" t="s">
        <v>75</v>
      </c>
      <c r="AL72" s="84" t="s">
        <v>75</v>
      </c>
      <c r="AM72" s="136">
        <f t="shared" ref="AM72:AM103" si="12">+IF(AK72="1800-01-01",0,AL72-AK72)</f>
        <v>0</v>
      </c>
      <c r="AN72" s="136">
        <f>+K72+AC72-AH72</f>
        <v>49385000</v>
      </c>
      <c r="AO72" s="72" t="s">
        <v>67</v>
      </c>
      <c r="AP72" s="136">
        <v>49385000</v>
      </c>
      <c r="AQ72" s="67" t="s">
        <v>85</v>
      </c>
      <c r="AR72" s="70">
        <v>0</v>
      </c>
      <c r="AS72" s="84" t="s">
        <v>75</v>
      </c>
      <c r="AT72" s="169">
        <v>49385000</v>
      </c>
      <c r="AU72" s="139">
        <f t="shared" ref="AU72:AU103" si="13">AN72-AT72</f>
        <v>0</v>
      </c>
      <c r="AV72" s="140">
        <f t="shared" ref="AV72:AV103" si="14">+IFERROR(AT72/AN72,"_")</f>
        <v>1</v>
      </c>
      <c r="AW72" s="84" t="s">
        <v>75</v>
      </c>
      <c r="AX72" s="72" t="s">
        <v>86</v>
      </c>
      <c r="AY72" s="73" t="s">
        <v>4869</v>
      </c>
      <c r="AZ72" s="67" t="s">
        <v>67</v>
      </c>
      <c r="BA72" s="67" t="s">
        <v>133</v>
      </c>
    </row>
    <row r="73" spans="2:53" x14ac:dyDescent="0.25">
      <c r="B73" s="67">
        <v>2024</v>
      </c>
      <c r="C73" s="67">
        <v>891780111</v>
      </c>
      <c r="D73" s="69" t="s">
        <v>64</v>
      </c>
      <c r="E73" s="70" t="s">
        <v>4868</v>
      </c>
      <c r="F73" s="70" t="s">
        <v>4867</v>
      </c>
      <c r="G73" s="72">
        <v>0</v>
      </c>
      <c r="H73" s="72" t="s">
        <v>73</v>
      </c>
      <c r="I73" s="69" t="s">
        <v>65</v>
      </c>
      <c r="J73" s="73" t="s">
        <v>4866</v>
      </c>
      <c r="K73" s="70">
        <v>34257482</v>
      </c>
      <c r="L73" s="67" t="s">
        <v>68</v>
      </c>
      <c r="M73" s="73" t="s">
        <v>4162</v>
      </c>
      <c r="N73" s="75" t="s">
        <v>4161</v>
      </c>
      <c r="O73" s="154">
        <v>493</v>
      </c>
      <c r="P73" s="291">
        <v>45349</v>
      </c>
      <c r="Q73" s="70">
        <v>34257482</v>
      </c>
      <c r="R73" s="291">
        <v>45383</v>
      </c>
      <c r="S73" s="70">
        <v>34257482</v>
      </c>
      <c r="T73" s="72" t="s">
        <v>66</v>
      </c>
      <c r="U73" s="154">
        <v>85151631</v>
      </c>
      <c r="V73" s="73" t="s">
        <v>4160</v>
      </c>
      <c r="W73" s="292">
        <v>45383</v>
      </c>
      <c r="X73" s="291">
        <v>45390</v>
      </c>
      <c r="Y73" s="291">
        <v>45385</v>
      </c>
      <c r="Z73" s="291">
        <v>45657</v>
      </c>
      <c r="AA73" s="136">
        <f t="shared" si="10"/>
        <v>272</v>
      </c>
      <c r="AB73" s="70">
        <v>0</v>
      </c>
      <c r="AC73" s="70">
        <v>0</v>
      </c>
      <c r="AD73" s="70">
        <v>0</v>
      </c>
      <c r="AE73" s="84" t="s">
        <v>75</v>
      </c>
      <c r="AF73" s="136">
        <f t="shared" si="11"/>
        <v>0</v>
      </c>
      <c r="AG73" s="70">
        <v>0</v>
      </c>
      <c r="AH73" s="70">
        <v>0</v>
      </c>
      <c r="AI73" s="84" t="s">
        <v>75</v>
      </c>
      <c r="AJ73" s="72">
        <v>0</v>
      </c>
      <c r="AK73" s="84" t="s">
        <v>75</v>
      </c>
      <c r="AL73" s="84" t="s">
        <v>75</v>
      </c>
      <c r="AM73" s="136">
        <f t="shared" si="12"/>
        <v>0</v>
      </c>
      <c r="AN73" s="136">
        <f>+K73+AC73-AH73</f>
        <v>34257482</v>
      </c>
      <c r="AO73" s="72" t="s">
        <v>67</v>
      </c>
      <c r="AP73" s="136">
        <v>34257482</v>
      </c>
      <c r="AQ73" s="67" t="s">
        <v>4597</v>
      </c>
      <c r="AR73" s="70">
        <v>0</v>
      </c>
      <c r="AS73" s="84" t="s">
        <v>75</v>
      </c>
      <c r="AT73" s="169">
        <v>3034500</v>
      </c>
      <c r="AU73" s="139">
        <f t="shared" si="13"/>
        <v>31222982</v>
      </c>
      <c r="AV73" s="140">
        <f t="shared" si="14"/>
        <v>8.8579189795677332E-2</v>
      </c>
      <c r="AW73" s="84" t="s">
        <v>75</v>
      </c>
      <c r="AX73" s="72" t="s">
        <v>86</v>
      </c>
      <c r="AY73" s="73" t="s">
        <v>4865</v>
      </c>
      <c r="AZ73" s="67" t="s">
        <v>67</v>
      </c>
      <c r="BA73" s="67" t="s">
        <v>133</v>
      </c>
    </row>
    <row r="74" spans="2:53" x14ac:dyDescent="0.25">
      <c r="B74" s="67">
        <v>2024</v>
      </c>
      <c r="C74" s="67">
        <v>891780111</v>
      </c>
      <c r="D74" s="69" t="s">
        <v>64</v>
      </c>
      <c r="E74" s="70" t="s">
        <v>4864</v>
      </c>
      <c r="F74" s="70" t="s">
        <v>4863</v>
      </c>
      <c r="G74" s="72">
        <v>0</v>
      </c>
      <c r="H74" s="72" t="s">
        <v>73</v>
      </c>
      <c r="I74" s="69" t="s">
        <v>65</v>
      </c>
      <c r="J74" s="73" t="s">
        <v>4862</v>
      </c>
      <c r="K74" s="70">
        <v>49132558</v>
      </c>
      <c r="L74" s="67" t="s">
        <v>68</v>
      </c>
      <c r="M74" s="73" t="s">
        <v>243</v>
      </c>
      <c r="N74" s="75" t="s">
        <v>4386</v>
      </c>
      <c r="O74" s="154">
        <v>176</v>
      </c>
      <c r="P74" s="291">
        <v>45321</v>
      </c>
      <c r="Q74" s="70">
        <v>49132558</v>
      </c>
      <c r="R74" s="291">
        <v>45383</v>
      </c>
      <c r="S74" s="70">
        <v>49132558</v>
      </c>
      <c r="T74" s="72" t="s">
        <v>66</v>
      </c>
      <c r="U74" s="154">
        <v>57400977</v>
      </c>
      <c r="V74" s="73" t="s">
        <v>3153</v>
      </c>
      <c r="W74" s="292">
        <v>45383</v>
      </c>
      <c r="X74" s="291">
        <v>45390</v>
      </c>
      <c r="Y74" s="291">
        <v>45390</v>
      </c>
      <c r="Z74" s="291">
        <v>45657</v>
      </c>
      <c r="AA74" s="136">
        <f t="shared" si="10"/>
        <v>267</v>
      </c>
      <c r="AB74" s="70">
        <v>0</v>
      </c>
      <c r="AC74" s="70">
        <v>0</v>
      </c>
      <c r="AD74" s="70">
        <v>0</v>
      </c>
      <c r="AE74" s="84" t="s">
        <v>75</v>
      </c>
      <c r="AF74" s="136">
        <f t="shared" si="11"/>
        <v>0</v>
      </c>
      <c r="AG74" s="70">
        <v>0</v>
      </c>
      <c r="AH74" s="70">
        <v>0</v>
      </c>
      <c r="AI74" s="84" t="s">
        <v>75</v>
      </c>
      <c r="AJ74" s="72">
        <v>0</v>
      </c>
      <c r="AK74" s="84" t="s">
        <v>75</v>
      </c>
      <c r="AL74" s="84" t="s">
        <v>75</v>
      </c>
      <c r="AM74" s="136">
        <f t="shared" si="12"/>
        <v>0</v>
      </c>
      <c r="AN74" s="136">
        <f>+K74+AC74-AH74</f>
        <v>49132558</v>
      </c>
      <c r="AO74" s="72" t="s">
        <v>67</v>
      </c>
      <c r="AP74" s="136">
        <v>49132558</v>
      </c>
      <c r="AQ74" s="67" t="s">
        <v>4597</v>
      </c>
      <c r="AR74" s="70">
        <v>0</v>
      </c>
      <c r="AS74" s="84" t="s">
        <v>75</v>
      </c>
      <c r="AT74" s="169">
        <v>10664304</v>
      </c>
      <c r="AU74" s="139">
        <f t="shared" si="13"/>
        <v>38468254</v>
      </c>
      <c r="AV74" s="140">
        <f t="shared" si="14"/>
        <v>0.21705167477744594</v>
      </c>
      <c r="AW74" s="84" t="s">
        <v>75</v>
      </c>
      <c r="AX74" s="72" t="s">
        <v>86</v>
      </c>
      <c r="AY74" s="73" t="s">
        <v>4861</v>
      </c>
      <c r="AZ74" s="67" t="s">
        <v>67</v>
      </c>
      <c r="BA74" s="67" t="s">
        <v>133</v>
      </c>
    </row>
    <row r="75" spans="2:53" x14ac:dyDescent="0.25">
      <c r="B75" s="67">
        <v>2024</v>
      </c>
      <c r="C75" s="67">
        <v>891780111</v>
      </c>
      <c r="D75" s="69" t="s">
        <v>64</v>
      </c>
      <c r="E75" s="70" t="s">
        <v>4860</v>
      </c>
      <c r="F75" s="70" t="s">
        <v>4859</v>
      </c>
      <c r="G75" s="72">
        <v>0</v>
      </c>
      <c r="H75" s="72" t="s">
        <v>73</v>
      </c>
      <c r="I75" s="69" t="s">
        <v>65</v>
      </c>
      <c r="J75" s="73" t="s">
        <v>4858</v>
      </c>
      <c r="K75" s="70">
        <v>12800000</v>
      </c>
      <c r="L75" s="67" t="s">
        <v>68</v>
      </c>
      <c r="M75" s="73" t="s">
        <v>4857</v>
      </c>
      <c r="N75" s="75" t="s">
        <v>4856</v>
      </c>
      <c r="O75" s="154">
        <v>536</v>
      </c>
      <c r="P75" s="291">
        <v>45350</v>
      </c>
      <c r="Q75" s="70">
        <v>12800000</v>
      </c>
      <c r="R75" s="291">
        <v>45384</v>
      </c>
      <c r="S75" s="70">
        <v>12800000</v>
      </c>
      <c r="T75" s="72" t="s">
        <v>66</v>
      </c>
      <c r="U75" s="154">
        <v>12560219</v>
      </c>
      <c r="V75" s="73" t="s">
        <v>4855</v>
      </c>
      <c r="W75" s="292">
        <v>45384</v>
      </c>
      <c r="X75" s="291">
        <v>45384</v>
      </c>
      <c r="Y75" s="291" t="s">
        <v>75</v>
      </c>
      <c r="Z75" s="291">
        <v>45474</v>
      </c>
      <c r="AA75" s="136">
        <f t="shared" si="10"/>
        <v>90</v>
      </c>
      <c r="AB75" s="70">
        <v>0</v>
      </c>
      <c r="AC75" s="70">
        <v>0</v>
      </c>
      <c r="AD75" s="70">
        <v>0</v>
      </c>
      <c r="AE75" s="84" t="s">
        <v>75</v>
      </c>
      <c r="AF75" s="136">
        <f t="shared" si="11"/>
        <v>0</v>
      </c>
      <c r="AG75" s="70">
        <v>0</v>
      </c>
      <c r="AH75" s="70">
        <v>0</v>
      </c>
      <c r="AI75" s="84" t="s">
        <v>75</v>
      </c>
      <c r="AJ75" s="72">
        <v>0</v>
      </c>
      <c r="AK75" s="84" t="s">
        <v>75</v>
      </c>
      <c r="AL75" s="84" t="s">
        <v>75</v>
      </c>
      <c r="AM75" s="136">
        <f t="shared" si="12"/>
        <v>0</v>
      </c>
      <c r="AN75" s="136">
        <f>+K75+AC75-AH75</f>
        <v>12800000</v>
      </c>
      <c r="AO75" s="72" t="s">
        <v>67</v>
      </c>
      <c r="AP75" s="136">
        <v>12800000</v>
      </c>
      <c r="AQ75" s="67" t="s">
        <v>4597</v>
      </c>
      <c r="AR75" s="70">
        <v>0</v>
      </c>
      <c r="AS75" s="84" t="s">
        <v>75</v>
      </c>
      <c r="AT75" s="169">
        <v>12800000</v>
      </c>
      <c r="AU75" s="139">
        <f t="shared" si="13"/>
        <v>0</v>
      </c>
      <c r="AV75" s="140">
        <f t="shared" si="14"/>
        <v>1</v>
      </c>
      <c r="AW75" s="84" t="s">
        <v>75</v>
      </c>
      <c r="AX75" s="72" t="s">
        <v>86</v>
      </c>
      <c r="AY75" s="73" t="s">
        <v>4854</v>
      </c>
      <c r="AZ75" s="67" t="s">
        <v>67</v>
      </c>
      <c r="BA75" s="67" t="s">
        <v>133</v>
      </c>
    </row>
    <row r="76" spans="2:53" x14ac:dyDescent="0.25">
      <c r="B76" s="67">
        <v>2024</v>
      </c>
      <c r="C76" s="67">
        <v>891780111</v>
      </c>
      <c r="D76" s="69" t="s">
        <v>64</v>
      </c>
      <c r="E76" s="70" t="s">
        <v>4853</v>
      </c>
      <c r="F76" s="70" t="s">
        <v>4852</v>
      </c>
      <c r="G76" s="72">
        <v>0</v>
      </c>
      <c r="H76" s="72" t="s">
        <v>73</v>
      </c>
      <c r="I76" s="69" t="s">
        <v>65</v>
      </c>
      <c r="J76" s="73" t="s">
        <v>4851</v>
      </c>
      <c r="K76" s="70">
        <v>65486808</v>
      </c>
      <c r="L76" s="67" t="s">
        <v>68</v>
      </c>
      <c r="M76" s="73" t="s">
        <v>4850</v>
      </c>
      <c r="N76" s="75" t="s">
        <v>4849</v>
      </c>
      <c r="O76" s="154">
        <v>637</v>
      </c>
      <c r="P76" s="291">
        <v>45362</v>
      </c>
      <c r="Q76" s="70">
        <v>65486808</v>
      </c>
      <c r="R76" s="291">
        <v>45384</v>
      </c>
      <c r="S76" s="70">
        <v>65486808</v>
      </c>
      <c r="T76" s="72" t="s">
        <v>66</v>
      </c>
      <c r="U76" s="154">
        <v>85465146</v>
      </c>
      <c r="V76" s="73" t="s">
        <v>4249</v>
      </c>
      <c r="W76" s="292">
        <v>45384</v>
      </c>
      <c r="X76" s="291">
        <v>45390</v>
      </c>
      <c r="Y76" s="291">
        <v>45390</v>
      </c>
      <c r="Z76" s="291">
        <v>45394</v>
      </c>
      <c r="AA76" s="136">
        <f t="shared" si="10"/>
        <v>4</v>
      </c>
      <c r="AB76" s="70">
        <v>0</v>
      </c>
      <c r="AC76" s="70">
        <v>0</v>
      </c>
      <c r="AD76" s="70">
        <v>0</v>
      </c>
      <c r="AE76" s="84" t="s">
        <v>75</v>
      </c>
      <c r="AF76" s="136">
        <f t="shared" si="11"/>
        <v>0</v>
      </c>
      <c r="AG76" s="70">
        <v>0</v>
      </c>
      <c r="AH76" s="70">
        <v>0</v>
      </c>
      <c r="AI76" s="84" t="s">
        <v>75</v>
      </c>
      <c r="AJ76" s="72">
        <v>0</v>
      </c>
      <c r="AK76" s="84" t="s">
        <v>75</v>
      </c>
      <c r="AL76" s="84" t="s">
        <v>75</v>
      </c>
      <c r="AM76" s="136">
        <f t="shared" si="12"/>
        <v>0</v>
      </c>
      <c r="AN76" s="136">
        <f>+K76+AC76-AH76</f>
        <v>65486808</v>
      </c>
      <c r="AO76" s="72" t="s">
        <v>67</v>
      </c>
      <c r="AP76" s="136">
        <v>65486808</v>
      </c>
      <c r="AQ76" s="67" t="s">
        <v>4597</v>
      </c>
      <c r="AR76" s="70">
        <v>0</v>
      </c>
      <c r="AS76" s="84" t="s">
        <v>75</v>
      </c>
      <c r="AT76" s="169">
        <v>65486808</v>
      </c>
      <c r="AU76" s="139">
        <f t="shared" si="13"/>
        <v>0</v>
      </c>
      <c r="AV76" s="140">
        <f t="shared" si="14"/>
        <v>1</v>
      </c>
      <c r="AW76" s="84" t="s">
        <v>75</v>
      </c>
      <c r="AX76" s="72" t="s">
        <v>131</v>
      </c>
      <c r="AY76" s="73" t="s">
        <v>4848</v>
      </c>
      <c r="AZ76" s="67" t="s">
        <v>67</v>
      </c>
      <c r="BA76" s="67" t="s">
        <v>133</v>
      </c>
    </row>
    <row r="77" spans="2:53" x14ac:dyDescent="0.25">
      <c r="B77" s="67">
        <v>2024</v>
      </c>
      <c r="C77" s="67">
        <v>891780111</v>
      </c>
      <c r="D77" s="69" t="s">
        <v>64</v>
      </c>
      <c r="E77" s="70" t="s">
        <v>4847</v>
      </c>
      <c r="F77" s="70" t="s">
        <v>4846</v>
      </c>
      <c r="G77" s="72">
        <v>0</v>
      </c>
      <c r="H77" s="72" t="s">
        <v>73</v>
      </c>
      <c r="I77" s="69" t="s">
        <v>65</v>
      </c>
      <c r="J77" s="73" t="s">
        <v>4845</v>
      </c>
      <c r="K77" s="70">
        <v>10452835</v>
      </c>
      <c r="L77" s="67" t="s">
        <v>68</v>
      </c>
      <c r="M77" s="73" t="s">
        <v>4844</v>
      </c>
      <c r="N77" s="75" t="s">
        <v>4843</v>
      </c>
      <c r="O77" s="154">
        <v>351</v>
      </c>
      <c r="P77" s="291">
        <v>45336</v>
      </c>
      <c r="Q77" s="70">
        <v>10452835</v>
      </c>
      <c r="R77" s="291">
        <v>45386</v>
      </c>
      <c r="S77" s="70">
        <v>10452835</v>
      </c>
      <c r="T77" s="72" t="s">
        <v>66</v>
      </c>
      <c r="U77" s="154">
        <v>85459497</v>
      </c>
      <c r="V77" s="73" t="s">
        <v>3149</v>
      </c>
      <c r="W77" s="292">
        <v>45386</v>
      </c>
      <c r="X77" s="291">
        <v>45387</v>
      </c>
      <c r="Y77" s="291" t="s">
        <v>75</v>
      </c>
      <c r="Z77" s="291">
        <v>45473</v>
      </c>
      <c r="AA77" s="136">
        <f t="shared" si="10"/>
        <v>86</v>
      </c>
      <c r="AB77" s="70">
        <v>0</v>
      </c>
      <c r="AC77" s="70">
        <v>0</v>
      </c>
      <c r="AD77" s="70">
        <v>0</v>
      </c>
      <c r="AE77" s="84" t="s">
        <v>75</v>
      </c>
      <c r="AF77" s="136">
        <f t="shared" si="11"/>
        <v>0</v>
      </c>
      <c r="AG77" s="70">
        <v>0</v>
      </c>
      <c r="AH77" s="70">
        <v>0</v>
      </c>
      <c r="AI77" s="84" t="s">
        <v>75</v>
      </c>
      <c r="AJ77" s="72">
        <v>0</v>
      </c>
      <c r="AK77" s="84" t="s">
        <v>75</v>
      </c>
      <c r="AL77" s="84" t="s">
        <v>75</v>
      </c>
      <c r="AM77" s="136">
        <f t="shared" si="12"/>
        <v>0</v>
      </c>
      <c r="AN77" s="136">
        <f>+K77+AC77-AH77</f>
        <v>10452835</v>
      </c>
      <c r="AO77" s="72" t="s">
        <v>67</v>
      </c>
      <c r="AP77" s="136">
        <v>10452835</v>
      </c>
      <c r="AQ77" s="67" t="s">
        <v>4597</v>
      </c>
      <c r="AR77" s="70">
        <v>4181134</v>
      </c>
      <c r="AS77" s="84" t="s">
        <v>75</v>
      </c>
      <c r="AT77" s="169">
        <v>0</v>
      </c>
      <c r="AU77" s="139">
        <f t="shared" si="13"/>
        <v>10452835</v>
      </c>
      <c r="AV77" s="140">
        <f t="shared" si="14"/>
        <v>0</v>
      </c>
      <c r="AW77" s="84" t="s">
        <v>75</v>
      </c>
      <c r="AX77" s="72" t="s">
        <v>86</v>
      </c>
      <c r="AY77" s="73" t="s">
        <v>4842</v>
      </c>
      <c r="AZ77" s="67" t="s">
        <v>67</v>
      </c>
      <c r="BA77" s="67" t="s">
        <v>133</v>
      </c>
    </row>
    <row r="78" spans="2:53" x14ac:dyDescent="0.25">
      <c r="B78" s="67">
        <v>2024</v>
      </c>
      <c r="C78" s="67">
        <v>891780111</v>
      </c>
      <c r="D78" s="69" t="s">
        <v>64</v>
      </c>
      <c r="E78" s="70" t="s">
        <v>4841</v>
      </c>
      <c r="F78" s="70" t="s">
        <v>4840</v>
      </c>
      <c r="G78" s="72">
        <v>0</v>
      </c>
      <c r="H78" s="72" t="s">
        <v>73</v>
      </c>
      <c r="I78" s="69" t="s">
        <v>65</v>
      </c>
      <c r="J78" s="73" t="s">
        <v>4839</v>
      </c>
      <c r="K78" s="70">
        <v>149906680</v>
      </c>
      <c r="L78" s="67" t="s">
        <v>68</v>
      </c>
      <c r="M78" s="73" t="s">
        <v>4592</v>
      </c>
      <c r="N78" s="75" t="s">
        <v>4591</v>
      </c>
      <c r="O78" s="154">
        <v>660</v>
      </c>
      <c r="P78" s="291">
        <v>45364</v>
      </c>
      <c r="Q78" s="70">
        <v>149906680</v>
      </c>
      <c r="R78" s="291">
        <v>45387</v>
      </c>
      <c r="S78" s="70">
        <v>149906680</v>
      </c>
      <c r="T78" s="72" t="s">
        <v>66</v>
      </c>
      <c r="U78" s="154">
        <v>85467461</v>
      </c>
      <c r="V78" s="73" t="s">
        <v>4217</v>
      </c>
      <c r="W78" s="292">
        <v>45387</v>
      </c>
      <c r="X78" s="291">
        <v>45390</v>
      </c>
      <c r="Y78" s="291">
        <v>45390</v>
      </c>
      <c r="Z78" s="291">
        <v>45512</v>
      </c>
      <c r="AA78" s="136">
        <f t="shared" si="10"/>
        <v>122</v>
      </c>
      <c r="AB78" s="70">
        <v>0</v>
      </c>
      <c r="AC78" s="70">
        <v>0</v>
      </c>
      <c r="AD78" s="70">
        <v>0</v>
      </c>
      <c r="AE78" s="84" t="s">
        <v>75</v>
      </c>
      <c r="AF78" s="136">
        <f t="shared" si="11"/>
        <v>0</v>
      </c>
      <c r="AG78" s="70">
        <v>0</v>
      </c>
      <c r="AH78" s="70">
        <v>0</v>
      </c>
      <c r="AI78" s="84" t="s">
        <v>75</v>
      </c>
      <c r="AJ78" s="72">
        <v>0</v>
      </c>
      <c r="AK78" s="84" t="s">
        <v>75</v>
      </c>
      <c r="AL78" s="84" t="s">
        <v>75</v>
      </c>
      <c r="AM78" s="136">
        <f t="shared" si="12"/>
        <v>0</v>
      </c>
      <c r="AN78" s="136">
        <f>+K78+AC78-AH78</f>
        <v>149906680</v>
      </c>
      <c r="AO78" s="72" t="s">
        <v>67</v>
      </c>
      <c r="AP78" s="136">
        <v>149906680</v>
      </c>
      <c r="AQ78" s="67" t="s">
        <v>4597</v>
      </c>
      <c r="AR78" s="70">
        <v>0</v>
      </c>
      <c r="AS78" s="84" t="s">
        <v>75</v>
      </c>
      <c r="AT78" s="169">
        <v>46158910</v>
      </c>
      <c r="AU78" s="139">
        <f t="shared" si="13"/>
        <v>103747770</v>
      </c>
      <c r="AV78" s="140">
        <f t="shared" si="14"/>
        <v>0.30791763248975962</v>
      </c>
      <c r="AW78" s="84" t="s">
        <v>75</v>
      </c>
      <c r="AX78" s="72" t="s">
        <v>86</v>
      </c>
      <c r="AY78" s="73" t="s">
        <v>4838</v>
      </c>
      <c r="AZ78" s="67" t="s">
        <v>67</v>
      </c>
      <c r="BA78" s="67" t="s">
        <v>133</v>
      </c>
    </row>
    <row r="79" spans="2:53" x14ac:dyDescent="0.25">
      <c r="B79" s="67">
        <v>2024</v>
      </c>
      <c r="C79" s="67">
        <v>891780111</v>
      </c>
      <c r="D79" s="69" t="s">
        <v>64</v>
      </c>
      <c r="E79" s="70" t="s">
        <v>4837</v>
      </c>
      <c r="F79" s="70" t="s">
        <v>4836</v>
      </c>
      <c r="G79" s="72">
        <v>0</v>
      </c>
      <c r="H79" s="72" t="s">
        <v>73</v>
      </c>
      <c r="I79" s="69" t="s">
        <v>65</v>
      </c>
      <c r="J79" s="73" t="s">
        <v>4835</v>
      </c>
      <c r="K79" s="70">
        <v>19299930</v>
      </c>
      <c r="L79" s="67" t="s">
        <v>68</v>
      </c>
      <c r="M79" s="73" t="s">
        <v>4834</v>
      </c>
      <c r="N79" s="75" t="s">
        <v>4833</v>
      </c>
      <c r="O79" s="154">
        <v>628</v>
      </c>
      <c r="P79" s="291">
        <v>45362</v>
      </c>
      <c r="Q79" s="70">
        <v>19299930</v>
      </c>
      <c r="R79" s="291">
        <v>45390</v>
      </c>
      <c r="S79" s="70">
        <v>19299930</v>
      </c>
      <c r="T79" s="72" t="s">
        <v>66</v>
      </c>
      <c r="U79" s="154">
        <v>7633815</v>
      </c>
      <c r="V79" s="73" t="s">
        <v>4306</v>
      </c>
      <c r="W79" s="292">
        <v>45390</v>
      </c>
      <c r="X79" s="291">
        <v>45397</v>
      </c>
      <c r="Y79" s="291">
        <v>45397</v>
      </c>
      <c r="Z79" s="291">
        <v>45401</v>
      </c>
      <c r="AA79" s="136">
        <f t="shared" si="10"/>
        <v>4</v>
      </c>
      <c r="AB79" s="70">
        <v>0</v>
      </c>
      <c r="AC79" s="70">
        <v>0</v>
      </c>
      <c r="AD79" s="70">
        <v>0</v>
      </c>
      <c r="AE79" s="84" t="s">
        <v>75</v>
      </c>
      <c r="AF79" s="136">
        <f t="shared" si="11"/>
        <v>0</v>
      </c>
      <c r="AG79" s="70">
        <v>0</v>
      </c>
      <c r="AH79" s="70">
        <v>0</v>
      </c>
      <c r="AI79" s="84" t="s">
        <v>75</v>
      </c>
      <c r="AJ79" s="72">
        <v>0</v>
      </c>
      <c r="AK79" s="84" t="s">
        <v>75</v>
      </c>
      <c r="AL79" s="84" t="s">
        <v>75</v>
      </c>
      <c r="AM79" s="136">
        <f t="shared" si="12"/>
        <v>0</v>
      </c>
      <c r="AN79" s="136">
        <f>+K79+AC79-AH79</f>
        <v>19299930</v>
      </c>
      <c r="AO79" s="72" t="s">
        <v>67</v>
      </c>
      <c r="AP79" s="136">
        <v>19299930</v>
      </c>
      <c r="AQ79" s="67" t="s">
        <v>4597</v>
      </c>
      <c r="AR79" s="70">
        <v>0</v>
      </c>
      <c r="AS79" s="84" t="s">
        <v>75</v>
      </c>
      <c r="AT79" s="169">
        <v>0</v>
      </c>
      <c r="AU79" s="139">
        <f t="shared" si="13"/>
        <v>19299930</v>
      </c>
      <c r="AV79" s="140">
        <f t="shared" si="14"/>
        <v>0</v>
      </c>
      <c r="AW79" s="84" t="s">
        <v>75</v>
      </c>
      <c r="AX79" s="72" t="s">
        <v>131</v>
      </c>
      <c r="AY79" s="73" t="s">
        <v>4832</v>
      </c>
      <c r="AZ79" s="67" t="s">
        <v>67</v>
      </c>
      <c r="BA79" s="67" t="s">
        <v>133</v>
      </c>
    </row>
    <row r="80" spans="2:53" x14ac:dyDescent="0.25">
      <c r="B80" s="67">
        <v>2024</v>
      </c>
      <c r="C80" s="67">
        <v>891780111</v>
      </c>
      <c r="D80" s="69" t="s">
        <v>64</v>
      </c>
      <c r="E80" s="70" t="s">
        <v>4831</v>
      </c>
      <c r="F80" s="70" t="s">
        <v>4830</v>
      </c>
      <c r="G80" s="72">
        <v>0</v>
      </c>
      <c r="H80" s="72" t="s">
        <v>73</v>
      </c>
      <c r="I80" s="69" t="s">
        <v>65</v>
      </c>
      <c r="J80" s="73" t="s">
        <v>4829</v>
      </c>
      <c r="K80" s="70">
        <v>18000000</v>
      </c>
      <c r="L80" s="67" t="s">
        <v>68</v>
      </c>
      <c r="M80" s="73" t="s">
        <v>4828</v>
      </c>
      <c r="N80" s="75" t="s">
        <v>4827</v>
      </c>
      <c r="O80" s="154">
        <v>633</v>
      </c>
      <c r="P80" s="291">
        <v>45362</v>
      </c>
      <c r="Q80" s="70">
        <v>60000000</v>
      </c>
      <c r="R80" s="291">
        <v>45393</v>
      </c>
      <c r="S80" s="70">
        <v>18000000</v>
      </c>
      <c r="T80" s="72" t="s">
        <v>66</v>
      </c>
      <c r="U80" s="154">
        <v>57444673</v>
      </c>
      <c r="V80" s="73" t="s">
        <v>4729</v>
      </c>
      <c r="W80" s="292">
        <v>45393</v>
      </c>
      <c r="X80" s="291">
        <v>45393</v>
      </c>
      <c r="Y80" s="291" t="s">
        <v>75</v>
      </c>
      <c r="Z80" s="291">
        <v>45657</v>
      </c>
      <c r="AA80" s="136">
        <f t="shared" si="10"/>
        <v>264</v>
      </c>
      <c r="AB80" s="70">
        <v>0</v>
      </c>
      <c r="AC80" s="70">
        <v>0</v>
      </c>
      <c r="AD80" s="70">
        <v>0</v>
      </c>
      <c r="AE80" s="84" t="s">
        <v>75</v>
      </c>
      <c r="AF80" s="136">
        <f t="shared" si="11"/>
        <v>0</v>
      </c>
      <c r="AG80" s="70">
        <v>0</v>
      </c>
      <c r="AH80" s="70">
        <v>0</v>
      </c>
      <c r="AI80" s="84" t="s">
        <v>75</v>
      </c>
      <c r="AJ80" s="72">
        <v>0</v>
      </c>
      <c r="AK80" s="84" t="s">
        <v>75</v>
      </c>
      <c r="AL80" s="84" t="s">
        <v>75</v>
      </c>
      <c r="AM80" s="136">
        <f t="shared" si="12"/>
        <v>0</v>
      </c>
      <c r="AN80" s="136">
        <f>+K80+AC80-AH80</f>
        <v>18000000</v>
      </c>
      <c r="AO80" s="72" t="s">
        <v>67</v>
      </c>
      <c r="AP80" s="136">
        <v>18000000</v>
      </c>
      <c r="AQ80" s="67" t="s">
        <v>4597</v>
      </c>
      <c r="AR80" s="70">
        <v>0</v>
      </c>
      <c r="AS80" s="84" t="s">
        <v>75</v>
      </c>
      <c r="AT80" s="169">
        <v>0</v>
      </c>
      <c r="AU80" s="139">
        <f t="shared" si="13"/>
        <v>18000000</v>
      </c>
      <c r="AV80" s="140">
        <f t="shared" si="14"/>
        <v>0</v>
      </c>
      <c r="AW80" s="84" t="s">
        <v>75</v>
      </c>
      <c r="AX80" s="72" t="s">
        <v>86</v>
      </c>
      <c r="AY80" s="73" t="s">
        <v>4826</v>
      </c>
      <c r="AZ80" s="67" t="s">
        <v>67</v>
      </c>
      <c r="BA80" s="67" t="s">
        <v>133</v>
      </c>
    </row>
    <row r="81" spans="2:53" x14ac:dyDescent="0.25">
      <c r="B81" s="67">
        <v>2024</v>
      </c>
      <c r="C81" s="67">
        <v>891780111</v>
      </c>
      <c r="D81" s="69" t="s">
        <v>64</v>
      </c>
      <c r="E81" s="70" t="s">
        <v>4825</v>
      </c>
      <c r="F81" s="70" t="s">
        <v>4824</v>
      </c>
      <c r="G81" s="72">
        <v>0</v>
      </c>
      <c r="H81" s="72" t="s">
        <v>73</v>
      </c>
      <c r="I81" s="69" t="s">
        <v>65</v>
      </c>
      <c r="J81" s="73" t="s">
        <v>4823</v>
      </c>
      <c r="K81" s="70">
        <v>40000000</v>
      </c>
      <c r="L81" s="67" t="s">
        <v>68</v>
      </c>
      <c r="M81" s="73" t="s">
        <v>4822</v>
      </c>
      <c r="N81" s="75" t="s">
        <v>4821</v>
      </c>
      <c r="O81" s="154">
        <v>624</v>
      </c>
      <c r="P81" s="291">
        <v>45359</v>
      </c>
      <c r="Q81" s="70">
        <v>180000000</v>
      </c>
      <c r="R81" s="291">
        <v>45399</v>
      </c>
      <c r="S81" s="70">
        <v>40000000</v>
      </c>
      <c r="T81" s="72" t="s">
        <v>66</v>
      </c>
      <c r="U81" s="154">
        <v>85459497</v>
      </c>
      <c r="V81" s="73" t="s">
        <v>3149</v>
      </c>
      <c r="W81" s="292">
        <v>45399</v>
      </c>
      <c r="X81" s="291">
        <v>45399</v>
      </c>
      <c r="Y81" s="291" t="s">
        <v>75</v>
      </c>
      <c r="Z81" s="291">
        <v>45657</v>
      </c>
      <c r="AA81" s="136">
        <f t="shared" si="10"/>
        <v>258</v>
      </c>
      <c r="AB81" s="70">
        <v>0</v>
      </c>
      <c r="AC81" s="70">
        <v>0</v>
      </c>
      <c r="AD81" s="70">
        <v>0</v>
      </c>
      <c r="AE81" s="84" t="s">
        <v>75</v>
      </c>
      <c r="AF81" s="136">
        <f t="shared" si="11"/>
        <v>0</v>
      </c>
      <c r="AG81" s="70">
        <v>0</v>
      </c>
      <c r="AH81" s="70">
        <v>0</v>
      </c>
      <c r="AI81" s="84" t="s">
        <v>75</v>
      </c>
      <c r="AJ81" s="72">
        <v>0</v>
      </c>
      <c r="AK81" s="84" t="s">
        <v>75</v>
      </c>
      <c r="AL81" s="84" t="s">
        <v>75</v>
      </c>
      <c r="AM81" s="136">
        <f t="shared" si="12"/>
        <v>0</v>
      </c>
      <c r="AN81" s="136">
        <f>+K81+AC81-AH81</f>
        <v>40000000</v>
      </c>
      <c r="AO81" s="72" t="s">
        <v>67</v>
      </c>
      <c r="AP81" s="136">
        <v>40000000</v>
      </c>
      <c r="AQ81" s="67" t="s">
        <v>4597</v>
      </c>
      <c r="AR81" s="70">
        <v>0</v>
      </c>
      <c r="AS81" s="84" t="s">
        <v>75</v>
      </c>
      <c r="AT81" s="169">
        <v>7466060</v>
      </c>
      <c r="AU81" s="139">
        <f t="shared" si="13"/>
        <v>32533940</v>
      </c>
      <c r="AV81" s="140">
        <f t="shared" si="14"/>
        <v>0.1866515</v>
      </c>
      <c r="AW81" s="84" t="s">
        <v>75</v>
      </c>
      <c r="AX81" s="72" t="s">
        <v>86</v>
      </c>
      <c r="AY81" s="73" t="s">
        <v>4820</v>
      </c>
      <c r="AZ81" s="67" t="s">
        <v>67</v>
      </c>
      <c r="BA81" s="67" t="s">
        <v>133</v>
      </c>
    </row>
    <row r="82" spans="2:53" x14ac:dyDescent="0.25">
      <c r="B82" s="67">
        <v>2024</v>
      </c>
      <c r="C82" s="67">
        <v>891780111</v>
      </c>
      <c r="D82" s="69" t="s">
        <v>64</v>
      </c>
      <c r="E82" s="70" t="s">
        <v>4819</v>
      </c>
      <c r="F82" s="70" t="s">
        <v>4818</v>
      </c>
      <c r="G82" s="72">
        <v>0</v>
      </c>
      <c r="H82" s="72" t="s">
        <v>73</v>
      </c>
      <c r="I82" s="69" t="s">
        <v>65</v>
      </c>
      <c r="J82" s="73" t="s">
        <v>4817</v>
      </c>
      <c r="K82" s="70">
        <v>70000000</v>
      </c>
      <c r="L82" s="67" t="s">
        <v>68</v>
      </c>
      <c r="M82" s="73" t="s">
        <v>4816</v>
      </c>
      <c r="N82" s="75" t="s">
        <v>4815</v>
      </c>
      <c r="O82" s="154">
        <v>624</v>
      </c>
      <c r="P82" s="291">
        <v>45359</v>
      </c>
      <c r="Q82" s="70">
        <v>180000000</v>
      </c>
      <c r="R82" s="291">
        <v>45400</v>
      </c>
      <c r="S82" s="70">
        <v>70000000</v>
      </c>
      <c r="T82" s="72" t="s">
        <v>66</v>
      </c>
      <c r="U82" s="154">
        <v>85459497</v>
      </c>
      <c r="V82" s="73" t="s">
        <v>3149</v>
      </c>
      <c r="W82" s="292">
        <v>45400</v>
      </c>
      <c r="X82" s="291">
        <v>45400</v>
      </c>
      <c r="Y82" s="291" t="s">
        <v>75</v>
      </c>
      <c r="Z82" s="291">
        <v>45657</v>
      </c>
      <c r="AA82" s="136">
        <f t="shared" si="10"/>
        <v>257</v>
      </c>
      <c r="AB82" s="70">
        <v>0</v>
      </c>
      <c r="AC82" s="70">
        <v>0</v>
      </c>
      <c r="AD82" s="70">
        <v>0</v>
      </c>
      <c r="AE82" s="84" t="s">
        <v>75</v>
      </c>
      <c r="AF82" s="136">
        <f t="shared" si="11"/>
        <v>0</v>
      </c>
      <c r="AG82" s="70">
        <v>0</v>
      </c>
      <c r="AH82" s="70">
        <v>0</v>
      </c>
      <c r="AI82" s="84" t="s">
        <v>75</v>
      </c>
      <c r="AJ82" s="72">
        <v>0</v>
      </c>
      <c r="AK82" s="84" t="s">
        <v>75</v>
      </c>
      <c r="AL82" s="84" t="s">
        <v>75</v>
      </c>
      <c r="AM82" s="136">
        <f t="shared" si="12"/>
        <v>0</v>
      </c>
      <c r="AN82" s="136">
        <f>+K82+AC82-AH82</f>
        <v>70000000</v>
      </c>
      <c r="AO82" s="72" t="s">
        <v>67</v>
      </c>
      <c r="AP82" s="136">
        <v>70000000</v>
      </c>
      <c r="AQ82" s="67" t="s">
        <v>4597</v>
      </c>
      <c r="AR82" s="70">
        <v>0</v>
      </c>
      <c r="AS82" s="84" t="s">
        <v>75</v>
      </c>
      <c r="AT82" s="169">
        <v>23140888</v>
      </c>
      <c r="AU82" s="139">
        <f t="shared" si="13"/>
        <v>46859112</v>
      </c>
      <c r="AV82" s="140">
        <f t="shared" si="14"/>
        <v>0.33058411428571427</v>
      </c>
      <c r="AW82" s="84" t="s">
        <v>75</v>
      </c>
      <c r="AX82" s="72" t="s">
        <v>86</v>
      </c>
      <c r="AY82" s="73" t="s">
        <v>4814</v>
      </c>
      <c r="AZ82" s="67" t="s">
        <v>67</v>
      </c>
      <c r="BA82" s="67" t="s">
        <v>133</v>
      </c>
    </row>
    <row r="83" spans="2:53" x14ac:dyDescent="0.25">
      <c r="B83" s="67">
        <v>2024</v>
      </c>
      <c r="C83" s="67">
        <v>891780111</v>
      </c>
      <c r="D83" s="69" t="s">
        <v>64</v>
      </c>
      <c r="E83" s="70" t="s">
        <v>4813</v>
      </c>
      <c r="F83" s="70" t="s">
        <v>4812</v>
      </c>
      <c r="G83" s="72">
        <v>0</v>
      </c>
      <c r="H83" s="72" t="s">
        <v>73</v>
      </c>
      <c r="I83" s="69" t="s">
        <v>65</v>
      </c>
      <c r="J83" s="73" t="s">
        <v>4811</v>
      </c>
      <c r="K83" s="70">
        <v>70000000</v>
      </c>
      <c r="L83" s="67" t="s">
        <v>68</v>
      </c>
      <c r="M83" s="73" t="s">
        <v>4810</v>
      </c>
      <c r="N83" s="75" t="s">
        <v>4809</v>
      </c>
      <c r="O83" s="154">
        <v>624</v>
      </c>
      <c r="P83" s="291">
        <v>45359</v>
      </c>
      <c r="Q83" s="70">
        <v>180000000</v>
      </c>
      <c r="R83" s="291">
        <v>45400</v>
      </c>
      <c r="S83" s="70">
        <v>70000000</v>
      </c>
      <c r="T83" s="72" t="s">
        <v>66</v>
      </c>
      <c r="U83" s="154">
        <v>85459497</v>
      </c>
      <c r="V83" s="73" t="s">
        <v>3149</v>
      </c>
      <c r="W83" s="292">
        <v>45400</v>
      </c>
      <c r="X83" s="291">
        <v>45400</v>
      </c>
      <c r="Y83" s="291" t="s">
        <v>75</v>
      </c>
      <c r="Z83" s="291">
        <v>45657</v>
      </c>
      <c r="AA83" s="136">
        <f t="shared" si="10"/>
        <v>257</v>
      </c>
      <c r="AB83" s="70">
        <v>0</v>
      </c>
      <c r="AC83" s="70">
        <v>0</v>
      </c>
      <c r="AD83" s="70">
        <v>0</v>
      </c>
      <c r="AE83" s="84" t="s">
        <v>75</v>
      </c>
      <c r="AF83" s="136">
        <f t="shared" si="11"/>
        <v>0</v>
      </c>
      <c r="AG83" s="70">
        <v>0</v>
      </c>
      <c r="AH83" s="70">
        <v>0</v>
      </c>
      <c r="AI83" s="84" t="s">
        <v>75</v>
      </c>
      <c r="AJ83" s="72">
        <v>0</v>
      </c>
      <c r="AK83" s="84" t="s">
        <v>75</v>
      </c>
      <c r="AL83" s="84" t="s">
        <v>75</v>
      </c>
      <c r="AM83" s="136">
        <f t="shared" si="12"/>
        <v>0</v>
      </c>
      <c r="AN83" s="136">
        <f>+K83+AC83-AH83</f>
        <v>70000000</v>
      </c>
      <c r="AO83" s="72" t="s">
        <v>67</v>
      </c>
      <c r="AP83" s="136">
        <v>70000000</v>
      </c>
      <c r="AQ83" s="67" t="s">
        <v>4597</v>
      </c>
      <c r="AR83" s="70">
        <v>0</v>
      </c>
      <c r="AS83" s="84" t="s">
        <v>75</v>
      </c>
      <c r="AT83" s="169">
        <v>24678268</v>
      </c>
      <c r="AU83" s="139">
        <f t="shared" si="13"/>
        <v>45321732</v>
      </c>
      <c r="AV83" s="140">
        <f t="shared" si="14"/>
        <v>0.35254668571428571</v>
      </c>
      <c r="AW83" s="84" t="s">
        <v>75</v>
      </c>
      <c r="AX83" s="72" t="s">
        <v>86</v>
      </c>
      <c r="AY83" s="73" t="s">
        <v>4808</v>
      </c>
      <c r="AZ83" s="67" t="s">
        <v>67</v>
      </c>
      <c r="BA83" s="67" t="s">
        <v>133</v>
      </c>
    </row>
    <row r="84" spans="2:53" x14ac:dyDescent="0.25">
      <c r="B84" s="67">
        <v>2024</v>
      </c>
      <c r="C84" s="67">
        <v>891780111</v>
      </c>
      <c r="D84" s="69" t="s">
        <v>64</v>
      </c>
      <c r="E84" s="70" t="s">
        <v>4807</v>
      </c>
      <c r="F84" s="70" t="s">
        <v>4806</v>
      </c>
      <c r="G84" s="72">
        <v>0</v>
      </c>
      <c r="H84" s="72" t="s">
        <v>73</v>
      </c>
      <c r="I84" s="69" t="s">
        <v>65</v>
      </c>
      <c r="J84" s="73" t="s">
        <v>4805</v>
      </c>
      <c r="K84" s="70">
        <v>35000000</v>
      </c>
      <c r="L84" s="67" t="s">
        <v>68</v>
      </c>
      <c r="M84" s="73" t="s">
        <v>4804</v>
      </c>
      <c r="N84" s="75" t="s">
        <v>4803</v>
      </c>
      <c r="O84" s="154">
        <v>956</v>
      </c>
      <c r="P84" s="291">
        <v>45398</v>
      </c>
      <c r="Q84" s="70">
        <v>35000000</v>
      </c>
      <c r="R84" s="291">
        <v>45405</v>
      </c>
      <c r="S84" s="70">
        <v>35000000</v>
      </c>
      <c r="T84" s="72" t="s">
        <v>66</v>
      </c>
      <c r="U84" s="154">
        <v>85465146</v>
      </c>
      <c r="V84" s="73" t="s">
        <v>4249</v>
      </c>
      <c r="W84" s="292">
        <v>45405</v>
      </c>
      <c r="X84" s="292">
        <v>45405</v>
      </c>
      <c r="Y84" s="292">
        <v>45405</v>
      </c>
      <c r="Z84" s="292">
        <v>45409</v>
      </c>
      <c r="AA84" s="136">
        <f t="shared" si="10"/>
        <v>4</v>
      </c>
      <c r="AB84" s="70">
        <v>0</v>
      </c>
      <c r="AC84" s="70">
        <v>0</v>
      </c>
      <c r="AD84" s="70">
        <v>0</v>
      </c>
      <c r="AE84" s="84" t="s">
        <v>75</v>
      </c>
      <c r="AF84" s="136">
        <f t="shared" si="11"/>
        <v>0</v>
      </c>
      <c r="AG84" s="70">
        <v>0</v>
      </c>
      <c r="AH84" s="70">
        <v>0</v>
      </c>
      <c r="AI84" s="84" t="s">
        <v>75</v>
      </c>
      <c r="AJ84" s="72">
        <v>0</v>
      </c>
      <c r="AK84" s="84" t="s">
        <v>75</v>
      </c>
      <c r="AL84" s="84" t="s">
        <v>75</v>
      </c>
      <c r="AM84" s="136">
        <f t="shared" si="12"/>
        <v>0</v>
      </c>
      <c r="AN84" s="136">
        <f>+K84+AC84-AH84</f>
        <v>35000000</v>
      </c>
      <c r="AO84" s="72" t="s">
        <v>67</v>
      </c>
      <c r="AP84" s="136">
        <v>35000000</v>
      </c>
      <c r="AQ84" s="67" t="s">
        <v>4597</v>
      </c>
      <c r="AR84" s="70">
        <v>0</v>
      </c>
      <c r="AS84" s="84" t="s">
        <v>75</v>
      </c>
      <c r="AT84" s="169">
        <v>34997059</v>
      </c>
      <c r="AU84" s="139">
        <f t="shared" si="13"/>
        <v>2941</v>
      </c>
      <c r="AV84" s="140">
        <f t="shared" si="14"/>
        <v>0.99991597142857147</v>
      </c>
      <c r="AW84" s="84" t="s">
        <v>75</v>
      </c>
      <c r="AX84" s="72" t="s">
        <v>131</v>
      </c>
      <c r="AY84" s="73" t="s">
        <v>4802</v>
      </c>
      <c r="AZ84" s="67" t="s">
        <v>67</v>
      </c>
      <c r="BA84" s="67" t="s">
        <v>133</v>
      </c>
    </row>
    <row r="85" spans="2:53" x14ac:dyDescent="0.25">
      <c r="B85" s="67">
        <v>2024</v>
      </c>
      <c r="C85" s="67">
        <v>891780111</v>
      </c>
      <c r="D85" s="69" t="s">
        <v>64</v>
      </c>
      <c r="E85" s="70" t="s">
        <v>4801</v>
      </c>
      <c r="F85" s="70" t="s">
        <v>4800</v>
      </c>
      <c r="G85" s="72">
        <v>0</v>
      </c>
      <c r="H85" s="72" t="s">
        <v>73</v>
      </c>
      <c r="I85" s="69" t="s">
        <v>65</v>
      </c>
      <c r="J85" s="73" t="s">
        <v>4799</v>
      </c>
      <c r="K85" s="70">
        <v>25000000</v>
      </c>
      <c r="L85" s="67" t="s">
        <v>68</v>
      </c>
      <c r="M85" s="73" t="s">
        <v>4798</v>
      </c>
      <c r="N85" s="75" t="s">
        <v>4797</v>
      </c>
      <c r="O85" s="154">
        <v>837</v>
      </c>
      <c r="P85" s="291">
        <v>45386</v>
      </c>
      <c r="Q85" s="70">
        <v>25000000</v>
      </c>
      <c r="R85" s="291">
        <v>45406</v>
      </c>
      <c r="S85" s="70">
        <v>25000000</v>
      </c>
      <c r="T85" s="72" t="s">
        <v>66</v>
      </c>
      <c r="U85" s="154">
        <v>7633815</v>
      </c>
      <c r="V85" s="73" t="s">
        <v>4306</v>
      </c>
      <c r="W85" s="292">
        <v>45406</v>
      </c>
      <c r="X85" s="292">
        <v>45408</v>
      </c>
      <c r="Y85" s="292">
        <v>45408</v>
      </c>
      <c r="Z85" s="292">
        <v>45415</v>
      </c>
      <c r="AA85" s="136">
        <f t="shared" si="10"/>
        <v>7</v>
      </c>
      <c r="AB85" s="70">
        <v>0</v>
      </c>
      <c r="AC85" s="70">
        <v>0</v>
      </c>
      <c r="AD85" s="70">
        <v>0</v>
      </c>
      <c r="AE85" s="84" t="s">
        <v>75</v>
      </c>
      <c r="AF85" s="136">
        <f t="shared" si="11"/>
        <v>0</v>
      </c>
      <c r="AG85" s="70">
        <v>0</v>
      </c>
      <c r="AH85" s="70">
        <v>0</v>
      </c>
      <c r="AI85" s="84" t="s">
        <v>75</v>
      </c>
      <c r="AJ85" s="72">
        <v>0</v>
      </c>
      <c r="AK85" s="84" t="s">
        <v>75</v>
      </c>
      <c r="AL85" s="84" t="s">
        <v>75</v>
      </c>
      <c r="AM85" s="136">
        <f t="shared" si="12"/>
        <v>0</v>
      </c>
      <c r="AN85" s="136">
        <f>+K85+AC85-AH85</f>
        <v>25000000</v>
      </c>
      <c r="AO85" s="72" t="s">
        <v>67</v>
      </c>
      <c r="AP85" s="136">
        <v>25000000</v>
      </c>
      <c r="AQ85" s="67" t="s">
        <v>4597</v>
      </c>
      <c r="AR85" s="70">
        <v>0</v>
      </c>
      <c r="AS85" s="84" t="s">
        <v>75</v>
      </c>
      <c r="AT85" s="169"/>
      <c r="AU85" s="139">
        <f t="shared" si="13"/>
        <v>25000000</v>
      </c>
      <c r="AV85" s="140">
        <f t="shared" si="14"/>
        <v>0</v>
      </c>
      <c r="AW85" s="84" t="s">
        <v>75</v>
      </c>
      <c r="AX85" s="72" t="s">
        <v>131</v>
      </c>
      <c r="AY85" s="73" t="s">
        <v>4796</v>
      </c>
      <c r="AZ85" s="67" t="s">
        <v>67</v>
      </c>
      <c r="BA85" s="67" t="s">
        <v>133</v>
      </c>
    </row>
    <row r="86" spans="2:53" x14ac:dyDescent="0.25">
      <c r="B86" s="67">
        <v>2024</v>
      </c>
      <c r="C86" s="67">
        <v>891780111</v>
      </c>
      <c r="D86" s="69" t="s">
        <v>64</v>
      </c>
      <c r="E86" s="70" t="s">
        <v>4795</v>
      </c>
      <c r="F86" s="70" t="s">
        <v>4794</v>
      </c>
      <c r="G86" s="72">
        <v>0</v>
      </c>
      <c r="H86" s="72" t="s">
        <v>73</v>
      </c>
      <c r="I86" s="69" t="s">
        <v>65</v>
      </c>
      <c r="J86" s="73" t="s">
        <v>4793</v>
      </c>
      <c r="K86" s="70">
        <v>69567341</v>
      </c>
      <c r="L86" s="67" t="s">
        <v>68</v>
      </c>
      <c r="M86" s="73" t="s">
        <v>4792</v>
      </c>
      <c r="N86" s="75" t="s">
        <v>4791</v>
      </c>
      <c r="O86" s="154">
        <v>866</v>
      </c>
      <c r="P86" s="291">
        <v>45390</v>
      </c>
      <c r="Q86" s="70">
        <v>69567341</v>
      </c>
      <c r="R86" s="291">
        <v>45407</v>
      </c>
      <c r="S86" s="70">
        <v>69567341</v>
      </c>
      <c r="T86" s="72" t="s">
        <v>66</v>
      </c>
      <c r="U86" s="154">
        <v>85473390</v>
      </c>
      <c r="V86" s="73" t="s">
        <v>4772</v>
      </c>
      <c r="W86" s="292">
        <v>45407</v>
      </c>
      <c r="X86" s="291">
        <v>45414</v>
      </c>
      <c r="Y86" s="291">
        <v>45414</v>
      </c>
      <c r="Z86" s="291">
        <v>45503</v>
      </c>
      <c r="AA86" s="136">
        <f t="shared" si="10"/>
        <v>89</v>
      </c>
      <c r="AB86" s="70">
        <v>0</v>
      </c>
      <c r="AC86" s="70">
        <v>0</v>
      </c>
      <c r="AD86" s="70">
        <v>0</v>
      </c>
      <c r="AE86" s="84" t="s">
        <v>75</v>
      </c>
      <c r="AF86" s="136">
        <f t="shared" si="11"/>
        <v>0</v>
      </c>
      <c r="AG86" s="70">
        <v>0</v>
      </c>
      <c r="AH86" s="70">
        <v>0</v>
      </c>
      <c r="AI86" s="84" t="s">
        <v>75</v>
      </c>
      <c r="AJ86" s="72">
        <v>0</v>
      </c>
      <c r="AK86" s="84" t="s">
        <v>75</v>
      </c>
      <c r="AL86" s="84" t="s">
        <v>75</v>
      </c>
      <c r="AM86" s="136">
        <f t="shared" si="12"/>
        <v>0</v>
      </c>
      <c r="AN86" s="136">
        <f>+K86+AC86-AH86</f>
        <v>69567341</v>
      </c>
      <c r="AO86" s="72" t="s">
        <v>67</v>
      </c>
      <c r="AP86" s="136">
        <v>69567341</v>
      </c>
      <c r="AQ86" s="67" t="s">
        <v>4597</v>
      </c>
      <c r="AR86" s="70">
        <v>0</v>
      </c>
      <c r="AS86" s="84" t="s">
        <v>75</v>
      </c>
      <c r="AT86" s="169">
        <v>0</v>
      </c>
      <c r="AU86" s="139">
        <f t="shared" si="13"/>
        <v>69567341</v>
      </c>
      <c r="AV86" s="140">
        <f t="shared" si="14"/>
        <v>0</v>
      </c>
      <c r="AW86" s="84" t="s">
        <v>75</v>
      </c>
      <c r="AX86" s="72" t="s">
        <v>86</v>
      </c>
      <c r="AY86" s="73" t="s">
        <v>4790</v>
      </c>
      <c r="AZ86" s="67" t="s">
        <v>67</v>
      </c>
      <c r="BA86" s="67" t="s">
        <v>133</v>
      </c>
    </row>
    <row r="87" spans="2:53" x14ac:dyDescent="0.25">
      <c r="B87" s="67">
        <v>2024</v>
      </c>
      <c r="C87" s="67">
        <v>891780111</v>
      </c>
      <c r="D87" s="69" t="s">
        <v>64</v>
      </c>
      <c r="E87" s="70" t="s">
        <v>4789</v>
      </c>
      <c r="F87" s="70" t="s">
        <v>4788</v>
      </c>
      <c r="G87" s="72">
        <v>0</v>
      </c>
      <c r="H87" s="72" t="s">
        <v>73</v>
      </c>
      <c r="I87" s="69" t="s">
        <v>65</v>
      </c>
      <c r="J87" s="73" t="s">
        <v>4787</v>
      </c>
      <c r="K87" s="70">
        <v>23500000</v>
      </c>
      <c r="L87" s="67" t="s">
        <v>68</v>
      </c>
      <c r="M87" s="73" t="s">
        <v>4786</v>
      </c>
      <c r="N87" s="75" t="s">
        <v>4785</v>
      </c>
      <c r="O87" s="154">
        <v>915</v>
      </c>
      <c r="P87" s="291">
        <v>45393</v>
      </c>
      <c r="Q87" s="70">
        <v>23500000</v>
      </c>
      <c r="R87" s="291">
        <v>45408</v>
      </c>
      <c r="S87" s="70">
        <v>23500000</v>
      </c>
      <c r="T87" s="72" t="s">
        <v>66</v>
      </c>
      <c r="U87" s="154">
        <v>85465146</v>
      </c>
      <c r="V87" s="73" t="s">
        <v>4249</v>
      </c>
      <c r="W87" s="292">
        <v>45408</v>
      </c>
      <c r="X87" s="291">
        <v>45418</v>
      </c>
      <c r="Y87" s="291">
        <v>45418</v>
      </c>
      <c r="Z87" s="291">
        <v>45427</v>
      </c>
      <c r="AA87" s="136">
        <f t="shared" si="10"/>
        <v>9</v>
      </c>
      <c r="AB87" s="70">
        <v>0</v>
      </c>
      <c r="AC87" s="70">
        <v>0</v>
      </c>
      <c r="AD87" s="70">
        <v>0</v>
      </c>
      <c r="AE87" s="84" t="s">
        <v>75</v>
      </c>
      <c r="AF87" s="136">
        <f t="shared" si="11"/>
        <v>0</v>
      </c>
      <c r="AG87" s="70">
        <v>0</v>
      </c>
      <c r="AH87" s="70">
        <v>0</v>
      </c>
      <c r="AI87" s="84" t="s">
        <v>75</v>
      </c>
      <c r="AJ87" s="72">
        <v>0</v>
      </c>
      <c r="AK87" s="84" t="s">
        <v>75</v>
      </c>
      <c r="AL87" s="84" t="s">
        <v>75</v>
      </c>
      <c r="AM87" s="136">
        <f t="shared" si="12"/>
        <v>0</v>
      </c>
      <c r="AN87" s="136">
        <f>+K87+AC87-AH87</f>
        <v>23500000</v>
      </c>
      <c r="AO87" s="72" t="s">
        <v>67</v>
      </c>
      <c r="AP87" s="136">
        <v>23500000</v>
      </c>
      <c r="AQ87" s="67" t="s">
        <v>66</v>
      </c>
      <c r="AR87" s="70">
        <v>11750000</v>
      </c>
      <c r="AS87" s="84" t="s">
        <v>75</v>
      </c>
      <c r="AT87" s="169">
        <v>23500000</v>
      </c>
      <c r="AU87" s="139">
        <f t="shared" si="13"/>
        <v>0</v>
      </c>
      <c r="AV87" s="140">
        <f t="shared" si="14"/>
        <v>1</v>
      </c>
      <c r="AW87" s="84" t="s">
        <v>75</v>
      </c>
      <c r="AX87" s="72" t="s">
        <v>86</v>
      </c>
      <c r="AY87" s="73" t="s">
        <v>4784</v>
      </c>
      <c r="AZ87" s="67" t="s">
        <v>67</v>
      </c>
      <c r="BA87" s="67" t="s">
        <v>133</v>
      </c>
    </row>
    <row r="88" spans="2:53" x14ac:dyDescent="0.25">
      <c r="B88" s="67">
        <v>2024</v>
      </c>
      <c r="C88" s="67">
        <v>891780111</v>
      </c>
      <c r="D88" s="69" t="s">
        <v>64</v>
      </c>
      <c r="E88" s="70" t="s">
        <v>4783</v>
      </c>
      <c r="F88" s="70" t="s">
        <v>4782</v>
      </c>
      <c r="G88" s="72">
        <v>0</v>
      </c>
      <c r="H88" s="72" t="s">
        <v>73</v>
      </c>
      <c r="I88" s="69" t="s">
        <v>65</v>
      </c>
      <c r="J88" s="73" t="s">
        <v>4781</v>
      </c>
      <c r="K88" s="70">
        <v>26644100</v>
      </c>
      <c r="L88" s="67" t="s">
        <v>68</v>
      </c>
      <c r="M88" s="73" t="s">
        <v>4780</v>
      </c>
      <c r="N88" s="75" t="s">
        <v>4779</v>
      </c>
      <c r="O88" s="154">
        <v>903</v>
      </c>
      <c r="P88" s="291">
        <v>45392</v>
      </c>
      <c r="Q88" s="70">
        <v>26644100</v>
      </c>
      <c r="R88" s="291">
        <v>45412</v>
      </c>
      <c r="S88" s="70">
        <v>26644100</v>
      </c>
      <c r="T88" s="72" t="s">
        <v>66</v>
      </c>
      <c r="U88" s="154">
        <v>85473390</v>
      </c>
      <c r="V88" s="73" t="s">
        <v>4772</v>
      </c>
      <c r="W88" s="292">
        <v>45412</v>
      </c>
      <c r="X88" s="291">
        <v>45421</v>
      </c>
      <c r="Y88" s="291">
        <v>45421</v>
      </c>
      <c r="Z88" s="291">
        <v>45467</v>
      </c>
      <c r="AA88" s="136">
        <f t="shared" si="10"/>
        <v>46</v>
      </c>
      <c r="AB88" s="70">
        <v>0</v>
      </c>
      <c r="AC88" s="70">
        <v>0</v>
      </c>
      <c r="AD88" s="70">
        <v>0</v>
      </c>
      <c r="AE88" s="84" t="s">
        <v>75</v>
      </c>
      <c r="AF88" s="136">
        <f t="shared" si="11"/>
        <v>0</v>
      </c>
      <c r="AG88" s="70">
        <v>0</v>
      </c>
      <c r="AH88" s="70">
        <v>0</v>
      </c>
      <c r="AI88" s="84" t="s">
        <v>75</v>
      </c>
      <c r="AJ88" s="72">
        <v>0</v>
      </c>
      <c r="AK88" s="84" t="s">
        <v>75</v>
      </c>
      <c r="AL88" s="84" t="s">
        <v>75</v>
      </c>
      <c r="AM88" s="136">
        <f t="shared" si="12"/>
        <v>0</v>
      </c>
      <c r="AN88" s="136">
        <f>+K88+AC88-AH88</f>
        <v>26644100</v>
      </c>
      <c r="AO88" s="72" t="s">
        <v>67</v>
      </c>
      <c r="AP88" s="136">
        <v>26644100</v>
      </c>
      <c r="AQ88" s="67" t="s">
        <v>4597</v>
      </c>
      <c r="AR88" s="70">
        <v>0</v>
      </c>
      <c r="AS88" s="84" t="s">
        <v>75</v>
      </c>
      <c r="AT88" s="169">
        <v>0</v>
      </c>
      <c r="AU88" s="139">
        <f t="shared" si="13"/>
        <v>26644100</v>
      </c>
      <c r="AV88" s="140">
        <f t="shared" si="14"/>
        <v>0</v>
      </c>
      <c r="AW88" s="84" t="s">
        <v>75</v>
      </c>
      <c r="AX88" s="72" t="s">
        <v>86</v>
      </c>
      <c r="AY88" s="73" t="s">
        <v>4778</v>
      </c>
      <c r="AZ88" s="67" t="s">
        <v>67</v>
      </c>
      <c r="BA88" s="67" t="s">
        <v>133</v>
      </c>
    </row>
    <row r="89" spans="2:53" x14ac:dyDescent="0.25">
      <c r="B89" s="67">
        <v>2024</v>
      </c>
      <c r="C89" s="67">
        <v>891780111</v>
      </c>
      <c r="D89" s="69" t="s">
        <v>64</v>
      </c>
      <c r="E89" s="70" t="s">
        <v>4777</v>
      </c>
      <c r="F89" s="70" t="s">
        <v>4776</v>
      </c>
      <c r="G89" s="72">
        <v>0</v>
      </c>
      <c r="H89" s="72" t="s">
        <v>73</v>
      </c>
      <c r="I89" s="69" t="s">
        <v>65</v>
      </c>
      <c r="J89" s="73" t="s">
        <v>4775</v>
      </c>
      <c r="K89" s="70">
        <v>136534888</v>
      </c>
      <c r="L89" s="67" t="s">
        <v>68</v>
      </c>
      <c r="M89" s="73" t="s">
        <v>4774</v>
      </c>
      <c r="N89" s="75" t="s">
        <v>4773</v>
      </c>
      <c r="O89" s="154">
        <v>906</v>
      </c>
      <c r="P89" s="291">
        <v>45392</v>
      </c>
      <c r="Q89" s="70">
        <v>136534888</v>
      </c>
      <c r="R89" s="291">
        <v>45412</v>
      </c>
      <c r="S89" s="70">
        <v>136534888</v>
      </c>
      <c r="T89" s="72" t="s">
        <v>66</v>
      </c>
      <c r="U89" s="154">
        <v>85473390</v>
      </c>
      <c r="V89" s="73" t="s">
        <v>4772</v>
      </c>
      <c r="W89" s="292">
        <v>45412</v>
      </c>
      <c r="X89" s="291">
        <v>45414</v>
      </c>
      <c r="Y89" s="291">
        <v>45414</v>
      </c>
      <c r="Z89" s="291">
        <v>45460</v>
      </c>
      <c r="AA89" s="136">
        <f t="shared" si="10"/>
        <v>46</v>
      </c>
      <c r="AB89" s="70">
        <v>0</v>
      </c>
      <c r="AC89" s="70">
        <v>0</v>
      </c>
      <c r="AD89" s="70">
        <v>0</v>
      </c>
      <c r="AE89" s="84" t="s">
        <v>75</v>
      </c>
      <c r="AF89" s="136">
        <f t="shared" si="11"/>
        <v>0</v>
      </c>
      <c r="AG89" s="70">
        <v>0</v>
      </c>
      <c r="AH89" s="70">
        <v>0</v>
      </c>
      <c r="AI89" s="84" t="s">
        <v>75</v>
      </c>
      <c r="AJ89" s="72">
        <v>0</v>
      </c>
      <c r="AK89" s="84" t="s">
        <v>75</v>
      </c>
      <c r="AL89" s="84" t="s">
        <v>75</v>
      </c>
      <c r="AM89" s="136">
        <f t="shared" si="12"/>
        <v>0</v>
      </c>
      <c r="AN89" s="136">
        <f>+K89+AC89-AH89</f>
        <v>136534888</v>
      </c>
      <c r="AO89" s="72" t="s">
        <v>67</v>
      </c>
      <c r="AP89" s="136">
        <v>136534888</v>
      </c>
      <c r="AQ89" s="67" t="s">
        <v>4597</v>
      </c>
      <c r="AR89" s="70">
        <v>0</v>
      </c>
      <c r="AS89" s="84" t="s">
        <v>75</v>
      </c>
      <c r="AT89" s="169">
        <v>136534888</v>
      </c>
      <c r="AU89" s="139">
        <f t="shared" si="13"/>
        <v>0</v>
      </c>
      <c r="AV89" s="140">
        <f t="shared" si="14"/>
        <v>1</v>
      </c>
      <c r="AW89" s="84" t="s">
        <v>75</v>
      </c>
      <c r="AX89" s="72" t="s">
        <v>86</v>
      </c>
      <c r="AY89" s="73" t="s">
        <v>4771</v>
      </c>
      <c r="AZ89" s="67" t="s">
        <v>67</v>
      </c>
      <c r="BA89" s="67" t="s">
        <v>133</v>
      </c>
    </row>
    <row r="90" spans="2:53" x14ac:dyDescent="0.25">
      <c r="B90" s="67">
        <v>2024</v>
      </c>
      <c r="C90" s="67">
        <v>891780111</v>
      </c>
      <c r="D90" s="69" t="s">
        <v>64</v>
      </c>
      <c r="E90" s="70" t="s">
        <v>4770</v>
      </c>
      <c r="F90" s="70" t="s">
        <v>4769</v>
      </c>
      <c r="G90" s="72">
        <v>0</v>
      </c>
      <c r="H90" s="72" t="s">
        <v>73</v>
      </c>
      <c r="I90" s="69" t="s">
        <v>65</v>
      </c>
      <c r="J90" s="73" t="s">
        <v>4768</v>
      </c>
      <c r="K90" s="70">
        <v>41698800</v>
      </c>
      <c r="L90" s="67" t="s">
        <v>68</v>
      </c>
      <c r="M90" s="73" t="s">
        <v>4767</v>
      </c>
      <c r="N90" s="75" t="s">
        <v>4766</v>
      </c>
      <c r="O90" s="154">
        <v>900</v>
      </c>
      <c r="P90" s="291">
        <v>45392</v>
      </c>
      <c r="Q90" s="70">
        <v>41698800</v>
      </c>
      <c r="R90" s="291">
        <v>45415</v>
      </c>
      <c r="S90" s="70">
        <v>41698800</v>
      </c>
      <c r="T90" s="72" t="s">
        <v>66</v>
      </c>
      <c r="U90" s="154">
        <v>85467461</v>
      </c>
      <c r="V90" s="73" t="s">
        <v>4217</v>
      </c>
      <c r="W90" s="292">
        <v>45415</v>
      </c>
      <c r="X90" s="291">
        <v>45415</v>
      </c>
      <c r="Y90" s="291" t="s">
        <v>75</v>
      </c>
      <c r="Z90" s="291">
        <v>45418</v>
      </c>
      <c r="AA90" s="136">
        <f t="shared" si="10"/>
        <v>3</v>
      </c>
      <c r="AB90" s="70">
        <v>0</v>
      </c>
      <c r="AC90" s="70">
        <v>0</v>
      </c>
      <c r="AD90" s="70">
        <v>0</v>
      </c>
      <c r="AE90" s="84" t="s">
        <v>75</v>
      </c>
      <c r="AF90" s="136">
        <f t="shared" si="11"/>
        <v>0</v>
      </c>
      <c r="AG90" s="70">
        <v>0</v>
      </c>
      <c r="AH90" s="70">
        <v>0</v>
      </c>
      <c r="AI90" s="84" t="s">
        <v>75</v>
      </c>
      <c r="AJ90" s="72">
        <v>0</v>
      </c>
      <c r="AK90" s="84" t="s">
        <v>75</v>
      </c>
      <c r="AL90" s="84" t="s">
        <v>75</v>
      </c>
      <c r="AM90" s="136">
        <f t="shared" si="12"/>
        <v>0</v>
      </c>
      <c r="AN90" s="136">
        <f>+K90+AC90-AH90</f>
        <v>41698800</v>
      </c>
      <c r="AO90" s="72" t="s">
        <v>67</v>
      </c>
      <c r="AP90" s="136">
        <v>41698800</v>
      </c>
      <c r="AQ90" s="67" t="s">
        <v>4597</v>
      </c>
      <c r="AR90" s="70">
        <v>0</v>
      </c>
      <c r="AS90" s="84" t="s">
        <v>75</v>
      </c>
      <c r="AT90" s="169">
        <v>12509640</v>
      </c>
      <c r="AU90" s="139">
        <f t="shared" si="13"/>
        <v>29189160</v>
      </c>
      <c r="AV90" s="140">
        <f t="shared" si="14"/>
        <v>0.3</v>
      </c>
      <c r="AW90" s="84" t="s">
        <v>75</v>
      </c>
      <c r="AX90" s="72" t="s">
        <v>131</v>
      </c>
      <c r="AY90" s="73" t="s">
        <v>4765</v>
      </c>
      <c r="AZ90" s="67" t="s">
        <v>67</v>
      </c>
      <c r="BA90" s="67" t="s">
        <v>133</v>
      </c>
    </row>
    <row r="91" spans="2:53" x14ac:dyDescent="0.25">
      <c r="B91" s="67">
        <v>2024</v>
      </c>
      <c r="C91" s="67">
        <v>891780111</v>
      </c>
      <c r="D91" s="69" t="s">
        <v>64</v>
      </c>
      <c r="E91" s="70" t="s">
        <v>4764</v>
      </c>
      <c r="F91" s="70" t="s">
        <v>4763</v>
      </c>
      <c r="G91" s="72">
        <v>0</v>
      </c>
      <c r="H91" s="72" t="s">
        <v>73</v>
      </c>
      <c r="I91" s="69" t="s">
        <v>65</v>
      </c>
      <c r="J91" s="73" t="s">
        <v>4762</v>
      </c>
      <c r="K91" s="70">
        <v>5000000</v>
      </c>
      <c r="L91" s="67" t="s">
        <v>68</v>
      </c>
      <c r="M91" s="73" t="s">
        <v>4761</v>
      </c>
      <c r="N91" s="75" t="s">
        <v>4760</v>
      </c>
      <c r="O91" s="154">
        <v>633</v>
      </c>
      <c r="P91" s="291">
        <v>45362</v>
      </c>
      <c r="Q91" s="70">
        <v>60000000</v>
      </c>
      <c r="R91" s="291">
        <v>45415</v>
      </c>
      <c r="S91" s="70">
        <v>5000000</v>
      </c>
      <c r="T91" s="72" t="s">
        <v>66</v>
      </c>
      <c r="U91" s="154">
        <v>57444673</v>
      </c>
      <c r="V91" s="73" t="s">
        <v>4729</v>
      </c>
      <c r="W91" s="292">
        <v>45415</v>
      </c>
      <c r="X91" s="291">
        <v>45415</v>
      </c>
      <c r="Y91" s="291" t="s">
        <v>75</v>
      </c>
      <c r="Z91" s="291">
        <v>45657</v>
      </c>
      <c r="AA91" s="136">
        <f t="shared" si="10"/>
        <v>242</v>
      </c>
      <c r="AB91" s="70">
        <v>0</v>
      </c>
      <c r="AC91" s="70">
        <v>0</v>
      </c>
      <c r="AD91" s="70">
        <v>0</v>
      </c>
      <c r="AE91" s="84" t="s">
        <v>75</v>
      </c>
      <c r="AF91" s="136">
        <f t="shared" si="11"/>
        <v>0</v>
      </c>
      <c r="AG91" s="70">
        <v>0</v>
      </c>
      <c r="AH91" s="70">
        <v>0</v>
      </c>
      <c r="AI91" s="84" t="s">
        <v>75</v>
      </c>
      <c r="AJ91" s="72">
        <v>0</v>
      </c>
      <c r="AK91" s="84" t="s">
        <v>75</v>
      </c>
      <c r="AL91" s="84" t="s">
        <v>75</v>
      </c>
      <c r="AM91" s="136">
        <f t="shared" si="12"/>
        <v>0</v>
      </c>
      <c r="AN91" s="136">
        <f>+K91+AC91-AH91</f>
        <v>5000000</v>
      </c>
      <c r="AO91" s="72" t="s">
        <v>67</v>
      </c>
      <c r="AP91" s="136">
        <v>5000000</v>
      </c>
      <c r="AQ91" s="67" t="s">
        <v>4597</v>
      </c>
      <c r="AR91" s="70">
        <v>0</v>
      </c>
      <c r="AS91" s="84" t="s">
        <v>75</v>
      </c>
      <c r="AT91" s="169">
        <v>0</v>
      </c>
      <c r="AU91" s="139">
        <f t="shared" si="13"/>
        <v>5000000</v>
      </c>
      <c r="AV91" s="140">
        <f t="shared" si="14"/>
        <v>0</v>
      </c>
      <c r="AW91" s="84" t="s">
        <v>75</v>
      </c>
      <c r="AX91" s="72" t="s">
        <v>86</v>
      </c>
      <c r="AY91" s="73" t="s">
        <v>4759</v>
      </c>
      <c r="AZ91" s="67" t="s">
        <v>67</v>
      </c>
      <c r="BA91" s="67" t="s">
        <v>133</v>
      </c>
    </row>
    <row r="92" spans="2:53" x14ac:dyDescent="0.25">
      <c r="B92" s="67">
        <v>2024</v>
      </c>
      <c r="C92" s="67">
        <v>891780111</v>
      </c>
      <c r="D92" s="69" t="s">
        <v>64</v>
      </c>
      <c r="E92" s="70" t="s">
        <v>4758</v>
      </c>
      <c r="F92" s="70" t="s">
        <v>4757</v>
      </c>
      <c r="G92" s="72">
        <v>0</v>
      </c>
      <c r="H92" s="72" t="s">
        <v>73</v>
      </c>
      <c r="I92" s="69" t="s">
        <v>65</v>
      </c>
      <c r="J92" s="73" t="s">
        <v>4756</v>
      </c>
      <c r="K92" s="70">
        <v>26412840</v>
      </c>
      <c r="L92" s="67" t="s">
        <v>68</v>
      </c>
      <c r="M92" s="73" t="s">
        <v>4755</v>
      </c>
      <c r="N92" s="75" t="s">
        <v>4754</v>
      </c>
      <c r="O92" s="154">
        <v>951</v>
      </c>
      <c r="P92" s="291">
        <v>45397</v>
      </c>
      <c r="Q92" s="70">
        <v>26412841</v>
      </c>
      <c r="R92" s="291">
        <v>45415</v>
      </c>
      <c r="S92" s="70">
        <v>26412840</v>
      </c>
      <c r="T92" s="72" t="s">
        <v>66</v>
      </c>
      <c r="U92" s="154">
        <v>85467461</v>
      </c>
      <c r="V92" s="73" t="s">
        <v>4217</v>
      </c>
      <c r="W92" s="292">
        <v>45415</v>
      </c>
      <c r="X92" s="291">
        <v>45418</v>
      </c>
      <c r="Y92" s="291">
        <v>45418</v>
      </c>
      <c r="Z92" s="291">
        <v>45657</v>
      </c>
      <c r="AA92" s="136">
        <f t="shared" si="10"/>
        <v>239</v>
      </c>
      <c r="AB92" s="70">
        <v>0</v>
      </c>
      <c r="AC92" s="70">
        <v>0</v>
      </c>
      <c r="AD92" s="70">
        <v>0</v>
      </c>
      <c r="AE92" s="84" t="s">
        <v>75</v>
      </c>
      <c r="AF92" s="136">
        <f t="shared" si="11"/>
        <v>0</v>
      </c>
      <c r="AG92" s="70">
        <v>0</v>
      </c>
      <c r="AH92" s="70">
        <v>0</v>
      </c>
      <c r="AI92" s="84" t="s">
        <v>75</v>
      </c>
      <c r="AJ92" s="72">
        <v>0</v>
      </c>
      <c r="AK92" s="84" t="s">
        <v>75</v>
      </c>
      <c r="AL92" s="84" t="s">
        <v>75</v>
      </c>
      <c r="AM92" s="136">
        <f t="shared" si="12"/>
        <v>0</v>
      </c>
      <c r="AN92" s="136">
        <f>+K92+AC92-AH92</f>
        <v>26412840</v>
      </c>
      <c r="AO92" s="72" t="s">
        <v>67</v>
      </c>
      <c r="AP92" s="136">
        <v>26412840</v>
      </c>
      <c r="AQ92" s="67" t="s">
        <v>4597</v>
      </c>
      <c r="AR92" s="70">
        <v>0</v>
      </c>
      <c r="AS92" s="84" t="s">
        <v>75</v>
      </c>
      <c r="AT92" s="169">
        <v>16943348</v>
      </c>
      <c r="AU92" s="139">
        <f t="shared" si="13"/>
        <v>9469492</v>
      </c>
      <c r="AV92" s="140">
        <f t="shared" si="14"/>
        <v>0.64148149157758116</v>
      </c>
      <c r="AW92" s="84" t="s">
        <v>75</v>
      </c>
      <c r="AX92" s="72" t="s">
        <v>86</v>
      </c>
      <c r="AY92" s="73" t="s">
        <v>4753</v>
      </c>
      <c r="AZ92" s="67" t="s">
        <v>67</v>
      </c>
      <c r="BA92" s="67" t="s">
        <v>133</v>
      </c>
    </row>
    <row r="93" spans="2:53" x14ac:dyDescent="0.25">
      <c r="B93" s="67">
        <v>2024</v>
      </c>
      <c r="C93" s="67">
        <v>891780111</v>
      </c>
      <c r="D93" s="69" t="s">
        <v>64</v>
      </c>
      <c r="E93" s="70" t="s">
        <v>4752</v>
      </c>
      <c r="F93" s="70" t="s">
        <v>4751</v>
      </c>
      <c r="G93" s="72">
        <v>0</v>
      </c>
      <c r="H93" s="72" t="s">
        <v>73</v>
      </c>
      <c r="I93" s="69" t="s">
        <v>138</v>
      </c>
      <c r="J93" s="73" t="s">
        <v>4750</v>
      </c>
      <c r="K93" s="70">
        <v>127869070</v>
      </c>
      <c r="L93" s="67" t="s">
        <v>68</v>
      </c>
      <c r="M93" s="73" t="s">
        <v>4749</v>
      </c>
      <c r="N93" s="75" t="s">
        <v>4748</v>
      </c>
      <c r="O93" s="154">
        <v>1065</v>
      </c>
      <c r="P93" s="291">
        <v>45408</v>
      </c>
      <c r="Q93" s="70">
        <v>127869070</v>
      </c>
      <c r="R93" s="291">
        <v>45418</v>
      </c>
      <c r="S93" s="70">
        <v>127869070</v>
      </c>
      <c r="T93" s="72" t="s">
        <v>66</v>
      </c>
      <c r="U93" s="154">
        <v>85152695</v>
      </c>
      <c r="V93" s="73" t="s">
        <v>3150</v>
      </c>
      <c r="W93" s="292">
        <v>45418</v>
      </c>
      <c r="X93" s="291">
        <v>45418</v>
      </c>
      <c r="Y93" s="291">
        <v>45418</v>
      </c>
      <c r="Z93" s="291">
        <v>45422</v>
      </c>
      <c r="AA93" s="136">
        <f t="shared" si="10"/>
        <v>4</v>
      </c>
      <c r="AB93" s="70">
        <v>0</v>
      </c>
      <c r="AC93" s="70">
        <v>0</v>
      </c>
      <c r="AD93" s="70">
        <v>0</v>
      </c>
      <c r="AE93" s="84" t="s">
        <v>75</v>
      </c>
      <c r="AF93" s="136">
        <f t="shared" si="11"/>
        <v>0</v>
      </c>
      <c r="AG93" s="70">
        <v>0</v>
      </c>
      <c r="AH93" s="70">
        <v>0</v>
      </c>
      <c r="AI93" s="84" t="s">
        <v>75</v>
      </c>
      <c r="AJ93" s="72">
        <v>0</v>
      </c>
      <c r="AK93" s="84" t="s">
        <v>75</v>
      </c>
      <c r="AL93" s="84" t="s">
        <v>75</v>
      </c>
      <c r="AM93" s="136">
        <f t="shared" si="12"/>
        <v>0</v>
      </c>
      <c r="AN93" s="136">
        <f>+K93+AC93-AH93</f>
        <v>127869070</v>
      </c>
      <c r="AO93" s="72" t="s">
        <v>67</v>
      </c>
      <c r="AP93" s="136">
        <v>127869070</v>
      </c>
      <c r="AQ93" s="67" t="s">
        <v>66</v>
      </c>
      <c r="AR93" s="70">
        <v>63934535</v>
      </c>
      <c r="AS93" s="84" t="s">
        <v>75</v>
      </c>
      <c r="AT93" s="169">
        <v>127869070</v>
      </c>
      <c r="AU93" s="139">
        <f t="shared" si="13"/>
        <v>0</v>
      </c>
      <c r="AV93" s="140">
        <f t="shared" si="14"/>
        <v>1</v>
      </c>
      <c r="AW93" s="84" t="s">
        <v>75</v>
      </c>
      <c r="AX93" s="72" t="s">
        <v>131</v>
      </c>
      <c r="AY93" s="73" t="s">
        <v>4747</v>
      </c>
      <c r="AZ93" s="67" t="s">
        <v>67</v>
      </c>
      <c r="BA93" s="67" t="s">
        <v>133</v>
      </c>
    </row>
    <row r="94" spans="2:53" x14ac:dyDescent="0.25">
      <c r="B94" s="67">
        <v>2024</v>
      </c>
      <c r="C94" s="67">
        <v>891780111</v>
      </c>
      <c r="D94" s="69" t="s">
        <v>64</v>
      </c>
      <c r="E94" s="70" t="s">
        <v>4746</v>
      </c>
      <c r="F94" s="70" t="s">
        <v>4745</v>
      </c>
      <c r="G94" s="72">
        <v>0</v>
      </c>
      <c r="H94" s="72" t="s">
        <v>73</v>
      </c>
      <c r="I94" s="69" t="s">
        <v>65</v>
      </c>
      <c r="J94" s="73" t="s">
        <v>4744</v>
      </c>
      <c r="K94" s="70">
        <v>19373200</v>
      </c>
      <c r="L94" s="67" t="s">
        <v>68</v>
      </c>
      <c r="M94" s="73" t="s">
        <v>4743</v>
      </c>
      <c r="N94" s="75" t="s">
        <v>4742</v>
      </c>
      <c r="O94" s="154">
        <v>822</v>
      </c>
      <c r="P94" s="291">
        <v>45385</v>
      </c>
      <c r="Q94" s="70">
        <v>19373200</v>
      </c>
      <c r="R94" s="291">
        <v>45418</v>
      </c>
      <c r="S94" s="70">
        <v>19373200</v>
      </c>
      <c r="T94" s="72" t="s">
        <v>66</v>
      </c>
      <c r="U94" s="154">
        <v>85467461</v>
      </c>
      <c r="V94" s="73" t="s">
        <v>4217</v>
      </c>
      <c r="W94" s="292">
        <v>45418</v>
      </c>
      <c r="X94" s="291">
        <v>45420</v>
      </c>
      <c r="Y94" s="291">
        <v>45420</v>
      </c>
      <c r="Z94" s="291">
        <v>45657</v>
      </c>
      <c r="AA94" s="136">
        <f t="shared" si="10"/>
        <v>237</v>
      </c>
      <c r="AB94" s="70">
        <v>0</v>
      </c>
      <c r="AC94" s="70">
        <v>0</v>
      </c>
      <c r="AD94" s="70">
        <v>0</v>
      </c>
      <c r="AE94" s="84" t="s">
        <v>75</v>
      </c>
      <c r="AF94" s="136">
        <f t="shared" si="11"/>
        <v>0</v>
      </c>
      <c r="AG94" s="70">
        <v>0</v>
      </c>
      <c r="AH94" s="70">
        <v>0</v>
      </c>
      <c r="AI94" s="84" t="s">
        <v>75</v>
      </c>
      <c r="AJ94" s="72">
        <v>0</v>
      </c>
      <c r="AK94" s="84" t="s">
        <v>75</v>
      </c>
      <c r="AL94" s="84" t="s">
        <v>75</v>
      </c>
      <c r="AM94" s="136">
        <f t="shared" si="12"/>
        <v>0</v>
      </c>
      <c r="AN94" s="136">
        <f>+K94+AC94-AH94</f>
        <v>19373200</v>
      </c>
      <c r="AO94" s="72" t="s">
        <v>67</v>
      </c>
      <c r="AP94" s="136">
        <v>19373200</v>
      </c>
      <c r="AQ94" s="67" t="s">
        <v>4597</v>
      </c>
      <c r="AR94" s="70">
        <v>7749280</v>
      </c>
      <c r="AS94" s="84" t="s">
        <v>75</v>
      </c>
      <c r="AT94" s="169">
        <v>0</v>
      </c>
      <c r="AU94" s="139">
        <f t="shared" si="13"/>
        <v>19373200</v>
      </c>
      <c r="AV94" s="140">
        <f t="shared" si="14"/>
        <v>0</v>
      </c>
      <c r="AW94" s="84" t="s">
        <v>75</v>
      </c>
      <c r="AX94" s="72" t="s">
        <v>86</v>
      </c>
      <c r="AY94" s="73" t="s">
        <v>4741</v>
      </c>
      <c r="AZ94" s="67" t="s">
        <v>67</v>
      </c>
      <c r="BA94" s="67" t="s">
        <v>133</v>
      </c>
    </row>
    <row r="95" spans="2:53" x14ac:dyDescent="0.25">
      <c r="B95" s="67">
        <v>2024</v>
      </c>
      <c r="C95" s="67">
        <v>891780111</v>
      </c>
      <c r="D95" s="69" t="s">
        <v>64</v>
      </c>
      <c r="E95" s="70" t="s">
        <v>4740</v>
      </c>
      <c r="F95" s="70" t="s">
        <v>4739</v>
      </c>
      <c r="G95" s="72">
        <v>0</v>
      </c>
      <c r="H95" s="72" t="s">
        <v>73</v>
      </c>
      <c r="I95" s="69" t="s">
        <v>65</v>
      </c>
      <c r="J95" s="73" t="s">
        <v>4738</v>
      </c>
      <c r="K95" s="70">
        <v>59981950</v>
      </c>
      <c r="L95" s="67" t="s">
        <v>68</v>
      </c>
      <c r="M95" s="73" t="s">
        <v>4737</v>
      </c>
      <c r="N95" s="75" t="s">
        <v>4736</v>
      </c>
      <c r="O95" s="154">
        <v>969</v>
      </c>
      <c r="P95" s="291">
        <v>45399</v>
      </c>
      <c r="Q95" s="70">
        <v>59981950</v>
      </c>
      <c r="R95" s="291">
        <v>45419</v>
      </c>
      <c r="S95" s="70">
        <v>59981950</v>
      </c>
      <c r="T95" s="72" t="s">
        <v>66</v>
      </c>
      <c r="U95" s="154">
        <v>85467461</v>
      </c>
      <c r="V95" s="73" t="s">
        <v>4217</v>
      </c>
      <c r="W95" s="292">
        <v>45419</v>
      </c>
      <c r="X95" s="291">
        <v>45427</v>
      </c>
      <c r="Y95" s="291">
        <v>45419</v>
      </c>
      <c r="Z95" s="291">
        <v>45470</v>
      </c>
      <c r="AA95" s="136">
        <f t="shared" si="10"/>
        <v>51</v>
      </c>
      <c r="AB95" s="70">
        <v>0</v>
      </c>
      <c r="AC95" s="70">
        <v>0</v>
      </c>
      <c r="AD95" s="70">
        <v>0</v>
      </c>
      <c r="AE95" s="84" t="s">
        <v>75</v>
      </c>
      <c r="AF95" s="136">
        <f t="shared" si="11"/>
        <v>0</v>
      </c>
      <c r="AG95" s="70">
        <v>0</v>
      </c>
      <c r="AH95" s="70">
        <v>0</v>
      </c>
      <c r="AI95" s="84" t="s">
        <v>75</v>
      </c>
      <c r="AJ95" s="72">
        <v>0</v>
      </c>
      <c r="AK95" s="84" t="s">
        <v>75</v>
      </c>
      <c r="AL95" s="84" t="s">
        <v>75</v>
      </c>
      <c r="AM95" s="136">
        <f t="shared" si="12"/>
        <v>0</v>
      </c>
      <c r="AN95" s="136">
        <f>+K95+AC95-AH95</f>
        <v>59981950</v>
      </c>
      <c r="AO95" s="72" t="s">
        <v>67</v>
      </c>
      <c r="AP95" s="136">
        <v>59981950</v>
      </c>
      <c r="AQ95" s="67" t="s">
        <v>66</v>
      </c>
      <c r="AR95" s="70">
        <v>17994585</v>
      </c>
      <c r="AS95" s="84" t="s">
        <v>75</v>
      </c>
      <c r="AT95" s="169">
        <v>59981950</v>
      </c>
      <c r="AU95" s="139">
        <f t="shared" si="13"/>
        <v>0</v>
      </c>
      <c r="AV95" s="140">
        <f t="shared" si="14"/>
        <v>1</v>
      </c>
      <c r="AW95" s="84" t="s">
        <v>75</v>
      </c>
      <c r="AX95" s="72" t="s">
        <v>86</v>
      </c>
      <c r="AY95" s="73" t="s">
        <v>4735</v>
      </c>
      <c r="AZ95" s="67" t="s">
        <v>67</v>
      </c>
      <c r="BA95" s="67" t="s">
        <v>133</v>
      </c>
    </row>
    <row r="96" spans="2:53" x14ac:dyDescent="0.25">
      <c r="B96" s="67">
        <v>2024</v>
      </c>
      <c r="C96" s="67">
        <v>891780111</v>
      </c>
      <c r="D96" s="69" t="s">
        <v>64</v>
      </c>
      <c r="E96" s="70" t="s">
        <v>4734</v>
      </c>
      <c r="F96" s="70" t="s">
        <v>4733</v>
      </c>
      <c r="G96" s="72">
        <v>0</v>
      </c>
      <c r="H96" s="72" t="s">
        <v>73</v>
      </c>
      <c r="I96" s="69" t="s">
        <v>65</v>
      </c>
      <c r="J96" s="73" t="s">
        <v>4732</v>
      </c>
      <c r="K96" s="70">
        <v>25000000</v>
      </c>
      <c r="L96" s="67" t="s">
        <v>68</v>
      </c>
      <c r="M96" s="73" t="s">
        <v>4731</v>
      </c>
      <c r="N96" s="75" t="s">
        <v>4730</v>
      </c>
      <c r="O96" s="154">
        <v>633</v>
      </c>
      <c r="P96" s="291">
        <v>45362</v>
      </c>
      <c r="Q96" s="70">
        <v>60000000</v>
      </c>
      <c r="R96" s="291">
        <v>45419</v>
      </c>
      <c r="S96" s="70">
        <v>25000000</v>
      </c>
      <c r="T96" s="72" t="s">
        <v>66</v>
      </c>
      <c r="U96" s="154">
        <v>57444673</v>
      </c>
      <c r="V96" s="73" t="s">
        <v>4729</v>
      </c>
      <c r="W96" s="292">
        <v>45419</v>
      </c>
      <c r="X96" s="291">
        <v>45419</v>
      </c>
      <c r="Y96" s="291" t="s">
        <v>75</v>
      </c>
      <c r="Z96" s="291">
        <v>45657</v>
      </c>
      <c r="AA96" s="136">
        <f t="shared" si="10"/>
        <v>238</v>
      </c>
      <c r="AB96" s="70">
        <v>0</v>
      </c>
      <c r="AC96" s="70">
        <v>0</v>
      </c>
      <c r="AD96" s="70">
        <v>0</v>
      </c>
      <c r="AE96" s="84" t="s">
        <v>75</v>
      </c>
      <c r="AF96" s="136">
        <f t="shared" si="11"/>
        <v>0</v>
      </c>
      <c r="AG96" s="70">
        <v>0</v>
      </c>
      <c r="AH96" s="70">
        <v>0</v>
      </c>
      <c r="AI96" s="84" t="s">
        <v>75</v>
      </c>
      <c r="AJ96" s="72">
        <v>0</v>
      </c>
      <c r="AK96" s="84" t="s">
        <v>75</v>
      </c>
      <c r="AL96" s="84" t="s">
        <v>75</v>
      </c>
      <c r="AM96" s="136">
        <f t="shared" si="12"/>
        <v>0</v>
      </c>
      <c r="AN96" s="136">
        <f>+K96+AC96-AH96</f>
        <v>25000000</v>
      </c>
      <c r="AO96" s="72" t="s">
        <v>67</v>
      </c>
      <c r="AP96" s="136">
        <v>25000000</v>
      </c>
      <c r="AQ96" s="67" t="s">
        <v>4597</v>
      </c>
      <c r="AR96" s="70">
        <v>0</v>
      </c>
      <c r="AS96" s="84" t="s">
        <v>75</v>
      </c>
      <c r="AT96" s="169">
        <v>0</v>
      </c>
      <c r="AU96" s="139">
        <f t="shared" si="13"/>
        <v>25000000</v>
      </c>
      <c r="AV96" s="140">
        <f t="shared" si="14"/>
        <v>0</v>
      </c>
      <c r="AW96" s="84" t="s">
        <v>75</v>
      </c>
      <c r="AX96" s="72" t="s">
        <v>86</v>
      </c>
      <c r="AY96" s="73" t="s">
        <v>4728</v>
      </c>
      <c r="AZ96" s="67" t="s">
        <v>67</v>
      </c>
      <c r="BA96" s="67" t="s">
        <v>133</v>
      </c>
    </row>
    <row r="97" spans="2:53" x14ac:dyDescent="0.25">
      <c r="B97" s="67">
        <v>2024</v>
      </c>
      <c r="C97" s="67">
        <v>891780111</v>
      </c>
      <c r="D97" s="69" t="s">
        <v>64</v>
      </c>
      <c r="E97" s="70" t="s">
        <v>4727</v>
      </c>
      <c r="F97" s="70" t="s">
        <v>4726</v>
      </c>
      <c r="G97" s="72">
        <v>0</v>
      </c>
      <c r="H97" s="72" t="s">
        <v>73</v>
      </c>
      <c r="I97" s="69" t="s">
        <v>65</v>
      </c>
      <c r="J97" s="73" t="s">
        <v>4725</v>
      </c>
      <c r="K97" s="70">
        <v>93000000</v>
      </c>
      <c r="L97" s="67" t="s">
        <v>68</v>
      </c>
      <c r="M97" s="73" t="s">
        <v>4724</v>
      </c>
      <c r="N97" s="75" t="s">
        <v>4723</v>
      </c>
      <c r="O97" s="154">
        <v>1128</v>
      </c>
      <c r="P97" s="291">
        <v>45418</v>
      </c>
      <c r="Q97" s="70">
        <v>93000000</v>
      </c>
      <c r="R97" s="291">
        <v>45422</v>
      </c>
      <c r="S97" s="70">
        <v>93000000</v>
      </c>
      <c r="T97" s="72" t="s">
        <v>66</v>
      </c>
      <c r="U97" s="154">
        <v>7633815</v>
      </c>
      <c r="V97" s="73" t="s">
        <v>4306</v>
      </c>
      <c r="W97" s="292">
        <v>45422</v>
      </c>
      <c r="X97" s="291">
        <v>45422</v>
      </c>
      <c r="Y97" s="291">
        <v>45422</v>
      </c>
      <c r="Z97" s="291">
        <v>45429</v>
      </c>
      <c r="AA97" s="136">
        <f t="shared" si="10"/>
        <v>7</v>
      </c>
      <c r="AB97" s="70">
        <v>0</v>
      </c>
      <c r="AC97" s="70">
        <v>0</v>
      </c>
      <c r="AD97" s="70">
        <v>0</v>
      </c>
      <c r="AE97" s="84" t="s">
        <v>75</v>
      </c>
      <c r="AF97" s="136">
        <f t="shared" si="11"/>
        <v>0</v>
      </c>
      <c r="AG97" s="70">
        <v>0</v>
      </c>
      <c r="AH97" s="70">
        <v>0</v>
      </c>
      <c r="AI97" s="84" t="s">
        <v>75</v>
      </c>
      <c r="AJ97" s="72">
        <v>0</v>
      </c>
      <c r="AK97" s="84" t="s">
        <v>75</v>
      </c>
      <c r="AL97" s="84" t="s">
        <v>75</v>
      </c>
      <c r="AM97" s="136">
        <f t="shared" si="12"/>
        <v>0</v>
      </c>
      <c r="AN97" s="136">
        <f>+K97+AC97-AH97</f>
        <v>93000000</v>
      </c>
      <c r="AO97" s="72" t="s">
        <v>67</v>
      </c>
      <c r="AP97" s="136">
        <v>93000000</v>
      </c>
      <c r="AQ97" s="67" t="s">
        <v>4597</v>
      </c>
      <c r="AR97" s="70">
        <v>0</v>
      </c>
      <c r="AS97" s="84" t="s">
        <v>75</v>
      </c>
      <c r="AT97" s="169">
        <v>0</v>
      </c>
      <c r="AU97" s="139">
        <f t="shared" si="13"/>
        <v>93000000</v>
      </c>
      <c r="AV97" s="140">
        <f t="shared" si="14"/>
        <v>0</v>
      </c>
      <c r="AW97" s="84" t="s">
        <v>75</v>
      </c>
      <c r="AX97" s="72" t="s">
        <v>131</v>
      </c>
      <c r="AY97" s="73" t="s">
        <v>4722</v>
      </c>
      <c r="AZ97" s="67" t="s">
        <v>67</v>
      </c>
      <c r="BA97" s="67" t="s">
        <v>133</v>
      </c>
    </row>
    <row r="98" spans="2:53" x14ac:dyDescent="0.25">
      <c r="B98" s="67">
        <v>2024</v>
      </c>
      <c r="C98" s="67">
        <v>891780111</v>
      </c>
      <c r="D98" s="69" t="s">
        <v>64</v>
      </c>
      <c r="E98" s="70" t="s">
        <v>4721</v>
      </c>
      <c r="F98" s="70" t="s">
        <v>4720</v>
      </c>
      <c r="G98" s="72">
        <v>0</v>
      </c>
      <c r="H98" s="72" t="s">
        <v>73</v>
      </c>
      <c r="I98" s="69" t="s">
        <v>65</v>
      </c>
      <c r="J98" s="73" t="s">
        <v>4719</v>
      </c>
      <c r="K98" s="70">
        <v>11300000</v>
      </c>
      <c r="L98" s="67" t="s">
        <v>68</v>
      </c>
      <c r="M98" s="73" t="s">
        <v>4718</v>
      </c>
      <c r="N98" s="75" t="s">
        <v>4717</v>
      </c>
      <c r="O98" s="154">
        <v>1149</v>
      </c>
      <c r="P98" s="291">
        <v>45420</v>
      </c>
      <c r="Q98" s="70">
        <v>11300000</v>
      </c>
      <c r="R98" s="291">
        <v>45428</v>
      </c>
      <c r="S98" s="70">
        <v>11300000</v>
      </c>
      <c r="T98" s="72" t="s">
        <v>66</v>
      </c>
      <c r="U98" s="154">
        <v>85465146</v>
      </c>
      <c r="V98" s="73" t="s">
        <v>4249</v>
      </c>
      <c r="W98" s="292">
        <v>45428</v>
      </c>
      <c r="X98" s="291">
        <v>45428</v>
      </c>
      <c r="Y98" s="291" t="s">
        <v>75</v>
      </c>
      <c r="Z98" s="291">
        <v>45441</v>
      </c>
      <c r="AA98" s="136">
        <f t="shared" si="10"/>
        <v>13</v>
      </c>
      <c r="AB98" s="70">
        <v>0</v>
      </c>
      <c r="AC98" s="70">
        <v>0</v>
      </c>
      <c r="AD98" s="70">
        <v>0</v>
      </c>
      <c r="AE98" s="84" t="s">
        <v>75</v>
      </c>
      <c r="AF98" s="136">
        <f t="shared" si="11"/>
        <v>0</v>
      </c>
      <c r="AG98" s="70">
        <v>0</v>
      </c>
      <c r="AH98" s="70">
        <v>0</v>
      </c>
      <c r="AI98" s="84" t="s">
        <v>75</v>
      </c>
      <c r="AJ98" s="72">
        <v>0</v>
      </c>
      <c r="AK98" s="84" t="s">
        <v>75</v>
      </c>
      <c r="AL98" s="84" t="s">
        <v>75</v>
      </c>
      <c r="AM98" s="136">
        <f t="shared" si="12"/>
        <v>0</v>
      </c>
      <c r="AN98" s="136">
        <f>+K98+AC98-AH98</f>
        <v>11300000</v>
      </c>
      <c r="AO98" s="72" t="s">
        <v>67</v>
      </c>
      <c r="AP98" s="136">
        <v>11300000</v>
      </c>
      <c r="AQ98" s="67" t="s">
        <v>4597</v>
      </c>
      <c r="AR98" s="70">
        <v>0</v>
      </c>
      <c r="AS98" s="84" t="s">
        <v>75</v>
      </c>
      <c r="AT98" s="169">
        <v>11300000</v>
      </c>
      <c r="AU98" s="139">
        <f t="shared" si="13"/>
        <v>0</v>
      </c>
      <c r="AV98" s="140">
        <f t="shared" si="14"/>
        <v>1</v>
      </c>
      <c r="AW98" s="84" t="s">
        <v>75</v>
      </c>
      <c r="AX98" s="72" t="s">
        <v>131</v>
      </c>
      <c r="AY98" s="73" t="s">
        <v>4716</v>
      </c>
      <c r="AZ98" s="67" t="s">
        <v>67</v>
      </c>
      <c r="BA98" s="67" t="s">
        <v>133</v>
      </c>
    </row>
    <row r="99" spans="2:53" x14ac:dyDescent="0.25">
      <c r="B99" s="67">
        <v>2024</v>
      </c>
      <c r="C99" s="67">
        <v>891780111</v>
      </c>
      <c r="D99" s="69" t="s">
        <v>64</v>
      </c>
      <c r="E99" s="70" t="s">
        <v>4715</v>
      </c>
      <c r="F99" s="70" t="s">
        <v>4714</v>
      </c>
      <c r="G99" s="72">
        <v>0</v>
      </c>
      <c r="H99" s="72" t="s">
        <v>73</v>
      </c>
      <c r="I99" s="69" t="s">
        <v>65</v>
      </c>
      <c r="J99" s="73" t="s">
        <v>4713</v>
      </c>
      <c r="K99" s="70">
        <v>64982000</v>
      </c>
      <c r="L99" s="67" t="s">
        <v>68</v>
      </c>
      <c r="M99" s="73" t="s">
        <v>4712</v>
      </c>
      <c r="N99" s="75" t="s">
        <v>4711</v>
      </c>
      <c r="O99" s="154">
        <v>1171</v>
      </c>
      <c r="P99" s="291">
        <v>45426</v>
      </c>
      <c r="Q99" s="70">
        <v>64982000</v>
      </c>
      <c r="R99" s="291">
        <v>45428</v>
      </c>
      <c r="S99" s="70">
        <v>64982000</v>
      </c>
      <c r="T99" s="72" t="s">
        <v>66</v>
      </c>
      <c r="U99" s="154">
        <v>72175282</v>
      </c>
      <c r="V99" s="73" t="s">
        <v>4494</v>
      </c>
      <c r="W99" s="292">
        <v>45428</v>
      </c>
      <c r="X99" s="291">
        <v>45436</v>
      </c>
      <c r="Y99" s="291">
        <v>45428</v>
      </c>
      <c r="Z99" s="291">
        <v>45458</v>
      </c>
      <c r="AA99" s="136">
        <f t="shared" si="10"/>
        <v>30</v>
      </c>
      <c r="AB99" s="70">
        <v>0</v>
      </c>
      <c r="AC99" s="70">
        <v>0</v>
      </c>
      <c r="AD99" s="70">
        <v>0</v>
      </c>
      <c r="AE99" s="84" t="s">
        <v>75</v>
      </c>
      <c r="AF99" s="136">
        <f t="shared" si="11"/>
        <v>0</v>
      </c>
      <c r="AG99" s="70">
        <v>0</v>
      </c>
      <c r="AH99" s="70">
        <v>0</v>
      </c>
      <c r="AI99" s="84" t="s">
        <v>75</v>
      </c>
      <c r="AJ99" s="72">
        <v>0</v>
      </c>
      <c r="AK99" s="84" t="s">
        <v>75</v>
      </c>
      <c r="AL99" s="84" t="s">
        <v>75</v>
      </c>
      <c r="AM99" s="136">
        <f t="shared" si="12"/>
        <v>0</v>
      </c>
      <c r="AN99" s="136">
        <f>+K99+AC99-AH99</f>
        <v>64982000</v>
      </c>
      <c r="AO99" s="72" t="s">
        <v>67</v>
      </c>
      <c r="AP99" s="136">
        <v>64982000</v>
      </c>
      <c r="AQ99" s="67" t="s">
        <v>4597</v>
      </c>
      <c r="AR99" s="70">
        <v>0</v>
      </c>
      <c r="AS99" s="84" t="s">
        <v>75</v>
      </c>
      <c r="AT99" s="169">
        <v>0</v>
      </c>
      <c r="AU99" s="139">
        <f t="shared" si="13"/>
        <v>64982000</v>
      </c>
      <c r="AV99" s="140">
        <f t="shared" si="14"/>
        <v>0</v>
      </c>
      <c r="AW99" s="84" t="s">
        <v>75</v>
      </c>
      <c r="AX99" s="72" t="s">
        <v>86</v>
      </c>
      <c r="AY99" s="73" t="s">
        <v>4710</v>
      </c>
      <c r="AZ99" s="67" t="s">
        <v>67</v>
      </c>
      <c r="BA99" s="67" t="s">
        <v>133</v>
      </c>
    </row>
    <row r="100" spans="2:53" x14ac:dyDescent="0.25">
      <c r="B100" s="67">
        <v>2024</v>
      </c>
      <c r="C100" s="67">
        <v>891780111</v>
      </c>
      <c r="D100" s="69" t="s">
        <v>64</v>
      </c>
      <c r="E100" s="70" t="s">
        <v>4709</v>
      </c>
      <c r="F100" s="70" t="s">
        <v>4708</v>
      </c>
      <c r="G100" s="72">
        <v>0</v>
      </c>
      <c r="H100" s="72" t="s">
        <v>73</v>
      </c>
      <c r="I100" s="69" t="s">
        <v>65</v>
      </c>
      <c r="J100" s="73" t="s">
        <v>4707</v>
      </c>
      <c r="K100" s="70">
        <v>9000000</v>
      </c>
      <c r="L100" s="67" t="s">
        <v>68</v>
      </c>
      <c r="M100" s="73" t="s">
        <v>4706</v>
      </c>
      <c r="N100" s="75" t="s">
        <v>4705</v>
      </c>
      <c r="O100" s="154">
        <v>1172</v>
      </c>
      <c r="P100" s="291">
        <v>45426</v>
      </c>
      <c r="Q100" s="70">
        <v>70000000</v>
      </c>
      <c r="R100" s="291">
        <v>45429</v>
      </c>
      <c r="S100" s="70">
        <v>9000000</v>
      </c>
      <c r="T100" s="72" t="s">
        <v>66</v>
      </c>
      <c r="U100" s="154">
        <v>72175282</v>
      </c>
      <c r="V100" s="73" t="s">
        <v>4494</v>
      </c>
      <c r="W100" s="292">
        <v>45429</v>
      </c>
      <c r="X100" s="291">
        <v>45436</v>
      </c>
      <c r="Y100" s="291" t="s">
        <v>75</v>
      </c>
      <c r="Z100" s="291">
        <v>45458</v>
      </c>
      <c r="AA100" s="136">
        <f t="shared" si="10"/>
        <v>22</v>
      </c>
      <c r="AB100" s="70">
        <v>0</v>
      </c>
      <c r="AC100" s="70">
        <v>0</v>
      </c>
      <c r="AD100" s="70">
        <v>0</v>
      </c>
      <c r="AE100" s="84" t="s">
        <v>75</v>
      </c>
      <c r="AF100" s="136">
        <f t="shared" si="11"/>
        <v>0</v>
      </c>
      <c r="AG100" s="70">
        <v>0</v>
      </c>
      <c r="AH100" s="70">
        <v>0</v>
      </c>
      <c r="AI100" s="84" t="s">
        <v>75</v>
      </c>
      <c r="AJ100" s="72">
        <v>0</v>
      </c>
      <c r="AK100" s="84" t="s">
        <v>75</v>
      </c>
      <c r="AL100" s="84" t="s">
        <v>75</v>
      </c>
      <c r="AM100" s="136">
        <f t="shared" si="12"/>
        <v>0</v>
      </c>
      <c r="AN100" s="136">
        <f>+K100+AC100-AH100</f>
        <v>9000000</v>
      </c>
      <c r="AO100" s="72" t="s">
        <v>67</v>
      </c>
      <c r="AP100" s="136">
        <v>9000000</v>
      </c>
      <c r="AQ100" s="67" t="s">
        <v>4597</v>
      </c>
      <c r="AR100" s="70">
        <v>0</v>
      </c>
      <c r="AS100" s="84" t="s">
        <v>75</v>
      </c>
      <c r="AT100" s="169">
        <v>9000000</v>
      </c>
      <c r="AU100" s="139">
        <f t="shared" si="13"/>
        <v>0</v>
      </c>
      <c r="AV100" s="140">
        <f t="shared" si="14"/>
        <v>1</v>
      </c>
      <c r="AW100" s="84" t="s">
        <v>75</v>
      </c>
      <c r="AX100" s="72" t="s">
        <v>86</v>
      </c>
      <c r="AY100" s="73" t="s">
        <v>4704</v>
      </c>
      <c r="AZ100" s="67" t="s">
        <v>67</v>
      </c>
      <c r="BA100" s="67" t="s">
        <v>133</v>
      </c>
    </row>
    <row r="101" spans="2:53" x14ac:dyDescent="0.25">
      <c r="B101" s="67">
        <v>2024</v>
      </c>
      <c r="C101" s="67">
        <v>891780111</v>
      </c>
      <c r="D101" s="69" t="s">
        <v>64</v>
      </c>
      <c r="E101" s="70" t="s">
        <v>4703</v>
      </c>
      <c r="F101" s="70" t="s">
        <v>4702</v>
      </c>
      <c r="G101" s="72">
        <v>0</v>
      </c>
      <c r="H101" s="72" t="s">
        <v>73</v>
      </c>
      <c r="I101" s="69" t="s">
        <v>65</v>
      </c>
      <c r="J101" s="73" t="s">
        <v>4701</v>
      </c>
      <c r="K101" s="70">
        <v>142800000</v>
      </c>
      <c r="L101" s="67" t="s">
        <v>68</v>
      </c>
      <c r="M101" s="73" t="s">
        <v>4700</v>
      </c>
      <c r="N101" s="75" t="s">
        <v>4699</v>
      </c>
      <c r="O101" s="154">
        <v>1167</v>
      </c>
      <c r="P101" s="291">
        <v>45422</v>
      </c>
      <c r="Q101" s="70">
        <v>142800000</v>
      </c>
      <c r="R101" s="291">
        <v>45433</v>
      </c>
      <c r="S101" s="70">
        <v>142800000</v>
      </c>
      <c r="T101" s="72" t="s">
        <v>66</v>
      </c>
      <c r="U101" s="154">
        <v>85465146</v>
      </c>
      <c r="V101" s="73" t="s">
        <v>4249</v>
      </c>
      <c r="W101" s="292">
        <v>45433</v>
      </c>
      <c r="X101" s="291">
        <v>45435</v>
      </c>
      <c r="Y101" s="291">
        <v>45434</v>
      </c>
      <c r="Z101" s="291">
        <v>45436</v>
      </c>
      <c r="AA101" s="136">
        <f t="shared" si="10"/>
        <v>2</v>
      </c>
      <c r="AB101" s="70">
        <v>0</v>
      </c>
      <c r="AC101" s="70">
        <v>0</v>
      </c>
      <c r="AD101" s="70">
        <v>0</v>
      </c>
      <c r="AE101" s="84" t="s">
        <v>75</v>
      </c>
      <c r="AF101" s="136">
        <f t="shared" si="11"/>
        <v>0</v>
      </c>
      <c r="AG101" s="70">
        <v>0</v>
      </c>
      <c r="AH101" s="70">
        <v>0</v>
      </c>
      <c r="AI101" s="84" t="s">
        <v>75</v>
      </c>
      <c r="AJ101" s="72">
        <v>0</v>
      </c>
      <c r="AK101" s="84" t="s">
        <v>75</v>
      </c>
      <c r="AL101" s="84" t="s">
        <v>75</v>
      </c>
      <c r="AM101" s="136">
        <f t="shared" si="12"/>
        <v>0</v>
      </c>
      <c r="AN101" s="136">
        <f>+K101+AC101-AH101</f>
        <v>142800000</v>
      </c>
      <c r="AO101" s="72" t="s">
        <v>67</v>
      </c>
      <c r="AP101" s="136">
        <v>142800000</v>
      </c>
      <c r="AQ101" s="67" t="s">
        <v>4597</v>
      </c>
      <c r="AR101" s="70">
        <v>0</v>
      </c>
      <c r="AS101" s="84" t="s">
        <v>75</v>
      </c>
      <c r="AT101" s="169">
        <v>85680000</v>
      </c>
      <c r="AU101" s="139">
        <f t="shared" si="13"/>
        <v>57120000</v>
      </c>
      <c r="AV101" s="140">
        <f t="shared" si="14"/>
        <v>0.6</v>
      </c>
      <c r="AW101" s="84" t="s">
        <v>75</v>
      </c>
      <c r="AX101" s="72" t="s">
        <v>131</v>
      </c>
      <c r="AY101" s="73" t="s">
        <v>4698</v>
      </c>
      <c r="AZ101" s="67" t="s">
        <v>67</v>
      </c>
      <c r="BA101" s="67" t="s">
        <v>133</v>
      </c>
    </row>
    <row r="102" spans="2:53" x14ac:dyDescent="0.25">
      <c r="B102" s="67">
        <v>2024</v>
      </c>
      <c r="C102" s="67">
        <v>891780111</v>
      </c>
      <c r="D102" s="69" t="s">
        <v>64</v>
      </c>
      <c r="E102" s="70" t="s">
        <v>4697</v>
      </c>
      <c r="F102" s="70" t="s">
        <v>4696</v>
      </c>
      <c r="G102" s="72">
        <v>0</v>
      </c>
      <c r="H102" s="72" t="s">
        <v>73</v>
      </c>
      <c r="I102" s="69" t="s">
        <v>65</v>
      </c>
      <c r="J102" s="73" t="s">
        <v>4695</v>
      </c>
      <c r="K102" s="70">
        <v>20000000</v>
      </c>
      <c r="L102" s="67" t="s">
        <v>68</v>
      </c>
      <c r="M102" s="73" t="s">
        <v>4694</v>
      </c>
      <c r="N102" s="75" t="s">
        <v>4693</v>
      </c>
      <c r="O102" s="154">
        <v>1172</v>
      </c>
      <c r="P102" s="291">
        <v>45426</v>
      </c>
      <c r="Q102" s="70">
        <v>70000000</v>
      </c>
      <c r="R102" s="291">
        <v>45433</v>
      </c>
      <c r="S102" s="70">
        <v>20000000</v>
      </c>
      <c r="T102" s="72" t="s">
        <v>66</v>
      </c>
      <c r="U102" s="154">
        <v>72175282</v>
      </c>
      <c r="V102" s="73" t="s">
        <v>4494</v>
      </c>
      <c r="W102" s="292">
        <v>45433</v>
      </c>
      <c r="X102" s="291">
        <v>45436</v>
      </c>
      <c r="Y102" s="291" t="s">
        <v>75</v>
      </c>
      <c r="Z102" s="291">
        <v>45458</v>
      </c>
      <c r="AA102" s="136">
        <f t="shared" si="10"/>
        <v>22</v>
      </c>
      <c r="AB102" s="70">
        <v>0</v>
      </c>
      <c r="AC102" s="70">
        <v>0</v>
      </c>
      <c r="AD102" s="70">
        <v>0</v>
      </c>
      <c r="AE102" s="84" t="s">
        <v>75</v>
      </c>
      <c r="AF102" s="136">
        <f t="shared" si="11"/>
        <v>0</v>
      </c>
      <c r="AG102" s="70">
        <v>0</v>
      </c>
      <c r="AH102" s="70">
        <v>0</v>
      </c>
      <c r="AI102" s="84" t="s">
        <v>75</v>
      </c>
      <c r="AJ102" s="72">
        <v>0</v>
      </c>
      <c r="AK102" s="84" t="s">
        <v>75</v>
      </c>
      <c r="AL102" s="84" t="s">
        <v>75</v>
      </c>
      <c r="AM102" s="136">
        <f t="shared" si="12"/>
        <v>0</v>
      </c>
      <c r="AN102" s="136">
        <f>+K102+AC102-AH102</f>
        <v>20000000</v>
      </c>
      <c r="AO102" s="72" t="s">
        <v>67</v>
      </c>
      <c r="AP102" s="136">
        <v>20000000</v>
      </c>
      <c r="AQ102" s="67" t="s">
        <v>4597</v>
      </c>
      <c r="AR102" s="70">
        <v>0</v>
      </c>
      <c r="AS102" s="84" t="s">
        <v>75</v>
      </c>
      <c r="AT102" s="169">
        <v>20000000</v>
      </c>
      <c r="AU102" s="139">
        <f t="shared" si="13"/>
        <v>0</v>
      </c>
      <c r="AV102" s="140">
        <f t="shared" si="14"/>
        <v>1</v>
      </c>
      <c r="AW102" s="84" t="s">
        <v>75</v>
      </c>
      <c r="AX102" s="72" t="s">
        <v>86</v>
      </c>
      <c r="AY102" s="73" t="s">
        <v>4692</v>
      </c>
      <c r="AZ102" s="67" t="s">
        <v>67</v>
      </c>
      <c r="BA102" s="67" t="s">
        <v>133</v>
      </c>
    </row>
    <row r="103" spans="2:53" x14ac:dyDescent="0.25">
      <c r="B103" s="67">
        <v>2024</v>
      </c>
      <c r="C103" s="67">
        <v>891780111</v>
      </c>
      <c r="D103" s="69" t="s">
        <v>64</v>
      </c>
      <c r="E103" s="70" t="s">
        <v>4691</v>
      </c>
      <c r="F103" s="70" t="s">
        <v>4690</v>
      </c>
      <c r="G103" s="72">
        <v>0</v>
      </c>
      <c r="H103" s="72" t="s">
        <v>73</v>
      </c>
      <c r="I103" s="69" t="s">
        <v>65</v>
      </c>
      <c r="J103" s="73" t="s">
        <v>4689</v>
      </c>
      <c r="K103" s="70">
        <v>8000000</v>
      </c>
      <c r="L103" s="67" t="s">
        <v>68</v>
      </c>
      <c r="M103" s="73" t="s">
        <v>4688</v>
      </c>
      <c r="N103" s="75" t="s">
        <v>4687</v>
      </c>
      <c r="O103" s="154">
        <v>1172</v>
      </c>
      <c r="P103" s="291">
        <v>45426</v>
      </c>
      <c r="Q103" s="70">
        <v>70000000</v>
      </c>
      <c r="R103" s="291">
        <v>45433</v>
      </c>
      <c r="S103" s="70">
        <v>8000000</v>
      </c>
      <c r="T103" s="72" t="s">
        <v>66</v>
      </c>
      <c r="U103" s="154">
        <v>72175282</v>
      </c>
      <c r="V103" s="73" t="s">
        <v>4494</v>
      </c>
      <c r="W103" s="292">
        <v>45433</v>
      </c>
      <c r="X103" s="291">
        <v>45436</v>
      </c>
      <c r="Y103" s="291" t="s">
        <v>75</v>
      </c>
      <c r="Z103" s="291">
        <v>45458</v>
      </c>
      <c r="AA103" s="136">
        <f t="shared" si="10"/>
        <v>22</v>
      </c>
      <c r="AB103" s="70">
        <v>0</v>
      </c>
      <c r="AC103" s="70">
        <v>0</v>
      </c>
      <c r="AD103" s="70">
        <v>0</v>
      </c>
      <c r="AE103" s="84" t="s">
        <v>75</v>
      </c>
      <c r="AF103" s="136">
        <f t="shared" si="11"/>
        <v>0</v>
      </c>
      <c r="AG103" s="70">
        <v>0</v>
      </c>
      <c r="AH103" s="70">
        <v>0</v>
      </c>
      <c r="AI103" s="84" t="s">
        <v>75</v>
      </c>
      <c r="AJ103" s="72">
        <v>0</v>
      </c>
      <c r="AK103" s="84" t="s">
        <v>75</v>
      </c>
      <c r="AL103" s="84" t="s">
        <v>75</v>
      </c>
      <c r="AM103" s="136">
        <f t="shared" si="12"/>
        <v>0</v>
      </c>
      <c r="AN103" s="136">
        <f>+K103+AC103-AH103</f>
        <v>8000000</v>
      </c>
      <c r="AO103" s="72" t="s">
        <v>67</v>
      </c>
      <c r="AP103" s="136">
        <v>8000000</v>
      </c>
      <c r="AQ103" s="67" t="s">
        <v>4597</v>
      </c>
      <c r="AR103" s="70">
        <v>0</v>
      </c>
      <c r="AS103" s="84" t="s">
        <v>75</v>
      </c>
      <c r="AT103" s="169">
        <v>0</v>
      </c>
      <c r="AU103" s="139">
        <f t="shared" si="13"/>
        <v>8000000</v>
      </c>
      <c r="AV103" s="140">
        <f t="shared" si="14"/>
        <v>0</v>
      </c>
      <c r="AW103" s="84" t="s">
        <v>75</v>
      </c>
      <c r="AX103" s="72" t="s">
        <v>86</v>
      </c>
      <c r="AY103" s="73" t="s">
        <v>4686</v>
      </c>
      <c r="AZ103" s="67" t="s">
        <v>67</v>
      </c>
      <c r="BA103" s="67" t="s">
        <v>133</v>
      </c>
    </row>
    <row r="104" spans="2:53" x14ac:dyDescent="0.25">
      <c r="B104" s="67">
        <v>2024</v>
      </c>
      <c r="C104" s="67">
        <v>891780111</v>
      </c>
      <c r="D104" s="69" t="s">
        <v>64</v>
      </c>
      <c r="E104" s="70" t="s">
        <v>4685</v>
      </c>
      <c r="F104" s="70" t="s">
        <v>4684</v>
      </c>
      <c r="G104" s="72">
        <v>0</v>
      </c>
      <c r="H104" s="72" t="s">
        <v>73</v>
      </c>
      <c r="I104" s="69" t="s">
        <v>65</v>
      </c>
      <c r="J104" s="73" t="s">
        <v>4683</v>
      </c>
      <c r="K104" s="70">
        <v>7000000</v>
      </c>
      <c r="L104" s="67" t="s">
        <v>68</v>
      </c>
      <c r="M104" s="73" t="s">
        <v>4682</v>
      </c>
      <c r="N104" s="75" t="s">
        <v>4681</v>
      </c>
      <c r="O104" s="154">
        <v>1172</v>
      </c>
      <c r="P104" s="291">
        <v>45426</v>
      </c>
      <c r="Q104" s="70">
        <v>70000000</v>
      </c>
      <c r="R104" s="291">
        <v>45434</v>
      </c>
      <c r="S104" s="70">
        <v>7000000</v>
      </c>
      <c r="T104" s="72" t="s">
        <v>66</v>
      </c>
      <c r="U104" s="154">
        <v>72175282</v>
      </c>
      <c r="V104" s="73" t="s">
        <v>4494</v>
      </c>
      <c r="W104" s="292">
        <v>45434</v>
      </c>
      <c r="X104" s="291">
        <v>45436</v>
      </c>
      <c r="Y104" s="291" t="s">
        <v>75</v>
      </c>
      <c r="Z104" s="291">
        <v>45458</v>
      </c>
      <c r="AA104" s="136">
        <f t="shared" ref="AA104:AA135" si="15">+IF(Y104="1800-01-01",Z104-X104,Z104-Y104)</f>
        <v>22</v>
      </c>
      <c r="AB104" s="70">
        <v>0</v>
      </c>
      <c r="AC104" s="70">
        <v>0</v>
      </c>
      <c r="AD104" s="70">
        <v>0</v>
      </c>
      <c r="AE104" s="84" t="s">
        <v>75</v>
      </c>
      <c r="AF104" s="136">
        <f t="shared" ref="AF104:AF135" si="16">+IF(AE104="1800-01-01",0,AE104-Z104)</f>
        <v>0</v>
      </c>
      <c r="AG104" s="70">
        <v>0</v>
      </c>
      <c r="AH104" s="70">
        <v>0</v>
      </c>
      <c r="AI104" s="84" t="s">
        <v>75</v>
      </c>
      <c r="AJ104" s="72">
        <v>0</v>
      </c>
      <c r="AK104" s="84" t="s">
        <v>75</v>
      </c>
      <c r="AL104" s="84" t="s">
        <v>75</v>
      </c>
      <c r="AM104" s="136">
        <f t="shared" ref="AM104:AM135" si="17">+IF(AK104="1800-01-01",0,AL104-AK104)</f>
        <v>0</v>
      </c>
      <c r="AN104" s="136">
        <f>+K104+AC104-AH104</f>
        <v>7000000</v>
      </c>
      <c r="AO104" s="72" t="s">
        <v>67</v>
      </c>
      <c r="AP104" s="136">
        <v>7000000</v>
      </c>
      <c r="AQ104" s="67" t="s">
        <v>4597</v>
      </c>
      <c r="AR104" s="70">
        <v>0</v>
      </c>
      <c r="AS104" s="84" t="s">
        <v>75</v>
      </c>
      <c r="AT104" s="169">
        <v>0</v>
      </c>
      <c r="AU104" s="139">
        <f t="shared" ref="AU104:AU135" si="18">AN104-AT104</f>
        <v>7000000</v>
      </c>
      <c r="AV104" s="140">
        <f t="shared" ref="AV104:AV135" si="19">+IFERROR(AT104/AN104,"_")</f>
        <v>0</v>
      </c>
      <c r="AW104" s="84" t="s">
        <v>75</v>
      </c>
      <c r="AX104" s="72" t="s">
        <v>86</v>
      </c>
      <c r="AY104" s="73" t="s">
        <v>4680</v>
      </c>
      <c r="AZ104" s="67" t="s">
        <v>67</v>
      </c>
      <c r="BA104" s="67" t="s">
        <v>133</v>
      </c>
    </row>
    <row r="105" spans="2:53" x14ac:dyDescent="0.25">
      <c r="B105" s="67">
        <v>2024</v>
      </c>
      <c r="C105" s="67">
        <v>891780111</v>
      </c>
      <c r="D105" s="69" t="s">
        <v>64</v>
      </c>
      <c r="E105" s="70" t="s">
        <v>4679</v>
      </c>
      <c r="F105" s="70" t="s">
        <v>4678</v>
      </c>
      <c r="G105" s="72">
        <v>0</v>
      </c>
      <c r="H105" s="72" t="s">
        <v>73</v>
      </c>
      <c r="I105" s="69" t="s">
        <v>65</v>
      </c>
      <c r="J105" s="73" t="s">
        <v>4677</v>
      </c>
      <c r="K105" s="70">
        <v>6000000</v>
      </c>
      <c r="L105" s="67" t="s">
        <v>68</v>
      </c>
      <c r="M105" s="73" t="s">
        <v>4676</v>
      </c>
      <c r="N105" s="75" t="s">
        <v>4675</v>
      </c>
      <c r="O105" s="154">
        <v>1172</v>
      </c>
      <c r="P105" s="291">
        <v>45426</v>
      </c>
      <c r="Q105" s="70">
        <v>70000000</v>
      </c>
      <c r="R105" s="291">
        <v>45435</v>
      </c>
      <c r="S105" s="70">
        <v>6000000</v>
      </c>
      <c r="T105" s="72" t="s">
        <v>66</v>
      </c>
      <c r="U105" s="154">
        <v>72175282</v>
      </c>
      <c r="V105" s="73" t="s">
        <v>4494</v>
      </c>
      <c r="W105" s="292">
        <v>45435</v>
      </c>
      <c r="X105" s="291">
        <v>45436</v>
      </c>
      <c r="Y105" s="291" t="s">
        <v>75</v>
      </c>
      <c r="Z105" s="291">
        <v>45458</v>
      </c>
      <c r="AA105" s="136">
        <f t="shared" si="15"/>
        <v>22</v>
      </c>
      <c r="AB105" s="70">
        <v>0</v>
      </c>
      <c r="AC105" s="70">
        <v>0</v>
      </c>
      <c r="AD105" s="70">
        <v>0</v>
      </c>
      <c r="AE105" s="84" t="s">
        <v>75</v>
      </c>
      <c r="AF105" s="136">
        <f t="shared" si="16"/>
        <v>0</v>
      </c>
      <c r="AG105" s="70">
        <v>0</v>
      </c>
      <c r="AH105" s="70">
        <v>0</v>
      </c>
      <c r="AI105" s="84" t="s">
        <v>75</v>
      </c>
      <c r="AJ105" s="72">
        <v>0</v>
      </c>
      <c r="AK105" s="84" t="s">
        <v>75</v>
      </c>
      <c r="AL105" s="84" t="s">
        <v>75</v>
      </c>
      <c r="AM105" s="136">
        <f t="shared" si="17"/>
        <v>0</v>
      </c>
      <c r="AN105" s="136">
        <f>+K105+AC105-AH105</f>
        <v>6000000</v>
      </c>
      <c r="AO105" s="72" t="s">
        <v>67</v>
      </c>
      <c r="AP105" s="136">
        <v>6000000</v>
      </c>
      <c r="AQ105" s="67" t="s">
        <v>4597</v>
      </c>
      <c r="AR105" s="70">
        <v>0</v>
      </c>
      <c r="AS105" s="84" t="s">
        <v>75</v>
      </c>
      <c r="AT105" s="169">
        <v>6000000</v>
      </c>
      <c r="AU105" s="139">
        <f t="shared" si="18"/>
        <v>0</v>
      </c>
      <c r="AV105" s="140">
        <f t="shared" si="19"/>
        <v>1</v>
      </c>
      <c r="AW105" s="84" t="s">
        <v>75</v>
      </c>
      <c r="AX105" s="72" t="s">
        <v>86</v>
      </c>
      <c r="AY105" s="73" t="s">
        <v>4674</v>
      </c>
      <c r="AZ105" s="67" t="s">
        <v>67</v>
      </c>
      <c r="BA105" s="67" t="s">
        <v>133</v>
      </c>
    </row>
    <row r="106" spans="2:53" x14ac:dyDescent="0.25">
      <c r="B106" s="67">
        <v>2024</v>
      </c>
      <c r="C106" s="67">
        <v>891780111</v>
      </c>
      <c r="D106" s="69" t="s">
        <v>64</v>
      </c>
      <c r="E106" s="70" t="s">
        <v>4673</v>
      </c>
      <c r="F106" s="70" t="s">
        <v>4672</v>
      </c>
      <c r="G106" s="72">
        <v>0</v>
      </c>
      <c r="H106" s="72" t="s">
        <v>73</v>
      </c>
      <c r="I106" s="69" t="s">
        <v>65</v>
      </c>
      <c r="J106" s="73" t="s">
        <v>4671</v>
      </c>
      <c r="K106" s="70">
        <v>20000000</v>
      </c>
      <c r="L106" s="67" t="s">
        <v>68</v>
      </c>
      <c r="M106" s="73" t="s">
        <v>4670</v>
      </c>
      <c r="N106" s="75" t="s">
        <v>4669</v>
      </c>
      <c r="O106" s="154">
        <v>1172</v>
      </c>
      <c r="P106" s="291">
        <v>45426</v>
      </c>
      <c r="Q106" s="70">
        <v>70000000</v>
      </c>
      <c r="R106" s="291">
        <v>45435</v>
      </c>
      <c r="S106" s="70">
        <v>20000000</v>
      </c>
      <c r="T106" s="72" t="s">
        <v>66</v>
      </c>
      <c r="U106" s="154">
        <v>72175282</v>
      </c>
      <c r="V106" s="73" t="s">
        <v>4494</v>
      </c>
      <c r="W106" s="292">
        <v>45435</v>
      </c>
      <c r="X106" s="291">
        <v>45436</v>
      </c>
      <c r="Y106" s="291" t="s">
        <v>75</v>
      </c>
      <c r="Z106" s="291">
        <v>45458</v>
      </c>
      <c r="AA106" s="136">
        <f t="shared" si="15"/>
        <v>22</v>
      </c>
      <c r="AB106" s="70">
        <v>0</v>
      </c>
      <c r="AC106" s="70">
        <v>0</v>
      </c>
      <c r="AD106" s="70">
        <v>0</v>
      </c>
      <c r="AE106" s="84" t="s">
        <v>75</v>
      </c>
      <c r="AF106" s="136">
        <f t="shared" si="16"/>
        <v>0</v>
      </c>
      <c r="AG106" s="70">
        <v>0</v>
      </c>
      <c r="AH106" s="70">
        <v>0</v>
      </c>
      <c r="AI106" s="84" t="s">
        <v>75</v>
      </c>
      <c r="AJ106" s="72">
        <v>0</v>
      </c>
      <c r="AK106" s="84" t="s">
        <v>75</v>
      </c>
      <c r="AL106" s="84" t="s">
        <v>75</v>
      </c>
      <c r="AM106" s="136">
        <f t="shared" si="17"/>
        <v>0</v>
      </c>
      <c r="AN106" s="136">
        <f>+K106+AC106-AH106</f>
        <v>20000000</v>
      </c>
      <c r="AO106" s="72" t="s">
        <v>67</v>
      </c>
      <c r="AP106" s="136">
        <v>20000000</v>
      </c>
      <c r="AQ106" s="67" t="s">
        <v>4597</v>
      </c>
      <c r="AR106" s="70">
        <v>0</v>
      </c>
      <c r="AS106" s="84" t="s">
        <v>75</v>
      </c>
      <c r="AT106" s="169">
        <v>0</v>
      </c>
      <c r="AU106" s="139">
        <f t="shared" si="18"/>
        <v>20000000</v>
      </c>
      <c r="AV106" s="140">
        <f t="shared" si="19"/>
        <v>0</v>
      </c>
      <c r="AW106" s="84" t="s">
        <v>75</v>
      </c>
      <c r="AX106" s="72" t="s">
        <v>86</v>
      </c>
      <c r="AY106" s="73" t="s">
        <v>4668</v>
      </c>
      <c r="AZ106" s="67" t="s">
        <v>67</v>
      </c>
      <c r="BA106" s="67" t="s">
        <v>133</v>
      </c>
    </row>
    <row r="107" spans="2:53" x14ac:dyDescent="0.25">
      <c r="B107" s="67">
        <v>2024</v>
      </c>
      <c r="C107" s="67">
        <v>891780111</v>
      </c>
      <c r="D107" s="69" t="s">
        <v>64</v>
      </c>
      <c r="E107" s="70" t="s">
        <v>4667</v>
      </c>
      <c r="F107" s="70" t="s">
        <v>4666</v>
      </c>
      <c r="G107" s="72">
        <v>0</v>
      </c>
      <c r="H107" s="72" t="s">
        <v>73</v>
      </c>
      <c r="I107" s="69" t="s">
        <v>65</v>
      </c>
      <c r="J107" s="73" t="s">
        <v>4665</v>
      </c>
      <c r="K107" s="70">
        <v>59930000</v>
      </c>
      <c r="L107" s="67" t="s">
        <v>68</v>
      </c>
      <c r="M107" s="73" t="s">
        <v>4664</v>
      </c>
      <c r="N107" s="75" t="s">
        <v>4663</v>
      </c>
      <c r="O107" s="154" t="s">
        <v>4662</v>
      </c>
      <c r="P107" s="291" t="s">
        <v>4661</v>
      </c>
      <c r="Q107" s="70">
        <v>59930000</v>
      </c>
      <c r="R107" s="291">
        <v>45435</v>
      </c>
      <c r="S107" s="70">
        <v>59930000</v>
      </c>
      <c r="T107" s="72" t="s">
        <v>66</v>
      </c>
      <c r="U107" s="154">
        <v>85459497</v>
      </c>
      <c r="V107" s="73" t="s">
        <v>3149</v>
      </c>
      <c r="W107" s="292">
        <v>45436</v>
      </c>
      <c r="X107" s="291">
        <v>45447</v>
      </c>
      <c r="Y107" s="291">
        <v>45447</v>
      </c>
      <c r="Z107" s="291">
        <v>45657</v>
      </c>
      <c r="AA107" s="136">
        <f t="shared" si="15"/>
        <v>210</v>
      </c>
      <c r="AB107" s="70">
        <v>0</v>
      </c>
      <c r="AC107" s="70">
        <v>0</v>
      </c>
      <c r="AD107" s="70">
        <v>0</v>
      </c>
      <c r="AE107" s="84" t="s">
        <v>75</v>
      </c>
      <c r="AF107" s="136">
        <f t="shared" si="16"/>
        <v>0</v>
      </c>
      <c r="AG107" s="70">
        <v>0</v>
      </c>
      <c r="AH107" s="70">
        <v>0</v>
      </c>
      <c r="AI107" s="84" t="s">
        <v>75</v>
      </c>
      <c r="AJ107" s="72">
        <v>0</v>
      </c>
      <c r="AK107" s="84" t="s">
        <v>75</v>
      </c>
      <c r="AL107" s="84" t="s">
        <v>75</v>
      </c>
      <c r="AM107" s="136">
        <f t="shared" si="17"/>
        <v>0</v>
      </c>
      <c r="AN107" s="136">
        <f>+K107+AC107-AH107</f>
        <v>59930000</v>
      </c>
      <c r="AO107" s="72" t="s">
        <v>67</v>
      </c>
      <c r="AP107" s="136">
        <v>59930000</v>
      </c>
      <c r="AQ107" s="67" t="s">
        <v>4597</v>
      </c>
      <c r="AR107" s="70">
        <v>0</v>
      </c>
      <c r="AS107" s="84" t="s">
        <v>75</v>
      </c>
      <c r="AT107" s="169">
        <v>0</v>
      </c>
      <c r="AU107" s="139">
        <f t="shared" si="18"/>
        <v>59930000</v>
      </c>
      <c r="AV107" s="140">
        <f t="shared" si="19"/>
        <v>0</v>
      </c>
      <c r="AW107" s="84" t="s">
        <v>75</v>
      </c>
      <c r="AX107" s="72" t="s">
        <v>86</v>
      </c>
      <c r="AY107" s="73" t="s">
        <v>4660</v>
      </c>
      <c r="AZ107" s="67" t="s">
        <v>67</v>
      </c>
      <c r="BA107" s="67" t="s">
        <v>133</v>
      </c>
    </row>
    <row r="108" spans="2:53" x14ac:dyDescent="0.25">
      <c r="B108" s="67">
        <v>2024</v>
      </c>
      <c r="C108" s="67">
        <v>891780111</v>
      </c>
      <c r="D108" s="69" t="s">
        <v>64</v>
      </c>
      <c r="E108" s="70" t="s">
        <v>4659</v>
      </c>
      <c r="F108" s="70" t="s">
        <v>4658</v>
      </c>
      <c r="G108" s="72">
        <v>0</v>
      </c>
      <c r="H108" s="72" t="s">
        <v>73</v>
      </c>
      <c r="I108" s="69" t="s">
        <v>65</v>
      </c>
      <c r="J108" s="73" t="s">
        <v>4657</v>
      </c>
      <c r="K108" s="70">
        <v>25149450</v>
      </c>
      <c r="L108" s="67" t="s">
        <v>68</v>
      </c>
      <c r="M108" s="73" t="s">
        <v>4656</v>
      </c>
      <c r="N108" s="75" t="s">
        <v>4614</v>
      </c>
      <c r="O108" s="154">
        <v>1186</v>
      </c>
      <c r="P108" s="291">
        <v>45428</v>
      </c>
      <c r="Q108" s="70">
        <v>25149450</v>
      </c>
      <c r="R108" s="291">
        <v>45439</v>
      </c>
      <c r="S108" s="70">
        <v>25149450</v>
      </c>
      <c r="T108" s="72" t="s">
        <v>66</v>
      </c>
      <c r="U108" s="154">
        <v>85459497</v>
      </c>
      <c r="V108" s="73" t="s">
        <v>3149</v>
      </c>
      <c r="W108" s="292">
        <v>45439</v>
      </c>
      <c r="X108" s="291">
        <v>45457</v>
      </c>
      <c r="Y108" s="291">
        <v>45440</v>
      </c>
      <c r="Z108" s="291">
        <v>45587</v>
      </c>
      <c r="AA108" s="136">
        <f t="shared" si="15"/>
        <v>147</v>
      </c>
      <c r="AB108" s="70">
        <v>0</v>
      </c>
      <c r="AC108" s="70">
        <v>0</v>
      </c>
      <c r="AD108" s="70">
        <v>0</v>
      </c>
      <c r="AE108" s="84" t="s">
        <v>75</v>
      </c>
      <c r="AF108" s="136">
        <f t="shared" si="16"/>
        <v>0</v>
      </c>
      <c r="AG108" s="70">
        <v>0</v>
      </c>
      <c r="AH108" s="70">
        <v>0</v>
      </c>
      <c r="AI108" s="84" t="s">
        <v>75</v>
      </c>
      <c r="AJ108" s="72">
        <v>0</v>
      </c>
      <c r="AK108" s="84" t="s">
        <v>75</v>
      </c>
      <c r="AL108" s="84" t="s">
        <v>75</v>
      </c>
      <c r="AM108" s="136">
        <f t="shared" si="17"/>
        <v>0</v>
      </c>
      <c r="AN108" s="136">
        <f>+K108+AC108-AH108</f>
        <v>25149450</v>
      </c>
      <c r="AO108" s="72" t="s">
        <v>67</v>
      </c>
      <c r="AP108" s="136">
        <v>25149450</v>
      </c>
      <c r="AQ108" s="67" t="s">
        <v>66</v>
      </c>
      <c r="AR108" s="70">
        <v>12574725</v>
      </c>
      <c r="AS108" s="84" t="s">
        <v>75</v>
      </c>
      <c r="AT108" s="169">
        <v>0</v>
      </c>
      <c r="AU108" s="139">
        <f t="shared" si="18"/>
        <v>25149450</v>
      </c>
      <c r="AV108" s="140">
        <f t="shared" si="19"/>
        <v>0</v>
      </c>
      <c r="AW108" s="84" t="s">
        <v>75</v>
      </c>
      <c r="AX108" s="72" t="s">
        <v>86</v>
      </c>
      <c r="AY108" s="73" t="s">
        <v>4655</v>
      </c>
      <c r="AZ108" s="67" t="s">
        <v>67</v>
      </c>
      <c r="BA108" s="67" t="s">
        <v>133</v>
      </c>
    </row>
    <row r="109" spans="2:53" x14ac:dyDescent="0.25">
      <c r="B109" s="67">
        <v>2024</v>
      </c>
      <c r="C109" s="67">
        <v>891780111</v>
      </c>
      <c r="D109" s="69" t="s">
        <v>64</v>
      </c>
      <c r="E109" s="70" t="s">
        <v>4654</v>
      </c>
      <c r="F109" s="70" t="s">
        <v>4653</v>
      </c>
      <c r="G109" s="72">
        <v>0</v>
      </c>
      <c r="H109" s="72" t="s">
        <v>73</v>
      </c>
      <c r="I109" s="69" t="s">
        <v>65</v>
      </c>
      <c r="J109" s="73" t="s">
        <v>4652</v>
      </c>
      <c r="K109" s="70">
        <v>55000000</v>
      </c>
      <c r="L109" s="67" t="s">
        <v>68</v>
      </c>
      <c r="M109" s="73" t="s">
        <v>4651</v>
      </c>
      <c r="N109" s="75" t="s">
        <v>4650</v>
      </c>
      <c r="O109" s="154">
        <v>1216</v>
      </c>
      <c r="P109" s="291">
        <v>45433</v>
      </c>
      <c r="Q109" s="70">
        <v>55000000</v>
      </c>
      <c r="R109" s="291">
        <v>45447</v>
      </c>
      <c r="S109" s="70">
        <v>55000000</v>
      </c>
      <c r="T109" s="72" t="s">
        <v>66</v>
      </c>
      <c r="U109" s="154">
        <v>85465146</v>
      </c>
      <c r="V109" s="73" t="s">
        <v>4249</v>
      </c>
      <c r="W109" s="292">
        <v>45447</v>
      </c>
      <c r="X109" s="291">
        <v>45449</v>
      </c>
      <c r="Y109" s="291">
        <v>45449</v>
      </c>
      <c r="Z109" s="291">
        <v>45461</v>
      </c>
      <c r="AA109" s="136">
        <f t="shared" si="15"/>
        <v>12</v>
      </c>
      <c r="AB109" s="70">
        <v>0</v>
      </c>
      <c r="AC109" s="70">
        <v>0</v>
      </c>
      <c r="AD109" s="70">
        <v>0</v>
      </c>
      <c r="AE109" s="84" t="s">
        <v>75</v>
      </c>
      <c r="AF109" s="136">
        <f t="shared" si="16"/>
        <v>0</v>
      </c>
      <c r="AG109" s="70">
        <v>0</v>
      </c>
      <c r="AH109" s="70">
        <v>0</v>
      </c>
      <c r="AI109" s="84" t="s">
        <v>75</v>
      </c>
      <c r="AJ109" s="72">
        <v>0</v>
      </c>
      <c r="AK109" s="84" t="s">
        <v>75</v>
      </c>
      <c r="AL109" s="84" t="s">
        <v>75</v>
      </c>
      <c r="AM109" s="136">
        <f t="shared" si="17"/>
        <v>0</v>
      </c>
      <c r="AN109" s="136">
        <f>+K109+AC109-AH109</f>
        <v>55000000</v>
      </c>
      <c r="AO109" s="72" t="s">
        <v>67</v>
      </c>
      <c r="AP109" s="136">
        <v>55000000</v>
      </c>
      <c r="AQ109" s="67" t="s">
        <v>66</v>
      </c>
      <c r="AR109" s="70">
        <v>27500000</v>
      </c>
      <c r="AS109" s="84" t="s">
        <v>75</v>
      </c>
      <c r="AT109" s="169">
        <v>0</v>
      </c>
      <c r="AU109" s="139">
        <f t="shared" si="18"/>
        <v>55000000</v>
      </c>
      <c r="AV109" s="140">
        <f t="shared" si="19"/>
        <v>0</v>
      </c>
      <c r="AW109" s="84" t="s">
        <v>75</v>
      </c>
      <c r="AX109" s="72" t="s">
        <v>131</v>
      </c>
      <c r="AY109" s="73" t="s">
        <v>4649</v>
      </c>
      <c r="AZ109" s="67" t="s">
        <v>67</v>
      </c>
      <c r="BA109" s="67" t="s">
        <v>133</v>
      </c>
    </row>
    <row r="110" spans="2:53" x14ac:dyDescent="0.25">
      <c r="B110" s="67">
        <v>2024</v>
      </c>
      <c r="C110" s="67">
        <v>891780111</v>
      </c>
      <c r="D110" s="69" t="s">
        <v>64</v>
      </c>
      <c r="E110" s="70" t="s">
        <v>4648</v>
      </c>
      <c r="F110" s="70" t="s">
        <v>4647</v>
      </c>
      <c r="G110" s="72">
        <v>0</v>
      </c>
      <c r="H110" s="72" t="s">
        <v>73</v>
      </c>
      <c r="I110" s="69" t="s">
        <v>65</v>
      </c>
      <c r="J110" s="73" t="s">
        <v>4646</v>
      </c>
      <c r="K110" s="70">
        <v>15000000</v>
      </c>
      <c r="L110" s="67" t="s">
        <v>68</v>
      </c>
      <c r="M110" s="73" t="s">
        <v>4325</v>
      </c>
      <c r="N110" s="75" t="s">
        <v>4324</v>
      </c>
      <c r="O110" s="154">
        <v>1124</v>
      </c>
      <c r="P110" s="291">
        <v>45415</v>
      </c>
      <c r="Q110" s="70">
        <v>15000000</v>
      </c>
      <c r="R110" s="291">
        <v>45454</v>
      </c>
      <c r="S110" s="70">
        <v>15000000</v>
      </c>
      <c r="T110" s="72" t="s">
        <v>66</v>
      </c>
      <c r="U110" s="154">
        <v>72221403</v>
      </c>
      <c r="V110" s="73" t="s">
        <v>4323</v>
      </c>
      <c r="W110" s="292">
        <v>45454</v>
      </c>
      <c r="X110" s="291">
        <v>45454</v>
      </c>
      <c r="Y110" s="291" t="s">
        <v>75</v>
      </c>
      <c r="Z110" s="291">
        <v>45657</v>
      </c>
      <c r="AA110" s="136">
        <f t="shared" si="15"/>
        <v>203</v>
      </c>
      <c r="AB110" s="70">
        <v>0</v>
      </c>
      <c r="AC110" s="70">
        <v>0</v>
      </c>
      <c r="AD110" s="70">
        <v>0</v>
      </c>
      <c r="AE110" s="84" t="s">
        <v>75</v>
      </c>
      <c r="AF110" s="136">
        <f t="shared" si="16"/>
        <v>0</v>
      </c>
      <c r="AG110" s="70">
        <v>0</v>
      </c>
      <c r="AH110" s="70">
        <v>0</v>
      </c>
      <c r="AI110" s="84" t="s">
        <v>75</v>
      </c>
      <c r="AJ110" s="72">
        <v>0</v>
      </c>
      <c r="AK110" s="84" t="s">
        <v>75</v>
      </c>
      <c r="AL110" s="84" t="s">
        <v>75</v>
      </c>
      <c r="AM110" s="136">
        <f t="shared" si="17"/>
        <v>0</v>
      </c>
      <c r="AN110" s="136">
        <f>+K110+AC110-AH110</f>
        <v>15000000</v>
      </c>
      <c r="AO110" s="72" t="s">
        <v>67</v>
      </c>
      <c r="AP110" s="136">
        <v>15000000</v>
      </c>
      <c r="AQ110" s="67" t="s">
        <v>4597</v>
      </c>
      <c r="AR110" s="70">
        <v>0</v>
      </c>
      <c r="AS110" s="84" t="s">
        <v>75</v>
      </c>
      <c r="AT110" s="169">
        <v>0</v>
      </c>
      <c r="AU110" s="139">
        <f t="shared" si="18"/>
        <v>15000000</v>
      </c>
      <c r="AV110" s="140">
        <f t="shared" si="19"/>
        <v>0</v>
      </c>
      <c r="AW110" s="84" t="s">
        <v>75</v>
      </c>
      <c r="AX110" s="72" t="s">
        <v>86</v>
      </c>
      <c r="AY110" s="73" t="s">
        <v>4645</v>
      </c>
      <c r="AZ110" s="67" t="s">
        <v>67</v>
      </c>
      <c r="BA110" s="67" t="s">
        <v>133</v>
      </c>
    </row>
    <row r="111" spans="2:53" x14ac:dyDescent="0.25">
      <c r="B111" s="67">
        <v>2024</v>
      </c>
      <c r="C111" s="67">
        <v>891780111</v>
      </c>
      <c r="D111" s="69" t="s">
        <v>64</v>
      </c>
      <c r="E111" s="70" t="s">
        <v>4644</v>
      </c>
      <c r="F111" s="70" t="s">
        <v>4643</v>
      </c>
      <c r="G111" s="72">
        <v>0</v>
      </c>
      <c r="H111" s="72" t="s">
        <v>73</v>
      </c>
      <c r="I111" s="69" t="s">
        <v>65</v>
      </c>
      <c r="J111" s="73" t="s">
        <v>4642</v>
      </c>
      <c r="K111" s="70">
        <v>2600000</v>
      </c>
      <c r="L111" s="67" t="s">
        <v>68</v>
      </c>
      <c r="M111" s="73" t="s">
        <v>4641</v>
      </c>
      <c r="N111" s="75" t="s">
        <v>4640</v>
      </c>
      <c r="O111" s="154">
        <v>1294</v>
      </c>
      <c r="P111" s="291">
        <v>45447</v>
      </c>
      <c r="Q111" s="70">
        <v>2600000</v>
      </c>
      <c r="R111" s="291">
        <v>45456</v>
      </c>
      <c r="S111" s="70">
        <v>2600000</v>
      </c>
      <c r="T111" s="72" t="s">
        <v>66</v>
      </c>
      <c r="U111" s="154">
        <v>72175282</v>
      </c>
      <c r="V111" s="73" t="s">
        <v>4494</v>
      </c>
      <c r="W111" s="292">
        <v>45456</v>
      </c>
      <c r="X111" s="291">
        <v>45461</v>
      </c>
      <c r="Y111" s="291" t="s">
        <v>75</v>
      </c>
      <c r="Z111" s="291">
        <v>45489</v>
      </c>
      <c r="AA111" s="136">
        <f t="shared" si="15"/>
        <v>28</v>
      </c>
      <c r="AB111" s="70">
        <v>0</v>
      </c>
      <c r="AC111" s="70">
        <v>0</v>
      </c>
      <c r="AD111" s="70">
        <v>0</v>
      </c>
      <c r="AE111" s="84" t="s">
        <v>75</v>
      </c>
      <c r="AF111" s="136">
        <f t="shared" si="16"/>
        <v>0</v>
      </c>
      <c r="AG111" s="70">
        <v>0</v>
      </c>
      <c r="AH111" s="70">
        <v>0</v>
      </c>
      <c r="AI111" s="84" t="s">
        <v>75</v>
      </c>
      <c r="AJ111" s="72">
        <v>0</v>
      </c>
      <c r="AK111" s="84" t="s">
        <v>75</v>
      </c>
      <c r="AL111" s="84" t="s">
        <v>75</v>
      </c>
      <c r="AM111" s="136">
        <f t="shared" si="17"/>
        <v>0</v>
      </c>
      <c r="AN111" s="136">
        <f>+K111+AC111-AH111</f>
        <v>2600000</v>
      </c>
      <c r="AO111" s="72" t="s">
        <v>67</v>
      </c>
      <c r="AP111" s="136">
        <v>2600000</v>
      </c>
      <c r="AQ111" s="67" t="s">
        <v>4597</v>
      </c>
      <c r="AR111" s="70">
        <v>0</v>
      </c>
      <c r="AS111" s="84" t="s">
        <v>75</v>
      </c>
      <c r="AT111" s="169">
        <v>0</v>
      </c>
      <c r="AU111" s="139">
        <f t="shared" si="18"/>
        <v>2600000</v>
      </c>
      <c r="AV111" s="140">
        <f t="shared" si="19"/>
        <v>0</v>
      </c>
      <c r="AW111" s="84" t="s">
        <v>75</v>
      </c>
      <c r="AX111" s="72" t="s">
        <v>86</v>
      </c>
      <c r="AY111" s="73" t="s">
        <v>4639</v>
      </c>
      <c r="AZ111" s="67" t="s">
        <v>67</v>
      </c>
      <c r="BA111" s="67" t="s">
        <v>133</v>
      </c>
    </row>
    <row r="112" spans="2:53" x14ac:dyDescent="0.25">
      <c r="B112" s="67">
        <v>2024</v>
      </c>
      <c r="C112" s="67">
        <v>891780111</v>
      </c>
      <c r="D112" s="69" t="s">
        <v>64</v>
      </c>
      <c r="E112" s="70" t="s">
        <v>4638</v>
      </c>
      <c r="F112" s="70" t="s">
        <v>4637</v>
      </c>
      <c r="G112" s="72">
        <v>0</v>
      </c>
      <c r="H112" s="72" t="s">
        <v>73</v>
      </c>
      <c r="I112" s="69" t="s">
        <v>65</v>
      </c>
      <c r="J112" s="73" t="s">
        <v>4636</v>
      </c>
      <c r="K112" s="70">
        <v>15000000</v>
      </c>
      <c r="L112" s="67" t="s">
        <v>68</v>
      </c>
      <c r="M112" s="73" t="s">
        <v>4635</v>
      </c>
      <c r="N112" s="75" t="s">
        <v>4634</v>
      </c>
      <c r="O112" s="154">
        <v>1077</v>
      </c>
      <c r="P112" s="291">
        <v>45411</v>
      </c>
      <c r="Q112" s="70">
        <v>15000000</v>
      </c>
      <c r="R112" s="291">
        <v>45456</v>
      </c>
      <c r="S112" s="70">
        <v>15000000</v>
      </c>
      <c r="T112" s="72" t="s">
        <v>66</v>
      </c>
      <c r="U112" s="154">
        <v>72175282</v>
      </c>
      <c r="V112" s="73" t="s">
        <v>4494</v>
      </c>
      <c r="W112" s="292">
        <v>45456</v>
      </c>
      <c r="X112" s="291">
        <v>45456</v>
      </c>
      <c r="Y112" s="291" t="s">
        <v>75</v>
      </c>
      <c r="Z112" s="291">
        <v>45475</v>
      </c>
      <c r="AA112" s="136">
        <f t="shared" si="15"/>
        <v>19</v>
      </c>
      <c r="AB112" s="70">
        <v>0</v>
      </c>
      <c r="AC112" s="70">
        <v>0</v>
      </c>
      <c r="AD112" s="70">
        <v>0</v>
      </c>
      <c r="AE112" s="84" t="s">
        <v>75</v>
      </c>
      <c r="AF112" s="136">
        <f t="shared" si="16"/>
        <v>0</v>
      </c>
      <c r="AG112" s="70">
        <v>0</v>
      </c>
      <c r="AH112" s="70">
        <v>0</v>
      </c>
      <c r="AI112" s="84" t="s">
        <v>75</v>
      </c>
      <c r="AJ112" s="72">
        <v>0</v>
      </c>
      <c r="AK112" s="84" t="s">
        <v>75</v>
      </c>
      <c r="AL112" s="84" t="s">
        <v>75</v>
      </c>
      <c r="AM112" s="136">
        <f t="shared" si="17"/>
        <v>0</v>
      </c>
      <c r="AN112" s="136">
        <f>+K112+AC112-AH112</f>
        <v>15000000</v>
      </c>
      <c r="AO112" s="72" t="s">
        <v>67</v>
      </c>
      <c r="AP112" s="136">
        <v>15000000</v>
      </c>
      <c r="AQ112" s="67" t="s">
        <v>4597</v>
      </c>
      <c r="AR112" s="70">
        <v>0</v>
      </c>
      <c r="AS112" s="84" t="s">
        <v>75</v>
      </c>
      <c r="AT112" s="169">
        <v>0</v>
      </c>
      <c r="AU112" s="139">
        <f t="shared" si="18"/>
        <v>15000000</v>
      </c>
      <c r="AV112" s="140">
        <f t="shared" si="19"/>
        <v>0</v>
      </c>
      <c r="AW112" s="84" t="s">
        <v>75</v>
      </c>
      <c r="AX112" s="72" t="s">
        <v>131</v>
      </c>
      <c r="AY112" s="73" t="s">
        <v>4633</v>
      </c>
      <c r="AZ112" s="67" t="s">
        <v>67</v>
      </c>
      <c r="BA112" s="67" t="s">
        <v>133</v>
      </c>
    </row>
    <row r="113" spans="2:53" x14ac:dyDescent="0.25">
      <c r="B113" s="67">
        <v>2024</v>
      </c>
      <c r="C113" s="67">
        <v>891780111</v>
      </c>
      <c r="D113" s="69" t="s">
        <v>64</v>
      </c>
      <c r="E113" s="70" t="s">
        <v>4632</v>
      </c>
      <c r="F113" s="70" t="s">
        <v>4631</v>
      </c>
      <c r="G113" s="72">
        <v>0</v>
      </c>
      <c r="H113" s="72" t="s">
        <v>73</v>
      </c>
      <c r="I113" s="69" t="s">
        <v>65</v>
      </c>
      <c r="J113" s="73" t="s">
        <v>4630</v>
      </c>
      <c r="K113" s="70">
        <v>32233562</v>
      </c>
      <c r="L113" s="67" t="s">
        <v>68</v>
      </c>
      <c r="M113" s="73" t="s">
        <v>4514</v>
      </c>
      <c r="N113" s="75" t="s">
        <v>4513</v>
      </c>
      <c r="O113" s="154">
        <v>1023</v>
      </c>
      <c r="P113" s="291">
        <v>45405</v>
      </c>
      <c r="Q113" s="70">
        <v>32233600</v>
      </c>
      <c r="R113" s="291">
        <v>45461</v>
      </c>
      <c r="S113" s="70">
        <v>32233562</v>
      </c>
      <c r="T113" s="72" t="s">
        <v>66</v>
      </c>
      <c r="U113" s="154">
        <v>85467461</v>
      </c>
      <c r="V113" s="73" t="s">
        <v>4217</v>
      </c>
      <c r="W113" s="292">
        <v>45461</v>
      </c>
      <c r="X113" s="291">
        <v>45463</v>
      </c>
      <c r="Y113" s="291">
        <v>45463</v>
      </c>
      <c r="Z113" s="291">
        <v>45484</v>
      </c>
      <c r="AA113" s="136">
        <f t="shared" si="15"/>
        <v>21</v>
      </c>
      <c r="AB113" s="70">
        <v>0</v>
      </c>
      <c r="AC113" s="70">
        <v>0</v>
      </c>
      <c r="AD113" s="70">
        <v>0</v>
      </c>
      <c r="AE113" s="84" t="s">
        <v>75</v>
      </c>
      <c r="AF113" s="136">
        <f t="shared" si="16"/>
        <v>0</v>
      </c>
      <c r="AG113" s="70">
        <v>0</v>
      </c>
      <c r="AH113" s="70">
        <v>0</v>
      </c>
      <c r="AI113" s="84" t="s">
        <v>75</v>
      </c>
      <c r="AJ113" s="72">
        <v>0</v>
      </c>
      <c r="AK113" s="84" t="s">
        <v>75</v>
      </c>
      <c r="AL113" s="84" t="s">
        <v>75</v>
      </c>
      <c r="AM113" s="136">
        <f t="shared" si="17"/>
        <v>0</v>
      </c>
      <c r="AN113" s="136">
        <f>+K113+AC113-AH113</f>
        <v>32233562</v>
      </c>
      <c r="AO113" s="72" t="s">
        <v>67</v>
      </c>
      <c r="AP113" s="136">
        <v>32233562</v>
      </c>
      <c r="AQ113" s="67" t="s">
        <v>4597</v>
      </c>
      <c r="AR113" s="70">
        <v>0</v>
      </c>
      <c r="AS113" s="84" t="s">
        <v>75</v>
      </c>
      <c r="AT113" s="169">
        <v>0</v>
      </c>
      <c r="AU113" s="139">
        <f t="shared" si="18"/>
        <v>32233562</v>
      </c>
      <c r="AV113" s="140">
        <f t="shared" si="19"/>
        <v>0</v>
      </c>
      <c r="AW113" s="84" t="s">
        <v>75</v>
      </c>
      <c r="AX113" s="72" t="s">
        <v>86</v>
      </c>
      <c r="AY113" s="73" t="s">
        <v>4629</v>
      </c>
      <c r="AZ113" s="67" t="s">
        <v>67</v>
      </c>
      <c r="BA113" s="67" t="s">
        <v>133</v>
      </c>
    </row>
    <row r="114" spans="2:53" x14ac:dyDescent="0.25">
      <c r="B114" s="67">
        <v>2024</v>
      </c>
      <c r="C114" s="67">
        <v>891780111</v>
      </c>
      <c r="D114" s="69" t="s">
        <v>64</v>
      </c>
      <c r="E114" s="70" t="s">
        <v>4628</v>
      </c>
      <c r="F114" s="70" t="s">
        <v>4627</v>
      </c>
      <c r="G114" s="72">
        <v>0</v>
      </c>
      <c r="H114" s="72" t="s">
        <v>73</v>
      </c>
      <c r="I114" s="69" t="s">
        <v>65</v>
      </c>
      <c r="J114" s="73" t="s">
        <v>4626</v>
      </c>
      <c r="K114" s="70">
        <v>61880000</v>
      </c>
      <c r="L114" s="67" t="s">
        <v>68</v>
      </c>
      <c r="M114" s="73" t="s">
        <v>4296</v>
      </c>
      <c r="N114" s="75" t="s">
        <v>4295</v>
      </c>
      <c r="O114" s="154">
        <v>1369</v>
      </c>
      <c r="P114" s="291">
        <v>45457</v>
      </c>
      <c r="Q114" s="70">
        <v>61880000</v>
      </c>
      <c r="R114" s="291">
        <v>45462</v>
      </c>
      <c r="S114" s="70">
        <v>61880000</v>
      </c>
      <c r="T114" s="72" t="s">
        <v>66</v>
      </c>
      <c r="U114" s="154">
        <v>85465146</v>
      </c>
      <c r="V114" s="73" t="s">
        <v>4249</v>
      </c>
      <c r="W114" s="292">
        <v>45462</v>
      </c>
      <c r="X114" s="291">
        <v>45462</v>
      </c>
      <c r="Y114" s="291">
        <v>45462</v>
      </c>
      <c r="Z114" s="291">
        <v>45466</v>
      </c>
      <c r="AA114" s="136">
        <f t="shared" si="15"/>
        <v>4</v>
      </c>
      <c r="AB114" s="70">
        <v>0</v>
      </c>
      <c r="AC114" s="70">
        <v>0</v>
      </c>
      <c r="AD114" s="70">
        <v>0</v>
      </c>
      <c r="AE114" s="84" t="s">
        <v>75</v>
      </c>
      <c r="AF114" s="136">
        <f t="shared" si="16"/>
        <v>0</v>
      </c>
      <c r="AG114" s="70">
        <v>0</v>
      </c>
      <c r="AH114" s="70">
        <v>0</v>
      </c>
      <c r="AI114" s="84" t="s">
        <v>75</v>
      </c>
      <c r="AJ114" s="72">
        <v>0</v>
      </c>
      <c r="AK114" s="84" t="s">
        <v>75</v>
      </c>
      <c r="AL114" s="84" t="s">
        <v>75</v>
      </c>
      <c r="AM114" s="136">
        <f t="shared" si="17"/>
        <v>0</v>
      </c>
      <c r="AN114" s="136">
        <f>+K114+AC114-AH114</f>
        <v>61880000</v>
      </c>
      <c r="AO114" s="72" t="s">
        <v>67</v>
      </c>
      <c r="AP114" s="136">
        <v>61880000</v>
      </c>
      <c r="AQ114" s="67" t="s">
        <v>4597</v>
      </c>
      <c r="AR114" s="70">
        <v>24752000</v>
      </c>
      <c r="AS114" s="84" t="s">
        <v>75</v>
      </c>
      <c r="AT114" s="169">
        <v>0</v>
      </c>
      <c r="AU114" s="139">
        <f t="shared" si="18"/>
        <v>61880000</v>
      </c>
      <c r="AV114" s="140">
        <f t="shared" si="19"/>
        <v>0</v>
      </c>
      <c r="AW114" s="84" t="s">
        <v>75</v>
      </c>
      <c r="AX114" s="72" t="s">
        <v>131</v>
      </c>
      <c r="AY114" s="73" t="s">
        <v>4625</v>
      </c>
      <c r="AZ114" s="67" t="s">
        <v>67</v>
      </c>
      <c r="BA114" s="67" t="s">
        <v>133</v>
      </c>
    </row>
    <row r="115" spans="2:53" x14ac:dyDescent="0.25">
      <c r="B115" s="67">
        <v>2024</v>
      </c>
      <c r="C115" s="67">
        <v>891780111</v>
      </c>
      <c r="D115" s="69" t="s">
        <v>64</v>
      </c>
      <c r="E115" s="70" t="s">
        <v>4624</v>
      </c>
      <c r="F115" s="70" t="s">
        <v>4623</v>
      </c>
      <c r="G115" s="72">
        <v>0</v>
      </c>
      <c r="H115" s="72" t="s">
        <v>73</v>
      </c>
      <c r="I115" s="69" t="s">
        <v>138</v>
      </c>
      <c r="J115" s="73" t="s">
        <v>4622</v>
      </c>
      <c r="K115" s="70">
        <v>7679000</v>
      </c>
      <c r="L115" s="67" t="s">
        <v>68</v>
      </c>
      <c r="M115" s="73" t="s">
        <v>4621</v>
      </c>
      <c r="N115" s="75" t="s">
        <v>4620</v>
      </c>
      <c r="O115" s="154">
        <v>1358</v>
      </c>
      <c r="P115" s="291">
        <v>45456</v>
      </c>
      <c r="Q115" s="70">
        <v>7679000</v>
      </c>
      <c r="R115" s="291">
        <v>45462</v>
      </c>
      <c r="S115" s="70">
        <v>7679000</v>
      </c>
      <c r="T115" s="72" t="s">
        <v>66</v>
      </c>
      <c r="U115" s="154">
        <v>15443332</v>
      </c>
      <c r="V115" s="73" t="s">
        <v>4147</v>
      </c>
      <c r="W115" s="292">
        <v>45462</v>
      </c>
      <c r="X115" s="291">
        <v>45462</v>
      </c>
      <c r="Y115" s="291" t="s">
        <v>75</v>
      </c>
      <c r="Z115" s="291">
        <v>45464</v>
      </c>
      <c r="AA115" s="136">
        <f t="shared" si="15"/>
        <v>2</v>
      </c>
      <c r="AB115" s="70">
        <v>0</v>
      </c>
      <c r="AC115" s="70">
        <v>0</v>
      </c>
      <c r="AD115" s="70">
        <v>0</v>
      </c>
      <c r="AE115" s="84" t="s">
        <v>75</v>
      </c>
      <c r="AF115" s="136">
        <f t="shared" si="16"/>
        <v>0</v>
      </c>
      <c r="AG115" s="70">
        <v>0</v>
      </c>
      <c r="AH115" s="70">
        <v>0</v>
      </c>
      <c r="AI115" s="84" t="s">
        <v>75</v>
      </c>
      <c r="AJ115" s="72">
        <v>0</v>
      </c>
      <c r="AK115" s="84" t="s">
        <v>75</v>
      </c>
      <c r="AL115" s="84" t="s">
        <v>75</v>
      </c>
      <c r="AM115" s="136">
        <f t="shared" si="17"/>
        <v>0</v>
      </c>
      <c r="AN115" s="136">
        <f>+K115+AC115-AH115</f>
        <v>7679000</v>
      </c>
      <c r="AO115" s="72" t="s">
        <v>67</v>
      </c>
      <c r="AP115" s="136">
        <v>7679000</v>
      </c>
      <c r="AQ115" s="67" t="s">
        <v>4597</v>
      </c>
      <c r="AR115" s="70">
        <v>0</v>
      </c>
      <c r="AS115" s="84" t="s">
        <v>75</v>
      </c>
      <c r="AT115" s="169">
        <v>0</v>
      </c>
      <c r="AU115" s="139">
        <f t="shared" si="18"/>
        <v>7679000</v>
      </c>
      <c r="AV115" s="140">
        <f t="shared" si="19"/>
        <v>0</v>
      </c>
      <c r="AW115" s="84" t="s">
        <v>75</v>
      </c>
      <c r="AX115" s="72" t="s">
        <v>131</v>
      </c>
      <c r="AY115" s="73" t="s">
        <v>4619</v>
      </c>
      <c r="AZ115" s="67" t="s">
        <v>67</v>
      </c>
      <c r="BA115" s="67" t="s">
        <v>133</v>
      </c>
    </row>
    <row r="116" spans="2:53" x14ac:dyDescent="0.25">
      <c r="B116" s="67">
        <v>2024</v>
      </c>
      <c r="C116" s="67">
        <v>891780111</v>
      </c>
      <c r="D116" s="69" t="s">
        <v>64</v>
      </c>
      <c r="E116" s="70" t="s">
        <v>4618</v>
      </c>
      <c r="F116" s="70" t="s">
        <v>4617</v>
      </c>
      <c r="G116" s="72">
        <v>0</v>
      </c>
      <c r="H116" s="72" t="s">
        <v>73</v>
      </c>
      <c r="I116" s="69" t="s">
        <v>65</v>
      </c>
      <c r="J116" s="73" t="s">
        <v>4616</v>
      </c>
      <c r="K116" s="70">
        <v>187459844</v>
      </c>
      <c r="L116" s="67" t="s">
        <v>68</v>
      </c>
      <c r="M116" s="73" t="s">
        <v>4615</v>
      </c>
      <c r="N116" s="75" t="s">
        <v>4614</v>
      </c>
      <c r="O116" s="154">
        <v>1349</v>
      </c>
      <c r="P116" s="291">
        <v>45455</v>
      </c>
      <c r="Q116" s="70">
        <v>187459844</v>
      </c>
      <c r="R116" s="291">
        <v>45464</v>
      </c>
      <c r="S116" s="70">
        <v>187459844</v>
      </c>
      <c r="T116" s="72" t="s">
        <v>66</v>
      </c>
      <c r="U116" s="154">
        <v>85459497</v>
      </c>
      <c r="V116" s="73" t="s">
        <v>3149</v>
      </c>
      <c r="W116" s="292">
        <v>45464</v>
      </c>
      <c r="X116" s="291">
        <v>45470</v>
      </c>
      <c r="Y116" s="291">
        <v>45467</v>
      </c>
      <c r="Z116" s="291">
        <v>45835</v>
      </c>
      <c r="AA116" s="136">
        <f t="shared" si="15"/>
        <v>368</v>
      </c>
      <c r="AB116" s="70">
        <v>0</v>
      </c>
      <c r="AC116" s="70">
        <v>0</v>
      </c>
      <c r="AD116" s="70">
        <v>0</v>
      </c>
      <c r="AE116" s="84" t="s">
        <v>75</v>
      </c>
      <c r="AF116" s="136">
        <f t="shared" si="16"/>
        <v>0</v>
      </c>
      <c r="AG116" s="70">
        <v>0</v>
      </c>
      <c r="AH116" s="70">
        <v>0</v>
      </c>
      <c r="AI116" s="84" t="s">
        <v>75</v>
      </c>
      <c r="AJ116" s="72">
        <v>0</v>
      </c>
      <c r="AK116" s="84" t="s">
        <v>75</v>
      </c>
      <c r="AL116" s="84" t="s">
        <v>75</v>
      </c>
      <c r="AM116" s="136">
        <f t="shared" si="17"/>
        <v>0</v>
      </c>
      <c r="AN116" s="136">
        <f>+K116+AC116-AH116</f>
        <v>187459844</v>
      </c>
      <c r="AO116" s="72" t="s">
        <v>67</v>
      </c>
      <c r="AP116" s="136">
        <v>187459844</v>
      </c>
      <c r="AQ116" s="67" t="s">
        <v>4597</v>
      </c>
      <c r="AR116" s="70">
        <v>0</v>
      </c>
      <c r="AS116" s="84" t="s">
        <v>75</v>
      </c>
      <c r="AT116" s="169">
        <v>0</v>
      </c>
      <c r="AU116" s="139">
        <f t="shared" si="18"/>
        <v>187459844</v>
      </c>
      <c r="AV116" s="140">
        <f t="shared" si="19"/>
        <v>0</v>
      </c>
      <c r="AW116" s="84" t="s">
        <v>75</v>
      </c>
      <c r="AX116" s="72" t="s">
        <v>131</v>
      </c>
      <c r="AY116" s="73" t="s">
        <v>4613</v>
      </c>
      <c r="AZ116" s="67" t="s">
        <v>67</v>
      </c>
      <c r="BA116" s="67" t="s">
        <v>133</v>
      </c>
    </row>
    <row r="117" spans="2:53" x14ac:dyDescent="0.25">
      <c r="B117" s="67">
        <v>2024</v>
      </c>
      <c r="C117" s="67">
        <v>891780111</v>
      </c>
      <c r="D117" s="69" t="s">
        <v>64</v>
      </c>
      <c r="E117" s="70" t="s">
        <v>4612</v>
      </c>
      <c r="F117" s="70" t="s">
        <v>4611</v>
      </c>
      <c r="G117" s="72">
        <v>0</v>
      </c>
      <c r="H117" s="72" t="s">
        <v>73</v>
      </c>
      <c r="I117" s="69" t="s">
        <v>65</v>
      </c>
      <c r="J117" s="73" t="s">
        <v>4610</v>
      </c>
      <c r="K117" s="70">
        <v>77281800</v>
      </c>
      <c r="L117" s="67" t="s">
        <v>68</v>
      </c>
      <c r="M117" s="73" t="s">
        <v>4219</v>
      </c>
      <c r="N117" s="75" t="s">
        <v>4218</v>
      </c>
      <c r="O117" s="154">
        <v>1393</v>
      </c>
      <c r="P117" s="291">
        <v>45456</v>
      </c>
      <c r="Q117" s="70">
        <v>77281800</v>
      </c>
      <c r="R117" s="291">
        <v>45469</v>
      </c>
      <c r="S117" s="70">
        <v>77281800</v>
      </c>
      <c r="T117" s="72" t="s">
        <v>66</v>
      </c>
      <c r="U117" s="154">
        <v>85465146</v>
      </c>
      <c r="V117" s="73" t="s">
        <v>4249</v>
      </c>
      <c r="W117" s="292">
        <v>45469</v>
      </c>
      <c r="X117" s="291">
        <v>45470</v>
      </c>
      <c r="Y117" s="291">
        <v>45470</v>
      </c>
      <c r="Z117" s="291">
        <v>45474</v>
      </c>
      <c r="AA117" s="136">
        <f t="shared" si="15"/>
        <v>4</v>
      </c>
      <c r="AB117" s="70">
        <v>0</v>
      </c>
      <c r="AC117" s="70">
        <v>0</v>
      </c>
      <c r="AD117" s="70">
        <v>0</v>
      </c>
      <c r="AE117" s="84" t="s">
        <v>75</v>
      </c>
      <c r="AF117" s="136">
        <f t="shared" si="16"/>
        <v>0</v>
      </c>
      <c r="AG117" s="70">
        <v>0</v>
      </c>
      <c r="AH117" s="70">
        <v>0</v>
      </c>
      <c r="AI117" s="84" t="s">
        <v>75</v>
      </c>
      <c r="AJ117" s="72">
        <v>0</v>
      </c>
      <c r="AK117" s="84" t="s">
        <v>75</v>
      </c>
      <c r="AL117" s="84" t="s">
        <v>75</v>
      </c>
      <c r="AM117" s="136">
        <f t="shared" si="17"/>
        <v>0</v>
      </c>
      <c r="AN117" s="136">
        <f>+K117+AC117-AH117</f>
        <v>77281800</v>
      </c>
      <c r="AO117" s="72" t="s">
        <v>67</v>
      </c>
      <c r="AP117" s="136">
        <v>77281800</v>
      </c>
      <c r="AQ117" s="67" t="s">
        <v>4597</v>
      </c>
      <c r="AR117" s="70">
        <v>0</v>
      </c>
      <c r="AS117" s="84" t="s">
        <v>75</v>
      </c>
      <c r="AT117" s="169">
        <v>0</v>
      </c>
      <c r="AU117" s="139">
        <f t="shared" si="18"/>
        <v>77281800</v>
      </c>
      <c r="AV117" s="140">
        <f t="shared" si="19"/>
        <v>0</v>
      </c>
      <c r="AW117" s="84" t="s">
        <v>75</v>
      </c>
      <c r="AX117" s="72" t="s">
        <v>131</v>
      </c>
      <c r="AY117" s="73" t="s">
        <v>4609</v>
      </c>
      <c r="AZ117" s="67" t="s">
        <v>67</v>
      </c>
      <c r="BA117" s="67" t="s">
        <v>133</v>
      </c>
    </row>
    <row r="118" spans="2:53" x14ac:dyDescent="0.25">
      <c r="B118" s="67">
        <v>2024</v>
      </c>
      <c r="C118" s="67">
        <v>891780111</v>
      </c>
      <c r="D118" s="69" t="s">
        <v>64</v>
      </c>
      <c r="E118" s="70" t="s">
        <v>4608</v>
      </c>
      <c r="F118" s="70" t="s">
        <v>4607</v>
      </c>
      <c r="G118" s="72">
        <v>0</v>
      </c>
      <c r="H118" s="72" t="s">
        <v>73</v>
      </c>
      <c r="I118" s="69" t="s">
        <v>65</v>
      </c>
      <c r="J118" s="73" t="s">
        <v>4606</v>
      </c>
      <c r="K118" s="70">
        <v>61285000</v>
      </c>
      <c r="L118" s="67" t="s">
        <v>68</v>
      </c>
      <c r="M118" s="73" t="s">
        <v>4605</v>
      </c>
      <c r="N118" s="75" t="s">
        <v>4604</v>
      </c>
      <c r="O118" s="154">
        <v>1437</v>
      </c>
      <c r="P118" s="291">
        <v>45467</v>
      </c>
      <c r="Q118" s="70">
        <v>61285000</v>
      </c>
      <c r="R118" s="291">
        <v>45469</v>
      </c>
      <c r="S118" s="70">
        <v>61285000</v>
      </c>
      <c r="T118" s="72" t="s">
        <v>66</v>
      </c>
      <c r="U118" s="154">
        <v>7633815</v>
      </c>
      <c r="V118" s="73" t="s">
        <v>4306</v>
      </c>
      <c r="W118" s="292">
        <v>45469</v>
      </c>
      <c r="X118" s="291">
        <v>45470</v>
      </c>
      <c r="Y118" s="291">
        <v>45470</v>
      </c>
      <c r="Z118" s="291">
        <v>45477</v>
      </c>
      <c r="AA118" s="136">
        <f t="shared" si="15"/>
        <v>7</v>
      </c>
      <c r="AB118" s="70">
        <v>0</v>
      </c>
      <c r="AC118" s="70">
        <v>0</v>
      </c>
      <c r="AD118" s="70">
        <v>0</v>
      </c>
      <c r="AE118" s="84" t="s">
        <v>75</v>
      </c>
      <c r="AF118" s="136">
        <f t="shared" si="16"/>
        <v>0</v>
      </c>
      <c r="AG118" s="70">
        <v>0</v>
      </c>
      <c r="AH118" s="70">
        <v>0</v>
      </c>
      <c r="AI118" s="84" t="s">
        <v>75</v>
      </c>
      <c r="AJ118" s="72">
        <v>0</v>
      </c>
      <c r="AK118" s="84" t="s">
        <v>75</v>
      </c>
      <c r="AL118" s="84" t="s">
        <v>75</v>
      </c>
      <c r="AM118" s="136">
        <f t="shared" si="17"/>
        <v>0</v>
      </c>
      <c r="AN118" s="136">
        <f>+K118+AC118-AH118</f>
        <v>61285000</v>
      </c>
      <c r="AO118" s="72" t="s">
        <v>67</v>
      </c>
      <c r="AP118" s="136">
        <v>61285000</v>
      </c>
      <c r="AQ118" s="67" t="s">
        <v>4597</v>
      </c>
      <c r="AR118" s="70">
        <v>0</v>
      </c>
      <c r="AS118" s="84" t="s">
        <v>75</v>
      </c>
      <c r="AT118" s="169">
        <v>0</v>
      </c>
      <c r="AU118" s="139">
        <f t="shared" si="18"/>
        <v>61285000</v>
      </c>
      <c r="AV118" s="140">
        <f t="shared" si="19"/>
        <v>0</v>
      </c>
      <c r="AW118" s="84" t="s">
        <v>75</v>
      </c>
      <c r="AX118" s="72" t="s">
        <v>131</v>
      </c>
      <c r="AY118" s="73" t="s">
        <v>4603</v>
      </c>
      <c r="AZ118" s="67" t="s">
        <v>67</v>
      </c>
      <c r="BA118" s="67" t="s">
        <v>133</v>
      </c>
    </row>
    <row r="119" spans="2:53" x14ac:dyDescent="0.25">
      <c r="B119" s="67">
        <v>2024</v>
      </c>
      <c r="C119" s="67">
        <v>891780111</v>
      </c>
      <c r="D119" s="69" t="s">
        <v>64</v>
      </c>
      <c r="E119" s="70" t="s">
        <v>4602</v>
      </c>
      <c r="F119" s="70" t="s">
        <v>4601</v>
      </c>
      <c r="G119" s="72">
        <v>0</v>
      </c>
      <c r="H119" s="72" t="s">
        <v>73</v>
      </c>
      <c r="I119" s="69" t="s">
        <v>65</v>
      </c>
      <c r="J119" s="73" t="s">
        <v>4600</v>
      </c>
      <c r="K119" s="70">
        <v>4920000</v>
      </c>
      <c r="L119" s="67" t="s">
        <v>68</v>
      </c>
      <c r="M119" s="73" t="s">
        <v>579</v>
      </c>
      <c r="N119" s="75" t="s">
        <v>4599</v>
      </c>
      <c r="O119" s="154">
        <v>1464</v>
      </c>
      <c r="P119" s="291">
        <v>45469</v>
      </c>
      <c r="Q119" s="70">
        <v>4920000</v>
      </c>
      <c r="R119" s="291">
        <v>45471</v>
      </c>
      <c r="S119" s="70">
        <v>4920000</v>
      </c>
      <c r="T119" s="72" t="s">
        <v>66</v>
      </c>
      <c r="U119" s="154">
        <v>57438212</v>
      </c>
      <c r="V119" s="73" t="s">
        <v>4598</v>
      </c>
      <c r="W119" s="292">
        <v>45471</v>
      </c>
      <c r="X119" s="291">
        <v>45471</v>
      </c>
      <c r="Y119" s="291" t="s">
        <v>75</v>
      </c>
      <c r="Z119" s="291">
        <v>45471</v>
      </c>
      <c r="AA119" s="136">
        <f t="shared" si="15"/>
        <v>0</v>
      </c>
      <c r="AB119" s="70">
        <v>0</v>
      </c>
      <c r="AC119" s="70">
        <v>0</v>
      </c>
      <c r="AD119" s="70">
        <v>0</v>
      </c>
      <c r="AE119" s="84" t="s">
        <v>75</v>
      </c>
      <c r="AF119" s="136">
        <f t="shared" si="16"/>
        <v>0</v>
      </c>
      <c r="AG119" s="70">
        <v>0</v>
      </c>
      <c r="AH119" s="70">
        <v>0</v>
      </c>
      <c r="AI119" s="84" t="s">
        <v>75</v>
      </c>
      <c r="AJ119" s="72">
        <v>0</v>
      </c>
      <c r="AK119" s="84" t="s">
        <v>75</v>
      </c>
      <c r="AL119" s="84" t="s">
        <v>75</v>
      </c>
      <c r="AM119" s="136">
        <f t="shared" si="17"/>
        <v>0</v>
      </c>
      <c r="AN119" s="136">
        <f>+K119+AC119-AH119</f>
        <v>4920000</v>
      </c>
      <c r="AO119" s="72" t="s">
        <v>67</v>
      </c>
      <c r="AP119" s="136">
        <v>4920000</v>
      </c>
      <c r="AQ119" s="67" t="s">
        <v>4597</v>
      </c>
      <c r="AR119" s="70">
        <v>0</v>
      </c>
      <c r="AS119" s="84" t="s">
        <v>75</v>
      </c>
      <c r="AT119" s="169">
        <v>0</v>
      </c>
      <c r="AU119" s="139">
        <f t="shared" si="18"/>
        <v>4920000</v>
      </c>
      <c r="AV119" s="140">
        <f t="shared" si="19"/>
        <v>0</v>
      </c>
      <c r="AW119" s="84" t="s">
        <v>75</v>
      </c>
      <c r="AX119" s="72" t="s">
        <v>131</v>
      </c>
      <c r="AY119" s="73" t="s">
        <v>4596</v>
      </c>
      <c r="AZ119" s="67" t="s">
        <v>67</v>
      </c>
      <c r="BA119" s="67" t="s">
        <v>133</v>
      </c>
    </row>
    <row r="120" spans="2:53" x14ac:dyDescent="0.25">
      <c r="B120" s="67">
        <v>2024</v>
      </c>
      <c r="C120" s="67">
        <v>891780111</v>
      </c>
      <c r="D120" s="69" t="s">
        <v>64</v>
      </c>
      <c r="E120" s="70" t="s">
        <v>4595</v>
      </c>
      <c r="F120" s="70" t="s">
        <v>4594</v>
      </c>
      <c r="G120" s="72">
        <v>0</v>
      </c>
      <c r="H120" s="72" t="s">
        <v>73</v>
      </c>
      <c r="I120" s="69" t="s">
        <v>65</v>
      </c>
      <c r="J120" s="73" t="s">
        <v>4593</v>
      </c>
      <c r="K120" s="70">
        <v>165000000</v>
      </c>
      <c r="L120" s="67" t="s">
        <v>68</v>
      </c>
      <c r="M120" s="73" t="s">
        <v>4592</v>
      </c>
      <c r="N120" s="75" t="s">
        <v>4591</v>
      </c>
      <c r="O120" s="154">
        <v>212</v>
      </c>
      <c r="P120" s="291">
        <v>45322</v>
      </c>
      <c r="Q120" s="70">
        <v>165000000</v>
      </c>
      <c r="R120" s="291">
        <v>45328</v>
      </c>
      <c r="S120" s="70">
        <v>165000000</v>
      </c>
      <c r="T120" s="72" t="s">
        <v>66</v>
      </c>
      <c r="U120" s="154">
        <v>85465146</v>
      </c>
      <c r="V120" s="73" t="s">
        <v>4249</v>
      </c>
      <c r="W120" s="292">
        <v>45328</v>
      </c>
      <c r="X120" s="291">
        <v>45328</v>
      </c>
      <c r="Y120" s="291">
        <v>45328</v>
      </c>
      <c r="Z120" s="292">
        <v>45473</v>
      </c>
      <c r="AA120" s="136">
        <f t="shared" si="15"/>
        <v>145</v>
      </c>
      <c r="AB120" s="70">
        <v>0</v>
      </c>
      <c r="AC120" s="70">
        <v>0</v>
      </c>
      <c r="AD120" s="70">
        <v>0</v>
      </c>
      <c r="AE120" s="84" t="s">
        <v>75</v>
      </c>
      <c r="AF120" s="136">
        <f t="shared" si="16"/>
        <v>0</v>
      </c>
      <c r="AG120" s="70">
        <v>0</v>
      </c>
      <c r="AH120" s="70">
        <v>0</v>
      </c>
      <c r="AI120" s="84" t="s">
        <v>75</v>
      </c>
      <c r="AJ120" s="72">
        <v>0</v>
      </c>
      <c r="AK120" s="84" t="s">
        <v>75</v>
      </c>
      <c r="AL120" s="84" t="s">
        <v>75</v>
      </c>
      <c r="AM120" s="136">
        <f t="shared" si="17"/>
        <v>0</v>
      </c>
      <c r="AN120" s="136">
        <f>+K120+AC120-AH120</f>
        <v>165000000</v>
      </c>
      <c r="AO120" s="72" t="s">
        <v>67</v>
      </c>
      <c r="AP120" s="70">
        <v>165000000</v>
      </c>
      <c r="AQ120" s="67" t="s">
        <v>85</v>
      </c>
      <c r="AR120" s="70">
        <v>0</v>
      </c>
      <c r="AS120" s="84" t="s">
        <v>75</v>
      </c>
      <c r="AT120" s="169">
        <v>116973430</v>
      </c>
      <c r="AU120" s="139">
        <f t="shared" si="18"/>
        <v>48026570</v>
      </c>
      <c r="AV120" s="140">
        <f t="shared" si="19"/>
        <v>0.70892987878787883</v>
      </c>
      <c r="AW120" s="84" t="s">
        <v>75</v>
      </c>
      <c r="AX120" s="72" t="s">
        <v>86</v>
      </c>
      <c r="AY120" s="73" t="s">
        <v>4590</v>
      </c>
      <c r="AZ120" s="67" t="s">
        <v>67</v>
      </c>
      <c r="BA120" s="67" t="s">
        <v>133</v>
      </c>
    </row>
    <row r="121" spans="2:53" x14ac:dyDescent="0.25">
      <c r="B121" s="67">
        <v>2024</v>
      </c>
      <c r="C121" s="67">
        <v>891780111</v>
      </c>
      <c r="D121" s="69" t="s">
        <v>64</v>
      </c>
      <c r="E121" s="70" t="s">
        <v>4589</v>
      </c>
      <c r="F121" s="70" t="s">
        <v>4588</v>
      </c>
      <c r="G121" s="72">
        <v>0</v>
      </c>
      <c r="H121" s="72" t="s">
        <v>73</v>
      </c>
      <c r="I121" s="69" t="s">
        <v>65</v>
      </c>
      <c r="J121" s="73" t="s">
        <v>4587</v>
      </c>
      <c r="K121" s="70">
        <v>100000000</v>
      </c>
      <c r="L121" s="67" t="s">
        <v>68</v>
      </c>
      <c r="M121" s="73" t="s">
        <v>4586</v>
      </c>
      <c r="N121" s="75" t="s">
        <v>4585</v>
      </c>
      <c r="O121" s="154">
        <v>245</v>
      </c>
      <c r="P121" s="291">
        <v>45323</v>
      </c>
      <c r="Q121" s="70">
        <v>206971000</v>
      </c>
      <c r="R121" s="291">
        <v>45328</v>
      </c>
      <c r="S121" s="70">
        <v>100000000</v>
      </c>
      <c r="T121" s="72" t="s">
        <v>66</v>
      </c>
      <c r="U121" s="154">
        <v>85459497</v>
      </c>
      <c r="V121" s="73" t="s">
        <v>3149</v>
      </c>
      <c r="W121" s="291">
        <v>45329</v>
      </c>
      <c r="X121" s="291">
        <v>45329</v>
      </c>
      <c r="Y121" s="84" t="s">
        <v>75</v>
      </c>
      <c r="Z121" s="292">
        <v>45504</v>
      </c>
      <c r="AA121" s="136">
        <f t="shared" si="15"/>
        <v>175</v>
      </c>
      <c r="AB121" s="70">
        <v>0</v>
      </c>
      <c r="AC121" s="70">
        <v>0</v>
      </c>
      <c r="AD121" s="70">
        <v>0</v>
      </c>
      <c r="AE121" s="84" t="s">
        <v>75</v>
      </c>
      <c r="AF121" s="136">
        <f t="shared" si="16"/>
        <v>0</v>
      </c>
      <c r="AG121" s="70">
        <v>0</v>
      </c>
      <c r="AH121" s="70">
        <v>0</v>
      </c>
      <c r="AI121" s="84" t="s">
        <v>75</v>
      </c>
      <c r="AJ121" s="72">
        <v>0</v>
      </c>
      <c r="AK121" s="84" t="s">
        <v>75</v>
      </c>
      <c r="AL121" s="84" t="s">
        <v>75</v>
      </c>
      <c r="AM121" s="136">
        <f t="shared" si="17"/>
        <v>0</v>
      </c>
      <c r="AN121" s="136">
        <f>+K121+AC121-AH121</f>
        <v>100000000</v>
      </c>
      <c r="AO121" s="72" t="s">
        <v>67</v>
      </c>
      <c r="AP121" s="70">
        <v>100000000</v>
      </c>
      <c r="AQ121" s="67" t="s">
        <v>85</v>
      </c>
      <c r="AR121" s="70">
        <v>0</v>
      </c>
      <c r="AS121" s="84" t="s">
        <v>75</v>
      </c>
      <c r="AT121" s="169">
        <v>9206121</v>
      </c>
      <c r="AU121" s="139">
        <f t="shared" si="18"/>
        <v>90793879</v>
      </c>
      <c r="AV121" s="140">
        <f t="shared" si="19"/>
        <v>9.2061210000000004E-2</v>
      </c>
      <c r="AW121" s="84" t="s">
        <v>75</v>
      </c>
      <c r="AX121" s="72" t="s">
        <v>86</v>
      </c>
      <c r="AY121" s="73" t="s">
        <v>4584</v>
      </c>
      <c r="AZ121" s="67" t="s">
        <v>67</v>
      </c>
      <c r="BA121" s="67" t="s">
        <v>133</v>
      </c>
    </row>
    <row r="122" spans="2:53" x14ac:dyDescent="0.25">
      <c r="B122" s="67">
        <v>2024</v>
      </c>
      <c r="C122" s="67">
        <v>891780111</v>
      </c>
      <c r="D122" s="69" t="s">
        <v>64</v>
      </c>
      <c r="E122" s="70" t="s">
        <v>4583</v>
      </c>
      <c r="F122" s="70" t="s">
        <v>4582</v>
      </c>
      <c r="G122" s="72">
        <v>0</v>
      </c>
      <c r="H122" s="72" t="s">
        <v>73</v>
      </c>
      <c r="I122" s="69" t="s">
        <v>65</v>
      </c>
      <c r="J122" s="73" t="s">
        <v>4581</v>
      </c>
      <c r="K122" s="70">
        <v>41212262</v>
      </c>
      <c r="L122" s="67" t="s">
        <v>68</v>
      </c>
      <c r="M122" s="73" t="s">
        <v>4580</v>
      </c>
      <c r="N122" s="75" t="s">
        <v>4579</v>
      </c>
      <c r="O122" s="154">
        <v>432</v>
      </c>
      <c r="P122" s="291">
        <v>45343</v>
      </c>
      <c r="Q122" s="70">
        <v>41212262</v>
      </c>
      <c r="R122" s="291">
        <v>45351</v>
      </c>
      <c r="S122" s="70">
        <v>41212262</v>
      </c>
      <c r="T122" s="72" t="s">
        <v>66</v>
      </c>
      <c r="U122" s="154">
        <v>7144175</v>
      </c>
      <c r="V122" s="73" t="s">
        <v>4578</v>
      </c>
      <c r="W122" s="292">
        <v>45351</v>
      </c>
      <c r="X122" s="291">
        <v>45352</v>
      </c>
      <c r="Y122" s="84" t="s">
        <v>75</v>
      </c>
      <c r="Z122" s="292">
        <v>45473</v>
      </c>
      <c r="AA122" s="136">
        <f t="shared" si="15"/>
        <v>121</v>
      </c>
      <c r="AB122" s="70">
        <v>1</v>
      </c>
      <c r="AC122" s="70">
        <v>18000000</v>
      </c>
      <c r="AD122" s="70">
        <v>0</v>
      </c>
      <c r="AE122" s="84" t="s">
        <v>75</v>
      </c>
      <c r="AF122" s="136">
        <f t="shared" si="16"/>
        <v>0</v>
      </c>
      <c r="AG122" s="70">
        <v>0</v>
      </c>
      <c r="AH122" s="70">
        <v>0</v>
      </c>
      <c r="AI122" s="84" t="s">
        <v>75</v>
      </c>
      <c r="AJ122" s="72">
        <v>0</v>
      </c>
      <c r="AK122" s="84" t="s">
        <v>75</v>
      </c>
      <c r="AL122" s="84" t="s">
        <v>75</v>
      </c>
      <c r="AM122" s="136">
        <f t="shared" si="17"/>
        <v>0</v>
      </c>
      <c r="AN122" s="136">
        <f>+K122+AC122-AH122</f>
        <v>59212262</v>
      </c>
      <c r="AO122" s="72" t="s">
        <v>67</v>
      </c>
      <c r="AP122" s="70">
        <v>41212262</v>
      </c>
      <c r="AQ122" s="67" t="s">
        <v>85</v>
      </c>
      <c r="AR122" s="70">
        <v>0</v>
      </c>
      <c r="AS122" s="84" t="s">
        <v>75</v>
      </c>
      <c r="AT122" s="169">
        <v>41212225</v>
      </c>
      <c r="AU122" s="139">
        <f t="shared" si="18"/>
        <v>18000037</v>
      </c>
      <c r="AV122" s="140">
        <f t="shared" si="19"/>
        <v>0.69600828625665412</v>
      </c>
      <c r="AW122" s="84" t="s">
        <v>75</v>
      </c>
      <c r="AX122" s="72" t="s">
        <v>86</v>
      </c>
      <c r="AY122" s="73" t="s">
        <v>4577</v>
      </c>
      <c r="AZ122" s="67" t="s">
        <v>67</v>
      </c>
      <c r="BA122" s="67" t="s">
        <v>133</v>
      </c>
    </row>
    <row r="123" spans="2:53" x14ac:dyDescent="0.25">
      <c r="B123" s="67">
        <v>2024</v>
      </c>
      <c r="C123" s="67">
        <v>891780111</v>
      </c>
      <c r="D123" s="69" t="s">
        <v>64</v>
      </c>
      <c r="E123" s="70" t="s">
        <v>4576</v>
      </c>
      <c r="F123" s="70" t="s">
        <v>4575</v>
      </c>
      <c r="G123" s="72">
        <v>0</v>
      </c>
      <c r="H123" s="72" t="s">
        <v>73</v>
      </c>
      <c r="I123" s="69" t="s">
        <v>65</v>
      </c>
      <c r="J123" s="73" t="s">
        <v>4574</v>
      </c>
      <c r="K123" s="70">
        <v>250000000</v>
      </c>
      <c r="L123" s="67" t="s">
        <v>68</v>
      </c>
      <c r="M123" s="73" t="s">
        <v>4573</v>
      </c>
      <c r="N123" s="75" t="s">
        <v>4572</v>
      </c>
      <c r="O123" s="154">
        <v>446</v>
      </c>
      <c r="P123" s="291">
        <v>45344</v>
      </c>
      <c r="Q123" s="70">
        <v>250000000</v>
      </c>
      <c r="R123" s="291">
        <v>45357</v>
      </c>
      <c r="S123" s="70">
        <v>250000000</v>
      </c>
      <c r="T123" s="72" t="s">
        <v>66</v>
      </c>
      <c r="U123" s="154">
        <v>85459497</v>
      </c>
      <c r="V123" s="73" t="s">
        <v>3149</v>
      </c>
      <c r="W123" s="292">
        <v>45357</v>
      </c>
      <c r="X123" s="291">
        <v>45358</v>
      </c>
      <c r="Y123" s="291">
        <v>45358</v>
      </c>
      <c r="Z123" s="292">
        <v>45504</v>
      </c>
      <c r="AA123" s="136">
        <f t="shared" si="15"/>
        <v>146</v>
      </c>
      <c r="AB123" s="70">
        <v>0</v>
      </c>
      <c r="AC123" s="70">
        <v>0</v>
      </c>
      <c r="AD123" s="70">
        <v>0</v>
      </c>
      <c r="AE123" s="84" t="s">
        <v>75</v>
      </c>
      <c r="AF123" s="136">
        <f t="shared" si="16"/>
        <v>0</v>
      </c>
      <c r="AG123" s="70">
        <v>0</v>
      </c>
      <c r="AH123" s="70">
        <v>0</v>
      </c>
      <c r="AI123" s="84" t="s">
        <v>75</v>
      </c>
      <c r="AJ123" s="72">
        <v>0</v>
      </c>
      <c r="AK123" s="84" t="s">
        <v>75</v>
      </c>
      <c r="AL123" s="84" t="s">
        <v>75</v>
      </c>
      <c r="AM123" s="136">
        <f t="shared" si="17"/>
        <v>0</v>
      </c>
      <c r="AN123" s="136">
        <f>+K123+AC123-AH123</f>
        <v>250000000</v>
      </c>
      <c r="AO123" s="72" t="s">
        <v>67</v>
      </c>
      <c r="AP123" s="70">
        <v>250000000</v>
      </c>
      <c r="AQ123" s="67" t="s">
        <v>85</v>
      </c>
      <c r="AR123" s="70">
        <v>0</v>
      </c>
      <c r="AS123" s="84" t="s">
        <v>75</v>
      </c>
      <c r="AT123" s="169">
        <v>238442167</v>
      </c>
      <c r="AU123" s="139">
        <f t="shared" si="18"/>
        <v>11557833</v>
      </c>
      <c r="AV123" s="140">
        <f t="shared" si="19"/>
        <v>0.95376866800000004</v>
      </c>
      <c r="AW123" s="84" t="s">
        <v>75</v>
      </c>
      <c r="AX123" s="72" t="s">
        <v>86</v>
      </c>
      <c r="AY123" s="73" t="s">
        <v>4571</v>
      </c>
      <c r="AZ123" s="67" t="s">
        <v>67</v>
      </c>
      <c r="BA123" s="67" t="s">
        <v>133</v>
      </c>
    </row>
    <row r="124" spans="2:53" x14ac:dyDescent="0.25">
      <c r="B124" s="67">
        <v>2024</v>
      </c>
      <c r="C124" s="67">
        <v>891780111</v>
      </c>
      <c r="D124" s="69" t="s">
        <v>64</v>
      </c>
      <c r="E124" s="70" t="s">
        <v>4570</v>
      </c>
      <c r="F124" s="70" t="s">
        <v>4569</v>
      </c>
      <c r="G124" s="72">
        <v>0</v>
      </c>
      <c r="H124" s="72" t="s">
        <v>73</v>
      </c>
      <c r="I124" s="69" t="s">
        <v>65</v>
      </c>
      <c r="J124" s="73" t="s">
        <v>4568</v>
      </c>
      <c r="K124" s="70">
        <v>100000000</v>
      </c>
      <c r="L124" s="67" t="s">
        <v>68</v>
      </c>
      <c r="M124" s="73" t="s">
        <v>4212</v>
      </c>
      <c r="N124" s="75" t="s">
        <v>4211</v>
      </c>
      <c r="O124" s="154">
        <v>397</v>
      </c>
      <c r="P124" s="291">
        <v>45341</v>
      </c>
      <c r="Q124" s="70">
        <v>100000000</v>
      </c>
      <c r="R124" s="291">
        <v>45359</v>
      </c>
      <c r="S124" s="70">
        <v>100000000</v>
      </c>
      <c r="T124" s="72" t="s">
        <v>66</v>
      </c>
      <c r="U124" s="154">
        <v>36665858</v>
      </c>
      <c r="V124" s="73" t="s">
        <v>4186</v>
      </c>
      <c r="W124" s="292">
        <v>45359</v>
      </c>
      <c r="X124" s="291">
        <v>45359</v>
      </c>
      <c r="Y124" s="291">
        <v>45359</v>
      </c>
      <c r="Z124" s="292">
        <v>45657</v>
      </c>
      <c r="AA124" s="136">
        <f t="shared" si="15"/>
        <v>298</v>
      </c>
      <c r="AB124" s="70">
        <v>0</v>
      </c>
      <c r="AC124" s="70">
        <v>0</v>
      </c>
      <c r="AD124" s="70">
        <v>0</v>
      </c>
      <c r="AE124" s="84" t="s">
        <v>75</v>
      </c>
      <c r="AF124" s="136">
        <f t="shared" si="16"/>
        <v>0</v>
      </c>
      <c r="AG124" s="70">
        <v>0</v>
      </c>
      <c r="AH124" s="70">
        <v>0</v>
      </c>
      <c r="AI124" s="84" t="s">
        <v>75</v>
      </c>
      <c r="AJ124" s="72">
        <v>0</v>
      </c>
      <c r="AK124" s="84" t="s">
        <v>75</v>
      </c>
      <c r="AL124" s="84" t="s">
        <v>75</v>
      </c>
      <c r="AM124" s="136">
        <f t="shared" si="17"/>
        <v>0</v>
      </c>
      <c r="AN124" s="136">
        <f>+K124+AC124-AH124</f>
        <v>100000000</v>
      </c>
      <c r="AO124" s="72" t="s">
        <v>67</v>
      </c>
      <c r="AP124" s="70">
        <v>100000000</v>
      </c>
      <c r="AQ124" s="67" t="s">
        <v>85</v>
      </c>
      <c r="AR124" s="70">
        <v>0</v>
      </c>
      <c r="AS124" s="84" t="s">
        <v>75</v>
      </c>
      <c r="AT124" s="169">
        <v>92193668</v>
      </c>
      <c r="AU124" s="139">
        <f t="shared" si="18"/>
        <v>7806332</v>
      </c>
      <c r="AV124" s="140">
        <f t="shared" si="19"/>
        <v>0.92193667999999995</v>
      </c>
      <c r="AW124" s="84" t="s">
        <v>75</v>
      </c>
      <c r="AX124" s="72" t="s">
        <v>86</v>
      </c>
      <c r="AY124" s="73" t="s">
        <v>4567</v>
      </c>
      <c r="AZ124" s="67" t="s">
        <v>67</v>
      </c>
      <c r="BA124" s="67" t="s">
        <v>133</v>
      </c>
    </row>
    <row r="125" spans="2:53" x14ac:dyDescent="0.25">
      <c r="B125" s="67">
        <v>2024</v>
      </c>
      <c r="C125" s="67">
        <v>891780111</v>
      </c>
      <c r="D125" s="69" t="s">
        <v>64</v>
      </c>
      <c r="E125" s="70" t="s">
        <v>4566</v>
      </c>
      <c r="F125" s="70" t="s">
        <v>4565</v>
      </c>
      <c r="G125" s="72">
        <v>0</v>
      </c>
      <c r="H125" s="72" t="s">
        <v>73</v>
      </c>
      <c r="I125" s="69" t="s">
        <v>65</v>
      </c>
      <c r="J125" s="73" t="s">
        <v>4564</v>
      </c>
      <c r="K125" s="70">
        <v>89894690</v>
      </c>
      <c r="L125" s="67" t="s">
        <v>68</v>
      </c>
      <c r="M125" s="73" t="s">
        <v>4563</v>
      </c>
      <c r="N125" s="75" t="s">
        <v>4562</v>
      </c>
      <c r="O125" s="154">
        <v>427</v>
      </c>
      <c r="P125" s="291">
        <v>45343</v>
      </c>
      <c r="Q125" s="70">
        <v>89894690</v>
      </c>
      <c r="R125" s="291">
        <v>45362</v>
      </c>
      <c r="S125" s="70">
        <v>89894690</v>
      </c>
      <c r="T125" s="72" t="s">
        <v>66</v>
      </c>
      <c r="U125" s="154">
        <v>85466528</v>
      </c>
      <c r="V125" s="73" t="s">
        <v>4379</v>
      </c>
      <c r="W125" s="292">
        <v>45362</v>
      </c>
      <c r="X125" s="291">
        <v>45362</v>
      </c>
      <c r="Y125" s="291">
        <v>45362</v>
      </c>
      <c r="Z125" s="292">
        <v>45657</v>
      </c>
      <c r="AA125" s="136">
        <f t="shared" si="15"/>
        <v>295</v>
      </c>
      <c r="AB125" s="70">
        <v>0</v>
      </c>
      <c r="AC125" s="70">
        <v>0</v>
      </c>
      <c r="AD125" s="70">
        <v>0</v>
      </c>
      <c r="AE125" s="84" t="s">
        <v>75</v>
      </c>
      <c r="AF125" s="136">
        <f t="shared" si="16"/>
        <v>0</v>
      </c>
      <c r="AG125" s="70">
        <v>0</v>
      </c>
      <c r="AH125" s="70">
        <v>0</v>
      </c>
      <c r="AI125" s="84" t="s">
        <v>75</v>
      </c>
      <c r="AJ125" s="72">
        <v>0</v>
      </c>
      <c r="AK125" s="84" t="s">
        <v>75</v>
      </c>
      <c r="AL125" s="84" t="s">
        <v>75</v>
      </c>
      <c r="AM125" s="136">
        <f t="shared" si="17"/>
        <v>0</v>
      </c>
      <c r="AN125" s="136">
        <f>+K125+AC125-AH125</f>
        <v>89894690</v>
      </c>
      <c r="AO125" s="72" t="s">
        <v>67</v>
      </c>
      <c r="AP125" s="70">
        <v>89894690</v>
      </c>
      <c r="AQ125" s="67" t="s">
        <v>85</v>
      </c>
      <c r="AR125" s="70">
        <v>0</v>
      </c>
      <c r="AS125" s="84" t="s">
        <v>75</v>
      </c>
      <c r="AT125" s="169">
        <v>40369695</v>
      </c>
      <c r="AU125" s="139">
        <f t="shared" si="18"/>
        <v>49524995</v>
      </c>
      <c r="AV125" s="140">
        <f t="shared" si="19"/>
        <v>0.44907763739993989</v>
      </c>
      <c r="AW125" s="84" t="s">
        <v>75</v>
      </c>
      <c r="AX125" s="72" t="s">
        <v>86</v>
      </c>
      <c r="AY125" s="73" t="s">
        <v>4561</v>
      </c>
      <c r="AZ125" s="67" t="s">
        <v>67</v>
      </c>
      <c r="BA125" s="67" t="s">
        <v>133</v>
      </c>
    </row>
    <row r="126" spans="2:53" x14ac:dyDescent="0.25">
      <c r="B126" s="67">
        <v>2024</v>
      </c>
      <c r="C126" s="67">
        <v>891780111</v>
      </c>
      <c r="D126" s="69" t="s">
        <v>64</v>
      </c>
      <c r="E126" s="70" t="s">
        <v>4560</v>
      </c>
      <c r="F126" s="70" t="s">
        <v>4559</v>
      </c>
      <c r="G126" s="72">
        <v>0</v>
      </c>
      <c r="H126" s="72" t="s">
        <v>73</v>
      </c>
      <c r="I126" s="69" t="s">
        <v>65</v>
      </c>
      <c r="J126" s="73" t="s">
        <v>4558</v>
      </c>
      <c r="K126" s="70">
        <v>10000000</v>
      </c>
      <c r="L126" s="67" t="s">
        <v>68</v>
      </c>
      <c r="M126" s="73" t="s">
        <v>3152</v>
      </c>
      <c r="N126" s="75" t="s">
        <v>4557</v>
      </c>
      <c r="O126" s="154">
        <v>529</v>
      </c>
      <c r="P126" s="291">
        <v>45351</v>
      </c>
      <c r="Q126" s="70">
        <v>10000000</v>
      </c>
      <c r="R126" s="291">
        <v>45363</v>
      </c>
      <c r="S126" s="70">
        <v>10000000</v>
      </c>
      <c r="T126" s="72" t="s">
        <v>66</v>
      </c>
      <c r="U126" s="154">
        <v>57462359</v>
      </c>
      <c r="V126" s="73" t="s">
        <v>4540</v>
      </c>
      <c r="W126" s="292">
        <v>45363</v>
      </c>
      <c r="X126" s="291">
        <v>45366</v>
      </c>
      <c r="Y126" s="291">
        <v>45366</v>
      </c>
      <c r="Z126" s="292">
        <v>45488</v>
      </c>
      <c r="AA126" s="136">
        <f t="shared" si="15"/>
        <v>122</v>
      </c>
      <c r="AB126" s="70">
        <v>1</v>
      </c>
      <c r="AC126" s="70">
        <v>5000000</v>
      </c>
      <c r="AD126" s="70">
        <v>0</v>
      </c>
      <c r="AE126" s="84" t="s">
        <v>75</v>
      </c>
      <c r="AF126" s="136">
        <f t="shared" si="16"/>
        <v>0</v>
      </c>
      <c r="AG126" s="70">
        <v>0</v>
      </c>
      <c r="AH126" s="70">
        <v>0</v>
      </c>
      <c r="AI126" s="84" t="s">
        <v>75</v>
      </c>
      <c r="AJ126" s="72">
        <v>0</v>
      </c>
      <c r="AK126" s="84" t="s">
        <v>75</v>
      </c>
      <c r="AL126" s="84" t="s">
        <v>75</v>
      </c>
      <c r="AM126" s="136">
        <f t="shared" si="17"/>
        <v>0</v>
      </c>
      <c r="AN126" s="136">
        <f>+K126+AC126-AH126</f>
        <v>15000000</v>
      </c>
      <c r="AO126" s="72" t="s">
        <v>67</v>
      </c>
      <c r="AP126" s="70">
        <v>10000000</v>
      </c>
      <c r="AQ126" s="67" t="s">
        <v>85</v>
      </c>
      <c r="AR126" s="70">
        <v>0</v>
      </c>
      <c r="AS126" s="84" t="s">
        <v>75</v>
      </c>
      <c r="AT126" s="169">
        <v>14999700</v>
      </c>
      <c r="AU126" s="139">
        <f t="shared" si="18"/>
        <v>300</v>
      </c>
      <c r="AV126" s="140">
        <f t="shared" si="19"/>
        <v>0.99997999999999998</v>
      </c>
      <c r="AW126" s="84" t="s">
        <v>75</v>
      </c>
      <c r="AX126" s="72" t="s">
        <v>86</v>
      </c>
      <c r="AY126" s="73" t="s">
        <v>4556</v>
      </c>
      <c r="AZ126" s="67" t="s">
        <v>67</v>
      </c>
      <c r="BA126" s="67" t="s">
        <v>133</v>
      </c>
    </row>
    <row r="127" spans="2:53" x14ac:dyDescent="0.25">
      <c r="B127" s="67">
        <v>2024</v>
      </c>
      <c r="C127" s="67">
        <v>891780111</v>
      </c>
      <c r="D127" s="69" t="s">
        <v>64</v>
      </c>
      <c r="E127" s="70" t="s">
        <v>4555</v>
      </c>
      <c r="F127" s="70" t="s">
        <v>4554</v>
      </c>
      <c r="G127" s="72">
        <v>0</v>
      </c>
      <c r="H127" s="72" t="s">
        <v>73</v>
      </c>
      <c r="I127" s="69" t="s">
        <v>65</v>
      </c>
      <c r="J127" s="73" t="s">
        <v>4553</v>
      </c>
      <c r="K127" s="70">
        <v>150000000</v>
      </c>
      <c r="L127" s="67" t="s">
        <v>68</v>
      </c>
      <c r="M127" s="73" t="s">
        <v>4552</v>
      </c>
      <c r="N127" s="75" t="s">
        <v>4551</v>
      </c>
      <c r="O127" s="154">
        <v>625</v>
      </c>
      <c r="P127" s="291">
        <v>45359</v>
      </c>
      <c r="Q127" s="70">
        <v>150000000</v>
      </c>
      <c r="R127" s="291">
        <v>45364</v>
      </c>
      <c r="S127" s="70">
        <v>150000000</v>
      </c>
      <c r="T127" s="72" t="s">
        <v>66</v>
      </c>
      <c r="U127" s="154">
        <v>57298660</v>
      </c>
      <c r="V127" s="73" t="s">
        <v>3151</v>
      </c>
      <c r="W127" s="292">
        <v>45364</v>
      </c>
      <c r="X127" s="291">
        <v>45365</v>
      </c>
      <c r="Y127" s="291" t="s">
        <v>75</v>
      </c>
      <c r="Z127" s="292">
        <v>45426</v>
      </c>
      <c r="AA127" s="136">
        <f t="shared" si="15"/>
        <v>61</v>
      </c>
      <c r="AB127" s="70">
        <v>0</v>
      </c>
      <c r="AC127" s="70">
        <v>0</v>
      </c>
      <c r="AD127" s="70">
        <v>0</v>
      </c>
      <c r="AE127" s="84" t="s">
        <v>75</v>
      </c>
      <c r="AF127" s="136">
        <f t="shared" si="16"/>
        <v>0</v>
      </c>
      <c r="AG127" s="70">
        <v>0</v>
      </c>
      <c r="AH127" s="70">
        <v>0</v>
      </c>
      <c r="AI127" s="84" t="s">
        <v>75</v>
      </c>
      <c r="AJ127" s="72">
        <v>0</v>
      </c>
      <c r="AK127" s="84" t="s">
        <v>75</v>
      </c>
      <c r="AL127" s="84" t="s">
        <v>75</v>
      </c>
      <c r="AM127" s="136">
        <f t="shared" si="17"/>
        <v>0</v>
      </c>
      <c r="AN127" s="136">
        <f>+K127+AC127-AH127</f>
        <v>150000000</v>
      </c>
      <c r="AO127" s="72" t="s">
        <v>67</v>
      </c>
      <c r="AP127" s="70">
        <v>150000000</v>
      </c>
      <c r="AQ127" s="67" t="s">
        <v>85</v>
      </c>
      <c r="AR127" s="70">
        <v>0</v>
      </c>
      <c r="AS127" s="84" t="s">
        <v>75</v>
      </c>
      <c r="AT127" s="169">
        <v>149988404</v>
      </c>
      <c r="AU127" s="139">
        <f t="shared" si="18"/>
        <v>11596</v>
      </c>
      <c r="AV127" s="140">
        <f t="shared" si="19"/>
        <v>0.99992269333333328</v>
      </c>
      <c r="AW127" s="84" t="s">
        <v>75</v>
      </c>
      <c r="AX127" s="72" t="s">
        <v>86</v>
      </c>
      <c r="AY127" s="73" t="s">
        <v>4550</v>
      </c>
      <c r="AZ127" s="67" t="s">
        <v>67</v>
      </c>
      <c r="BA127" s="67" t="s">
        <v>133</v>
      </c>
    </row>
    <row r="128" spans="2:53" x14ac:dyDescent="0.25">
      <c r="B128" s="67">
        <v>2024</v>
      </c>
      <c r="C128" s="67">
        <v>891780111</v>
      </c>
      <c r="D128" s="69" t="s">
        <v>64</v>
      </c>
      <c r="E128" s="70" t="s">
        <v>4549</v>
      </c>
      <c r="F128" s="70" t="s">
        <v>4548</v>
      </c>
      <c r="G128" s="72">
        <v>0</v>
      </c>
      <c r="H128" s="72" t="s">
        <v>73</v>
      </c>
      <c r="I128" s="69" t="s">
        <v>65</v>
      </c>
      <c r="J128" s="73" t="s">
        <v>4547</v>
      </c>
      <c r="K128" s="70">
        <v>8000000</v>
      </c>
      <c r="L128" s="67" t="s">
        <v>68</v>
      </c>
      <c r="M128" s="73" t="s">
        <v>4489</v>
      </c>
      <c r="N128" s="75" t="s">
        <v>4488</v>
      </c>
      <c r="O128" s="154">
        <v>399</v>
      </c>
      <c r="P128" s="291">
        <v>45341</v>
      </c>
      <c r="Q128" s="70">
        <v>8000000</v>
      </c>
      <c r="R128" s="291">
        <v>45364</v>
      </c>
      <c r="S128" s="70">
        <v>8000000</v>
      </c>
      <c r="T128" s="72" t="s">
        <v>66</v>
      </c>
      <c r="U128" s="154">
        <v>36665858</v>
      </c>
      <c r="V128" s="73" t="s">
        <v>4186</v>
      </c>
      <c r="W128" s="292">
        <v>45364</v>
      </c>
      <c r="X128" s="291">
        <v>45364</v>
      </c>
      <c r="Y128" s="291" t="s">
        <v>75</v>
      </c>
      <c r="Z128" s="292">
        <v>45657</v>
      </c>
      <c r="AA128" s="136">
        <f t="shared" si="15"/>
        <v>293</v>
      </c>
      <c r="AB128" s="70">
        <v>0</v>
      </c>
      <c r="AC128" s="70">
        <v>0</v>
      </c>
      <c r="AD128" s="70">
        <v>0</v>
      </c>
      <c r="AE128" s="84" t="s">
        <v>75</v>
      </c>
      <c r="AF128" s="136">
        <f t="shared" si="16"/>
        <v>0</v>
      </c>
      <c r="AG128" s="70">
        <v>0</v>
      </c>
      <c r="AH128" s="70">
        <v>0</v>
      </c>
      <c r="AI128" s="84" t="s">
        <v>75</v>
      </c>
      <c r="AJ128" s="72">
        <v>0</v>
      </c>
      <c r="AK128" s="84" t="s">
        <v>75</v>
      </c>
      <c r="AL128" s="84" t="s">
        <v>75</v>
      </c>
      <c r="AM128" s="136">
        <f t="shared" si="17"/>
        <v>0</v>
      </c>
      <c r="AN128" s="136">
        <f>+K128+AC128-AH128</f>
        <v>8000000</v>
      </c>
      <c r="AO128" s="72" t="s">
        <v>67</v>
      </c>
      <c r="AP128" s="70">
        <v>8000000</v>
      </c>
      <c r="AQ128" s="67" t="s">
        <v>85</v>
      </c>
      <c r="AR128" s="70">
        <v>0</v>
      </c>
      <c r="AS128" s="84" t="s">
        <v>75</v>
      </c>
      <c r="AT128" s="169">
        <v>7996670</v>
      </c>
      <c r="AU128" s="139">
        <f t="shared" si="18"/>
        <v>3330</v>
      </c>
      <c r="AV128" s="140">
        <f t="shared" si="19"/>
        <v>0.99958374999999999</v>
      </c>
      <c r="AW128" s="84" t="s">
        <v>75</v>
      </c>
      <c r="AX128" s="72" t="s">
        <v>86</v>
      </c>
      <c r="AY128" s="73" t="s">
        <v>4546</v>
      </c>
      <c r="AZ128" s="67" t="s">
        <v>67</v>
      </c>
      <c r="BA128" s="67" t="s">
        <v>133</v>
      </c>
    </row>
    <row r="129" spans="2:53" x14ac:dyDescent="0.25">
      <c r="B129" s="67">
        <v>2024</v>
      </c>
      <c r="C129" s="67">
        <v>891780111</v>
      </c>
      <c r="D129" s="69" t="s">
        <v>64</v>
      </c>
      <c r="E129" s="70" t="s">
        <v>4545</v>
      </c>
      <c r="F129" s="70" t="s">
        <v>4544</v>
      </c>
      <c r="G129" s="72">
        <v>0</v>
      </c>
      <c r="H129" s="72" t="s">
        <v>73</v>
      </c>
      <c r="I129" s="69" t="s">
        <v>65</v>
      </c>
      <c r="J129" s="73" t="s">
        <v>4543</v>
      </c>
      <c r="K129" s="70">
        <v>150000000</v>
      </c>
      <c r="L129" s="67" t="s">
        <v>68</v>
      </c>
      <c r="M129" s="73" t="s">
        <v>4542</v>
      </c>
      <c r="N129" s="75" t="s">
        <v>4541</v>
      </c>
      <c r="O129" s="154">
        <v>531</v>
      </c>
      <c r="P129" s="291">
        <v>45351</v>
      </c>
      <c r="Q129" s="70">
        <v>150000000</v>
      </c>
      <c r="R129" s="291">
        <v>45370</v>
      </c>
      <c r="S129" s="70">
        <v>150000000</v>
      </c>
      <c r="T129" s="72" t="s">
        <v>66</v>
      </c>
      <c r="U129" s="154">
        <v>57462359</v>
      </c>
      <c r="V129" s="73" t="s">
        <v>4540</v>
      </c>
      <c r="W129" s="292">
        <v>45370</v>
      </c>
      <c r="X129" s="291">
        <v>45371</v>
      </c>
      <c r="Y129" s="291">
        <v>45371</v>
      </c>
      <c r="Z129" s="292">
        <v>45646</v>
      </c>
      <c r="AA129" s="136">
        <f t="shared" si="15"/>
        <v>275</v>
      </c>
      <c r="AB129" s="70">
        <v>0</v>
      </c>
      <c r="AC129" s="70">
        <v>0</v>
      </c>
      <c r="AD129" s="70">
        <v>0</v>
      </c>
      <c r="AE129" s="84" t="s">
        <v>75</v>
      </c>
      <c r="AF129" s="136">
        <f t="shared" si="16"/>
        <v>0</v>
      </c>
      <c r="AG129" s="70">
        <v>0</v>
      </c>
      <c r="AH129" s="70">
        <v>0</v>
      </c>
      <c r="AI129" s="84" t="s">
        <v>75</v>
      </c>
      <c r="AJ129" s="72">
        <v>0</v>
      </c>
      <c r="AK129" s="84" t="s">
        <v>75</v>
      </c>
      <c r="AL129" s="84" t="s">
        <v>75</v>
      </c>
      <c r="AM129" s="136">
        <f t="shared" si="17"/>
        <v>0</v>
      </c>
      <c r="AN129" s="136">
        <f>+K129+AC129-AH129</f>
        <v>150000000</v>
      </c>
      <c r="AO129" s="72" t="s">
        <v>67</v>
      </c>
      <c r="AP129" s="70">
        <v>150000000</v>
      </c>
      <c r="AQ129" s="67" t="s">
        <v>85</v>
      </c>
      <c r="AR129" s="70">
        <v>0</v>
      </c>
      <c r="AS129" s="84" t="s">
        <v>75</v>
      </c>
      <c r="AT129" s="169">
        <v>49203612</v>
      </c>
      <c r="AU129" s="139">
        <f t="shared" si="18"/>
        <v>100796388</v>
      </c>
      <c r="AV129" s="140">
        <f t="shared" si="19"/>
        <v>0.32802408</v>
      </c>
      <c r="AW129" s="84" t="s">
        <v>75</v>
      </c>
      <c r="AX129" s="72" t="s">
        <v>86</v>
      </c>
      <c r="AY129" s="73" t="s">
        <v>4539</v>
      </c>
      <c r="AZ129" s="67" t="s">
        <v>67</v>
      </c>
      <c r="BA129" s="67" t="s">
        <v>133</v>
      </c>
    </row>
    <row r="130" spans="2:53" x14ac:dyDescent="0.25">
      <c r="B130" s="67">
        <v>2024</v>
      </c>
      <c r="C130" s="67">
        <v>891780111</v>
      </c>
      <c r="D130" s="69" t="s">
        <v>64</v>
      </c>
      <c r="E130" s="70" t="s">
        <v>4538</v>
      </c>
      <c r="F130" s="70" t="s">
        <v>4537</v>
      </c>
      <c r="G130" s="72">
        <v>0</v>
      </c>
      <c r="H130" s="72" t="s">
        <v>73</v>
      </c>
      <c r="I130" s="69" t="s">
        <v>138</v>
      </c>
      <c r="J130" s="73" t="s">
        <v>4536</v>
      </c>
      <c r="K130" s="70">
        <v>45000000</v>
      </c>
      <c r="L130" s="67" t="s">
        <v>68</v>
      </c>
      <c r="M130" s="73" t="s">
        <v>4535</v>
      </c>
      <c r="N130" s="75" t="s">
        <v>4534</v>
      </c>
      <c r="O130" s="154">
        <v>589</v>
      </c>
      <c r="P130" s="291">
        <v>45356</v>
      </c>
      <c r="Q130" s="70">
        <v>45000000</v>
      </c>
      <c r="R130" s="291">
        <v>45383</v>
      </c>
      <c r="S130" s="70">
        <v>45000000</v>
      </c>
      <c r="T130" s="72" t="s">
        <v>66</v>
      </c>
      <c r="U130" s="154">
        <v>85152695</v>
      </c>
      <c r="V130" s="73" t="s">
        <v>3150</v>
      </c>
      <c r="W130" s="292">
        <v>45383</v>
      </c>
      <c r="X130" s="291">
        <v>45383</v>
      </c>
      <c r="Y130" s="291">
        <v>45383</v>
      </c>
      <c r="Z130" s="292">
        <v>45534</v>
      </c>
      <c r="AA130" s="136">
        <f t="shared" si="15"/>
        <v>151</v>
      </c>
      <c r="AB130" s="70">
        <v>1</v>
      </c>
      <c r="AC130" s="70">
        <v>22500000</v>
      </c>
      <c r="AD130" s="70">
        <v>0</v>
      </c>
      <c r="AE130" s="84" t="s">
        <v>75</v>
      </c>
      <c r="AF130" s="136">
        <f t="shared" si="16"/>
        <v>0</v>
      </c>
      <c r="AG130" s="70">
        <v>0</v>
      </c>
      <c r="AH130" s="70">
        <v>0</v>
      </c>
      <c r="AI130" s="84" t="s">
        <v>75</v>
      </c>
      <c r="AJ130" s="72">
        <v>0</v>
      </c>
      <c r="AK130" s="84" t="s">
        <v>75</v>
      </c>
      <c r="AL130" s="84" t="s">
        <v>75</v>
      </c>
      <c r="AM130" s="136">
        <f t="shared" si="17"/>
        <v>0</v>
      </c>
      <c r="AN130" s="136">
        <f>+K130+AC130-AH130</f>
        <v>67500000</v>
      </c>
      <c r="AO130" s="72" t="s">
        <v>67</v>
      </c>
      <c r="AP130" s="70">
        <v>45000000</v>
      </c>
      <c r="AQ130" s="67" t="s">
        <v>85</v>
      </c>
      <c r="AR130" s="70">
        <v>0</v>
      </c>
      <c r="AS130" s="84" t="s">
        <v>75</v>
      </c>
      <c r="AT130" s="169">
        <v>44999990</v>
      </c>
      <c r="AU130" s="139">
        <f t="shared" si="18"/>
        <v>22500010</v>
      </c>
      <c r="AV130" s="140">
        <f t="shared" si="19"/>
        <v>0.66666651851851855</v>
      </c>
      <c r="AW130" s="84" t="s">
        <v>75</v>
      </c>
      <c r="AX130" s="72" t="s">
        <v>86</v>
      </c>
      <c r="AY130" s="73" t="s">
        <v>4533</v>
      </c>
      <c r="AZ130" s="67" t="s">
        <v>67</v>
      </c>
      <c r="BA130" s="67" t="s">
        <v>133</v>
      </c>
    </row>
    <row r="131" spans="2:53" x14ac:dyDescent="0.25">
      <c r="B131" s="67">
        <v>2024</v>
      </c>
      <c r="C131" s="67">
        <v>891780111</v>
      </c>
      <c r="D131" s="69" t="s">
        <v>64</v>
      </c>
      <c r="E131" s="70" t="s">
        <v>4532</v>
      </c>
      <c r="F131" s="70" t="s">
        <v>4531</v>
      </c>
      <c r="G131" s="72">
        <v>0</v>
      </c>
      <c r="H131" s="72" t="s">
        <v>73</v>
      </c>
      <c r="I131" s="69" t="s">
        <v>138</v>
      </c>
      <c r="J131" s="73" t="s">
        <v>4530</v>
      </c>
      <c r="K131" s="70">
        <v>100000000</v>
      </c>
      <c r="L131" s="67" t="s">
        <v>68</v>
      </c>
      <c r="M131" s="73" t="s">
        <v>4529</v>
      </c>
      <c r="N131" s="75" t="s">
        <v>4528</v>
      </c>
      <c r="O131" s="154">
        <v>648</v>
      </c>
      <c r="P131" s="291">
        <v>45363</v>
      </c>
      <c r="Q131" s="70">
        <v>100000000</v>
      </c>
      <c r="R131" s="291">
        <v>45383</v>
      </c>
      <c r="S131" s="70">
        <v>100000000</v>
      </c>
      <c r="T131" s="72" t="s">
        <v>66</v>
      </c>
      <c r="U131" s="154">
        <v>85152695</v>
      </c>
      <c r="V131" s="73" t="s">
        <v>3150</v>
      </c>
      <c r="W131" s="292">
        <v>45383</v>
      </c>
      <c r="X131" s="291">
        <v>45384</v>
      </c>
      <c r="Y131" s="291">
        <v>45383</v>
      </c>
      <c r="Z131" s="292">
        <v>45656</v>
      </c>
      <c r="AA131" s="136">
        <f t="shared" si="15"/>
        <v>273</v>
      </c>
      <c r="AB131" s="70">
        <v>0</v>
      </c>
      <c r="AC131" s="70">
        <v>0</v>
      </c>
      <c r="AD131" s="70">
        <v>0</v>
      </c>
      <c r="AE131" s="84" t="s">
        <v>75</v>
      </c>
      <c r="AF131" s="136">
        <f t="shared" si="16"/>
        <v>0</v>
      </c>
      <c r="AG131" s="70">
        <v>0</v>
      </c>
      <c r="AH131" s="70">
        <v>0</v>
      </c>
      <c r="AI131" s="84" t="s">
        <v>75</v>
      </c>
      <c r="AJ131" s="72">
        <v>0</v>
      </c>
      <c r="AK131" s="84" t="s">
        <v>75</v>
      </c>
      <c r="AL131" s="84" t="s">
        <v>75</v>
      </c>
      <c r="AM131" s="136">
        <f t="shared" si="17"/>
        <v>0</v>
      </c>
      <c r="AN131" s="136">
        <f>+K131+AC131-AH131</f>
        <v>100000000</v>
      </c>
      <c r="AO131" s="72" t="s">
        <v>67</v>
      </c>
      <c r="AP131" s="70">
        <v>100000000</v>
      </c>
      <c r="AQ131" s="67" t="s">
        <v>85</v>
      </c>
      <c r="AR131" s="70">
        <v>0</v>
      </c>
      <c r="AS131" s="84" t="s">
        <v>75</v>
      </c>
      <c r="AT131" s="169">
        <v>0</v>
      </c>
      <c r="AU131" s="139">
        <f t="shared" si="18"/>
        <v>100000000</v>
      </c>
      <c r="AV131" s="140">
        <f t="shared" si="19"/>
        <v>0</v>
      </c>
      <c r="AW131" s="84" t="s">
        <v>75</v>
      </c>
      <c r="AX131" s="72" t="s">
        <v>86</v>
      </c>
      <c r="AY131" s="73" t="s">
        <v>4527</v>
      </c>
      <c r="AZ131" s="67" t="s">
        <v>67</v>
      </c>
      <c r="BA131" s="67" t="s">
        <v>133</v>
      </c>
    </row>
    <row r="132" spans="2:53" x14ac:dyDescent="0.25">
      <c r="B132" s="67">
        <v>2024</v>
      </c>
      <c r="C132" s="67">
        <v>891780111</v>
      </c>
      <c r="D132" s="69" t="s">
        <v>64</v>
      </c>
      <c r="E132" s="70" t="s">
        <v>4526</v>
      </c>
      <c r="F132" s="70" t="s">
        <v>4525</v>
      </c>
      <c r="G132" s="72">
        <v>0</v>
      </c>
      <c r="H132" s="72" t="s">
        <v>73</v>
      </c>
      <c r="I132" s="69" t="s">
        <v>65</v>
      </c>
      <c r="J132" s="73" t="s">
        <v>4524</v>
      </c>
      <c r="K132" s="70">
        <v>100000000</v>
      </c>
      <c r="L132" s="67" t="s">
        <v>68</v>
      </c>
      <c r="M132" s="73" t="s">
        <v>4523</v>
      </c>
      <c r="N132" s="75" t="s">
        <v>1717</v>
      </c>
      <c r="O132" s="154">
        <v>578</v>
      </c>
      <c r="P132" s="291">
        <v>45356</v>
      </c>
      <c r="Q132" s="70">
        <v>100000000</v>
      </c>
      <c r="R132" s="291">
        <v>45383</v>
      </c>
      <c r="S132" s="70">
        <v>100000000</v>
      </c>
      <c r="T132" s="72" t="s">
        <v>66</v>
      </c>
      <c r="U132" s="154">
        <v>36665858</v>
      </c>
      <c r="V132" s="73" t="s">
        <v>4186</v>
      </c>
      <c r="W132" s="292">
        <v>45383</v>
      </c>
      <c r="X132" s="291">
        <v>45387</v>
      </c>
      <c r="Y132" s="291">
        <v>45387</v>
      </c>
      <c r="Z132" s="292">
        <v>45657</v>
      </c>
      <c r="AA132" s="136">
        <f t="shared" si="15"/>
        <v>270</v>
      </c>
      <c r="AB132" s="70">
        <v>0</v>
      </c>
      <c r="AC132" s="70">
        <v>0</v>
      </c>
      <c r="AD132" s="70">
        <v>0</v>
      </c>
      <c r="AE132" s="84" t="s">
        <v>75</v>
      </c>
      <c r="AF132" s="136">
        <f t="shared" si="16"/>
        <v>0</v>
      </c>
      <c r="AG132" s="70">
        <v>0</v>
      </c>
      <c r="AH132" s="70">
        <v>0</v>
      </c>
      <c r="AI132" s="84" t="s">
        <v>75</v>
      </c>
      <c r="AJ132" s="72">
        <v>0</v>
      </c>
      <c r="AK132" s="84" t="s">
        <v>75</v>
      </c>
      <c r="AL132" s="84" t="s">
        <v>75</v>
      </c>
      <c r="AM132" s="136">
        <f t="shared" si="17"/>
        <v>0</v>
      </c>
      <c r="AN132" s="136">
        <f>+K132+AC132-AH132</f>
        <v>100000000</v>
      </c>
      <c r="AO132" s="72" t="s">
        <v>67</v>
      </c>
      <c r="AP132" s="70">
        <v>100000000</v>
      </c>
      <c r="AQ132" s="67" t="s">
        <v>85</v>
      </c>
      <c r="AR132" s="70">
        <v>0</v>
      </c>
      <c r="AS132" s="84" t="s">
        <v>75</v>
      </c>
      <c r="AT132" s="169">
        <v>43582786</v>
      </c>
      <c r="AU132" s="139">
        <f t="shared" si="18"/>
        <v>56417214</v>
      </c>
      <c r="AV132" s="140">
        <f t="shared" si="19"/>
        <v>0.43582786000000001</v>
      </c>
      <c r="AW132" s="84" t="s">
        <v>75</v>
      </c>
      <c r="AX132" s="72" t="s">
        <v>86</v>
      </c>
      <c r="AY132" s="73" t="s">
        <v>4522</v>
      </c>
      <c r="AZ132" s="67" t="s">
        <v>67</v>
      </c>
      <c r="BA132" s="67" t="s">
        <v>133</v>
      </c>
    </row>
    <row r="133" spans="2:53" x14ac:dyDescent="0.25">
      <c r="B133" s="67">
        <v>2024</v>
      </c>
      <c r="C133" s="67">
        <v>891780111</v>
      </c>
      <c r="D133" s="69" t="s">
        <v>64</v>
      </c>
      <c r="E133" s="70" t="s">
        <v>4521</v>
      </c>
      <c r="F133" s="70" t="s">
        <v>4520</v>
      </c>
      <c r="G133" s="72">
        <v>0</v>
      </c>
      <c r="H133" s="72" t="s">
        <v>73</v>
      </c>
      <c r="I133" s="69" t="s">
        <v>138</v>
      </c>
      <c r="J133" s="73" t="s">
        <v>4519</v>
      </c>
      <c r="K133" s="70">
        <v>65648750</v>
      </c>
      <c r="L133" s="67" t="s">
        <v>68</v>
      </c>
      <c r="M133" s="73" t="s">
        <v>4392</v>
      </c>
      <c r="N133" s="75" t="s">
        <v>4391</v>
      </c>
      <c r="O133" s="154">
        <v>708</v>
      </c>
      <c r="P133" s="291">
        <v>45369</v>
      </c>
      <c r="Q133" s="70">
        <v>65648750</v>
      </c>
      <c r="R133" s="291">
        <v>45383</v>
      </c>
      <c r="S133" s="70">
        <v>65648750</v>
      </c>
      <c r="T133" s="72" t="s">
        <v>66</v>
      </c>
      <c r="U133" s="154">
        <v>85152695</v>
      </c>
      <c r="V133" s="73" t="s">
        <v>3150</v>
      </c>
      <c r="W133" s="292">
        <v>45383</v>
      </c>
      <c r="X133" s="291">
        <v>45383</v>
      </c>
      <c r="Y133" s="291">
        <v>45383</v>
      </c>
      <c r="Z133" s="292">
        <v>45504</v>
      </c>
      <c r="AA133" s="136">
        <f t="shared" si="15"/>
        <v>121</v>
      </c>
      <c r="AB133" s="70">
        <v>1</v>
      </c>
      <c r="AC133" s="70">
        <v>10000000</v>
      </c>
      <c r="AD133" s="70">
        <v>0</v>
      </c>
      <c r="AE133" s="84" t="s">
        <v>75</v>
      </c>
      <c r="AF133" s="136">
        <f t="shared" si="16"/>
        <v>0</v>
      </c>
      <c r="AG133" s="70">
        <v>0</v>
      </c>
      <c r="AH133" s="70">
        <v>0</v>
      </c>
      <c r="AI133" s="84" t="s">
        <v>75</v>
      </c>
      <c r="AJ133" s="72">
        <v>0</v>
      </c>
      <c r="AK133" s="84" t="s">
        <v>75</v>
      </c>
      <c r="AL133" s="84" t="s">
        <v>75</v>
      </c>
      <c r="AM133" s="136">
        <f t="shared" si="17"/>
        <v>0</v>
      </c>
      <c r="AN133" s="136">
        <f>+K133+AC133-AH133</f>
        <v>75648750</v>
      </c>
      <c r="AO133" s="72" t="s">
        <v>67</v>
      </c>
      <c r="AP133" s="70">
        <v>65648750</v>
      </c>
      <c r="AQ133" s="67" t="s">
        <v>85</v>
      </c>
      <c r="AR133" s="70">
        <v>0</v>
      </c>
      <c r="AS133" s="84" t="s">
        <v>75</v>
      </c>
      <c r="AT133" s="169">
        <v>48621020</v>
      </c>
      <c r="AU133" s="139">
        <f t="shared" si="18"/>
        <v>27027730</v>
      </c>
      <c r="AV133" s="140">
        <f t="shared" si="19"/>
        <v>0.64272073233199489</v>
      </c>
      <c r="AW133" s="84" t="s">
        <v>75</v>
      </c>
      <c r="AX133" s="72" t="s">
        <v>86</v>
      </c>
      <c r="AY133" s="73" t="s">
        <v>4518</v>
      </c>
      <c r="AZ133" s="67" t="s">
        <v>67</v>
      </c>
      <c r="BA133" s="67" t="s">
        <v>133</v>
      </c>
    </row>
    <row r="134" spans="2:53" x14ac:dyDescent="0.25">
      <c r="B134" s="67">
        <v>2024</v>
      </c>
      <c r="C134" s="67">
        <v>891780111</v>
      </c>
      <c r="D134" s="69" t="s">
        <v>64</v>
      </c>
      <c r="E134" s="70" t="s">
        <v>4517</v>
      </c>
      <c r="F134" s="70" t="s">
        <v>4516</v>
      </c>
      <c r="G134" s="72">
        <v>0</v>
      </c>
      <c r="H134" s="72" t="s">
        <v>73</v>
      </c>
      <c r="I134" s="69" t="s">
        <v>65</v>
      </c>
      <c r="J134" s="73" t="s">
        <v>4515</v>
      </c>
      <c r="K134" s="70">
        <v>6697104</v>
      </c>
      <c r="L134" s="67" t="s">
        <v>68</v>
      </c>
      <c r="M134" s="73" t="s">
        <v>4514</v>
      </c>
      <c r="N134" s="75" t="s">
        <v>4513</v>
      </c>
      <c r="O134" s="154">
        <v>704</v>
      </c>
      <c r="P134" s="291">
        <v>45366</v>
      </c>
      <c r="Q134" s="70">
        <v>35247833.5</v>
      </c>
      <c r="R134" s="291">
        <v>45387</v>
      </c>
      <c r="S134" s="70">
        <v>6697104</v>
      </c>
      <c r="T134" s="72" t="s">
        <v>66</v>
      </c>
      <c r="U134" s="154">
        <v>85467461</v>
      </c>
      <c r="V134" s="73" t="s">
        <v>4217</v>
      </c>
      <c r="W134" s="292">
        <v>45387</v>
      </c>
      <c r="X134" s="291">
        <v>45387</v>
      </c>
      <c r="Y134" s="291" t="s">
        <v>75</v>
      </c>
      <c r="Z134" s="291">
        <v>45407</v>
      </c>
      <c r="AA134" s="136">
        <f t="shared" si="15"/>
        <v>20</v>
      </c>
      <c r="AB134" s="70">
        <v>0</v>
      </c>
      <c r="AC134" s="70">
        <v>0</v>
      </c>
      <c r="AD134" s="70">
        <v>0</v>
      </c>
      <c r="AE134" s="84" t="s">
        <v>75</v>
      </c>
      <c r="AF134" s="136">
        <f t="shared" si="16"/>
        <v>0</v>
      </c>
      <c r="AG134" s="70">
        <v>0</v>
      </c>
      <c r="AH134" s="70">
        <v>0</v>
      </c>
      <c r="AI134" s="84" t="s">
        <v>75</v>
      </c>
      <c r="AJ134" s="72">
        <v>0</v>
      </c>
      <c r="AK134" s="84" t="s">
        <v>75</v>
      </c>
      <c r="AL134" s="84" t="s">
        <v>75</v>
      </c>
      <c r="AM134" s="136">
        <f t="shared" si="17"/>
        <v>0</v>
      </c>
      <c r="AN134" s="136">
        <f>+K134+AC134-AH134</f>
        <v>6697104</v>
      </c>
      <c r="AO134" s="72" t="s">
        <v>67</v>
      </c>
      <c r="AP134" s="70">
        <v>6697104</v>
      </c>
      <c r="AQ134" s="67" t="s">
        <v>85</v>
      </c>
      <c r="AR134" s="70">
        <v>0</v>
      </c>
      <c r="AS134" s="84" t="s">
        <v>75</v>
      </c>
      <c r="AT134" s="169">
        <v>6697104</v>
      </c>
      <c r="AU134" s="139">
        <f t="shared" si="18"/>
        <v>0</v>
      </c>
      <c r="AV134" s="140">
        <f t="shared" si="19"/>
        <v>1</v>
      </c>
      <c r="AW134" s="84" t="s">
        <v>75</v>
      </c>
      <c r="AX134" s="72" t="s">
        <v>86</v>
      </c>
      <c r="AY134" s="73" t="s">
        <v>4512</v>
      </c>
      <c r="AZ134" s="67" t="s">
        <v>67</v>
      </c>
      <c r="BA134" s="67" t="s">
        <v>133</v>
      </c>
    </row>
    <row r="135" spans="2:53" x14ac:dyDescent="0.25">
      <c r="B135" s="67">
        <v>2024</v>
      </c>
      <c r="C135" s="67">
        <v>891780111</v>
      </c>
      <c r="D135" s="69" t="s">
        <v>64</v>
      </c>
      <c r="E135" s="70" t="s">
        <v>4511</v>
      </c>
      <c r="F135" s="70" t="s">
        <v>4510</v>
      </c>
      <c r="G135" s="72">
        <v>0</v>
      </c>
      <c r="H135" s="72" t="s">
        <v>73</v>
      </c>
      <c r="I135" s="69" t="s">
        <v>65</v>
      </c>
      <c r="J135" s="73" t="s">
        <v>4509</v>
      </c>
      <c r="K135" s="70">
        <v>11535000</v>
      </c>
      <c r="L135" s="67" t="s">
        <v>68</v>
      </c>
      <c r="M135" s="73" t="s">
        <v>4508</v>
      </c>
      <c r="N135" s="75" t="s">
        <v>4507</v>
      </c>
      <c r="O135" s="154">
        <v>699</v>
      </c>
      <c r="P135" s="291">
        <v>45366</v>
      </c>
      <c r="Q135" s="70">
        <v>11535000</v>
      </c>
      <c r="R135" s="291">
        <v>45391</v>
      </c>
      <c r="S135" s="70">
        <v>11535000</v>
      </c>
      <c r="T135" s="72" t="s">
        <v>66</v>
      </c>
      <c r="U135" s="154">
        <v>36693503</v>
      </c>
      <c r="V135" s="73" t="s">
        <v>4506</v>
      </c>
      <c r="W135" s="292">
        <v>45391</v>
      </c>
      <c r="X135" s="291">
        <v>45397</v>
      </c>
      <c r="Y135" s="291" t="s">
        <v>75</v>
      </c>
      <c r="Z135" s="292">
        <v>45657</v>
      </c>
      <c r="AA135" s="136">
        <f t="shared" si="15"/>
        <v>260</v>
      </c>
      <c r="AB135" s="70">
        <v>0</v>
      </c>
      <c r="AC135" s="70">
        <v>0</v>
      </c>
      <c r="AD135" s="70">
        <v>0</v>
      </c>
      <c r="AE135" s="84" t="s">
        <v>75</v>
      </c>
      <c r="AF135" s="136">
        <f t="shared" si="16"/>
        <v>0</v>
      </c>
      <c r="AG135" s="70">
        <v>0</v>
      </c>
      <c r="AH135" s="70">
        <v>0</v>
      </c>
      <c r="AI135" s="84" t="s">
        <v>75</v>
      </c>
      <c r="AJ135" s="72">
        <v>0</v>
      </c>
      <c r="AK135" s="84" t="s">
        <v>75</v>
      </c>
      <c r="AL135" s="84" t="s">
        <v>75</v>
      </c>
      <c r="AM135" s="136">
        <f t="shared" si="17"/>
        <v>0</v>
      </c>
      <c r="AN135" s="136">
        <f>+K135+AC135-AH135</f>
        <v>11535000</v>
      </c>
      <c r="AO135" s="72" t="s">
        <v>67</v>
      </c>
      <c r="AP135" s="70">
        <v>11535000</v>
      </c>
      <c r="AQ135" s="67" t="s">
        <v>85</v>
      </c>
      <c r="AR135" s="70">
        <v>0</v>
      </c>
      <c r="AS135" s="84" t="s">
        <v>75</v>
      </c>
      <c r="AT135" s="169">
        <v>0</v>
      </c>
      <c r="AU135" s="139">
        <f t="shared" si="18"/>
        <v>11535000</v>
      </c>
      <c r="AV135" s="140">
        <f t="shared" si="19"/>
        <v>0</v>
      </c>
      <c r="AW135" s="84" t="s">
        <v>75</v>
      </c>
      <c r="AX135" s="72" t="s">
        <v>86</v>
      </c>
      <c r="AY135" s="73" t="s">
        <v>4505</v>
      </c>
      <c r="AZ135" s="67" t="s">
        <v>67</v>
      </c>
      <c r="BA135" s="67" t="s">
        <v>133</v>
      </c>
    </row>
    <row r="136" spans="2:53" x14ac:dyDescent="0.25">
      <c r="B136" s="67">
        <v>2024</v>
      </c>
      <c r="C136" s="67">
        <v>891780111</v>
      </c>
      <c r="D136" s="69" t="s">
        <v>64</v>
      </c>
      <c r="E136" s="70" t="s">
        <v>4504</v>
      </c>
      <c r="F136" s="70" t="s">
        <v>4503</v>
      </c>
      <c r="G136" s="72">
        <v>0</v>
      </c>
      <c r="H136" s="72" t="s">
        <v>73</v>
      </c>
      <c r="I136" s="69" t="s">
        <v>65</v>
      </c>
      <c r="J136" s="73" t="s">
        <v>4502</v>
      </c>
      <c r="K136" s="70">
        <v>28548587</v>
      </c>
      <c r="L136" s="67" t="s">
        <v>68</v>
      </c>
      <c r="M136" s="73" t="s">
        <v>4501</v>
      </c>
      <c r="N136" s="75" t="s">
        <v>4500</v>
      </c>
      <c r="O136" s="154">
        <v>704</v>
      </c>
      <c r="P136" s="291">
        <v>45366</v>
      </c>
      <c r="Q136" s="70">
        <v>35247833.5</v>
      </c>
      <c r="R136" s="291">
        <v>45392</v>
      </c>
      <c r="S136" s="70">
        <v>28548587</v>
      </c>
      <c r="T136" s="72" t="s">
        <v>66</v>
      </c>
      <c r="U136" s="154">
        <v>85467461</v>
      </c>
      <c r="V136" s="73" t="s">
        <v>4217</v>
      </c>
      <c r="W136" s="292">
        <v>45392</v>
      </c>
      <c r="X136" s="291">
        <v>45392</v>
      </c>
      <c r="Y136" s="291" t="s">
        <v>75</v>
      </c>
      <c r="Z136" s="291">
        <v>45420</v>
      </c>
      <c r="AA136" s="136">
        <f t="shared" ref="AA136:AA167" si="20">+IF(Y136="1800-01-01",Z136-X136,Z136-Y136)</f>
        <v>28</v>
      </c>
      <c r="AB136" s="70">
        <v>0</v>
      </c>
      <c r="AC136" s="70">
        <v>0</v>
      </c>
      <c r="AD136" s="70">
        <v>0</v>
      </c>
      <c r="AE136" s="84" t="s">
        <v>75</v>
      </c>
      <c r="AF136" s="136">
        <f t="shared" ref="AF136:AF167" si="21">+IF(AE136="1800-01-01",0,AE136-Z136)</f>
        <v>0</v>
      </c>
      <c r="AG136" s="70">
        <v>0</v>
      </c>
      <c r="AH136" s="70">
        <v>0</v>
      </c>
      <c r="AI136" s="84" t="s">
        <v>75</v>
      </c>
      <c r="AJ136" s="72">
        <v>0</v>
      </c>
      <c r="AK136" s="84" t="s">
        <v>75</v>
      </c>
      <c r="AL136" s="84" t="s">
        <v>75</v>
      </c>
      <c r="AM136" s="136">
        <f t="shared" ref="AM136:AM167" si="22">+IF(AK136="1800-01-01",0,AL136-AK136)</f>
        <v>0</v>
      </c>
      <c r="AN136" s="136">
        <f>+K136+AC136-AH136</f>
        <v>28548587</v>
      </c>
      <c r="AO136" s="72" t="s">
        <v>67</v>
      </c>
      <c r="AP136" s="70">
        <v>28548587</v>
      </c>
      <c r="AQ136" s="67" t="s">
        <v>85</v>
      </c>
      <c r="AR136" s="70">
        <v>0</v>
      </c>
      <c r="AS136" s="84" t="s">
        <v>75</v>
      </c>
      <c r="AT136" s="169">
        <v>0</v>
      </c>
      <c r="AU136" s="139">
        <f t="shared" ref="AU136:AU167" si="23">AN136-AT136</f>
        <v>28548587</v>
      </c>
      <c r="AV136" s="140">
        <f t="shared" ref="AV136:AV167" si="24">+IFERROR(AT136/AN136,"_")</f>
        <v>0</v>
      </c>
      <c r="AW136" s="84" t="s">
        <v>75</v>
      </c>
      <c r="AX136" s="72" t="s">
        <v>86</v>
      </c>
      <c r="AY136" s="73" t="s">
        <v>4499</v>
      </c>
      <c r="AZ136" s="67" t="s">
        <v>67</v>
      </c>
      <c r="BA136" s="67" t="s">
        <v>133</v>
      </c>
    </row>
    <row r="137" spans="2:53" x14ac:dyDescent="0.25">
      <c r="B137" s="67">
        <v>2024</v>
      </c>
      <c r="C137" s="67">
        <v>891780111</v>
      </c>
      <c r="D137" s="69" t="s">
        <v>64</v>
      </c>
      <c r="E137" s="70" t="s">
        <v>4498</v>
      </c>
      <c r="F137" s="70" t="s">
        <v>4497</v>
      </c>
      <c r="G137" s="72">
        <v>0</v>
      </c>
      <c r="H137" s="72" t="s">
        <v>73</v>
      </c>
      <c r="I137" s="69" t="s">
        <v>65</v>
      </c>
      <c r="J137" s="73" t="s">
        <v>4496</v>
      </c>
      <c r="K137" s="70">
        <v>3944000</v>
      </c>
      <c r="L137" s="67" t="s">
        <v>68</v>
      </c>
      <c r="M137" s="73" t="s">
        <v>4495</v>
      </c>
      <c r="N137" s="75" t="s">
        <v>4445</v>
      </c>
      <c r="O137" s="154">
        <v>862</v>
      </c>
      <c r="P137" s="291">
        <v>45390</v>
      </c>
      <c r="Q137" s="70">
        <v>3944000</v>
      </c>
      <c r="R137" s="291">
        <v>45394</v>
      </c>
      <c r="S137" s="70">
        <v>3944000</v>
      </c>
      <c r="T137" s="72" t="s">
        <v>66</v>
      </c>
      <c r="U137" s="154">
        <v>72175282</v>
      </c>
      <c r="V137" s="73" t="s">
        <v>4494</v>
      </c>
      <c r="W137" s="292">
        <v>45394</v>
      </c>
      <c r="X137" s="291">
        <v>45394</v>
      </c>
      <c r="Y137" s="291" t="s">
        <v>75</v>
      </c>
      <c r="Z137" s="292">
        <v>45657</v>
      </c>
      <c r="AA137" s="136">
        <f t="shared" si="20"/>
        <v>263</v>
      </c>
      <c r="AB137" s="70">
        <v>0</v>
      </c>
      <c r="AC137" s="70">
        <v>0</v>
      </c>
      <c r="AD137" s="70">
        <v>0</v>
      </c>
      <c r="AE137" s="84" t="s">
        <v>75</v>
      </c>
      <c r="AF137" s="136">
        <f t="shared" si="21"/>
        <v>0</v>
      </c>
      <c r="AG137" s="70">
        <v>0</v>
      </c>
      <c r="AH137" s="70">
        <v>0</v>
      </c>
      <c r="AI137" s="84" t="s">
        <v>75</v>
      </c>
      <c r="AJ137" s="72">
        <v>0</v>
      </c>
      <c r="AK137" s="84" t="s">
        <v>75</v>
      </c>
      <c r="AL137" s="84" t="s">
        <v>75</v>
      </c>
      <c r="AM137" s="136">
        <f t="shared" si="22"/>
        <v>0</v>
      </c>
      <c r="AN137" s="136">
        <f>+K137+AC137-AH137</f>
        <v>3944000</v>
      </c>
      <c r="AO137" s="72" t="s">
        <v>67</v>
      </c>
      <c r="AP137" s="70">
        <v>3944000</v>
      </c>
      <c r="AQ137" s="67" t="s">
        <v>85</v>
      </c>
      <c r="AR137" s="70">
        <v>0</v>
      </c>
      <c r="AS137" s="84" t="s">
        <v>75</v>
      </c>
      <c r="AT137" s="169">
        <v>0</v>
      </c>
      <c r="AU137" s="139">
        <f t="shared" si="23"/>
        <v>3944000</v>
      </c>
      <c r="AV137" s="140">
        <f t="shared" si="24"/>
        <v>0</v>
      </c>
      <c r="AW137" s="84" t="s">
        <v>75</v>
      </c>
      <c r="AX137" s="72" t="s">
        <v>86</v>
      </c>
      <c r="AY137" s="73" t="s">
        <v>4493</v>
      </c>
      <c r="AZ137" s="67" t="s">
        <v>67</v>
      </c>
      <c r="BA137" s="67" t="s">
        <v>133</v>
      </c>
    </row>
    <row r="138" spans="2:53" x14ac:dyDescent="0.25">
      <c r="B138" s="67">
        <v>2024</v>
      </c>
      <c r="C138" s="67">
        <v>891780111</v>
      </c>
      <c r="D138" s="69" t="s">
        <v>64</v>
      </c>
      <c r="E138" s="70" t="s">
        <v>4492</v>
      </c>
      <c r="F138" s="70" t="s">
        <v>4491</v>
      </c>
      <c r="G138" s="72">
        <v>0</v>
      </c>
      <c r="H138" s="72" t="s">
        <v>73</v>
      </c>
      <c r="I138" s="69" t="s">
        <v>65</v>
      </c>
      <c r="J138" s="73" t="s">
        <v>4490</v>
      </c>
      <c r="K138" s="70">
        <v>32000000</v>
      </c>
      <c r="L138" s="67" t="s">
        <v>68</v>
      </c>
      <c r="M138" s="73" t="s">
        <v>4489</v>
      </c>
      <c r="N138" s="75" t="s">
        <v>4488</v>
      </c>
      <c r="O138" s="154">
        <v>806</v>
      </c>
      <c r="P138" s="291">
        <v>45384</v>
      </c>
      <c r="Q138" s="70">
        <v>32000000</v>
      </c>
      <c r="R138" s="291">
        <v>45399</v>
      </c>
      <c r="S138" s="70">
        <v>32000000</v>
      </c>
      <c r="T138" s="72" t="s">
        <v>66</v>
      </c>
      <c r="U138" s="154">
        <v>36665858</v>
      </c>
      <c r="V138" s="73" t="s">
        <v>4186</v>
      </c>
      <c r="W138" s="292">
        <v>45399</v>
      </c>
      <c r="X138" s="291">
        <v>45399</v>
      </c>
      <c r="Y138" s="291" t="s">
        <v>75</v>
      </c>
      <c r="Z138" s="292">
        <v>45657</v>
      </c>
      <c r="AA138" s="136">
        <f t="shared" si="20"/>
        <v>258</v>
      </c>
      <c r="AB138" s="70">
        <v>0</v>
      </c>
      <c r="AC138" s="70">
        <v>0</v>
      </c>
      <c r="AD138" s="70">
        <v>0</v>
      </c>
      <c r="AE138" s="84" t="s">
        <v>75</v>
      </c>
      <c r="AF138" s="136">
        <f t="shared" si="21"/>
        <v>0</v>
      </c>
      <c r="AG138" s="70">
        <v>0</v>
      </c>
      <c r="AH138" s="70">
        <v>0</v>
      </c>
      <c r="AI138" s="84" t="s">
        <v>75</v>
      </c>
      <c r="AJ138" s="72">
        <v>0</v>
      </c>
      <c r="AK138" s="84" t="s">
        <v>75</v>
      </c>
      <c r="AL138" s="84" t="s">
        <v>75</v>
      </c>
      <c r="AM138" s="136">
        <f t="shared" si="22"/>
        <v>0</v>
      </c>
      <c r="AN138" s="136">
        <f>+K138+AC138-AH138</f>
        <v>32000000</v>
      </c>
      <c r="AO138" s="72" t="s">
        <v>67</v>
      </c>
      <c r="AP138" s="70">
        <v>32000000</v>
      </c>
      <c r="AQ138" s="67" t="s">
        <v>85</v>
      </c>
      <c r="AR138" s="70">
        <v>0</v>
      </c>
      <c r="AS138" s="84" t="s">
        <v>75</v>
      </c>
      <c r="AT138" s="169">
        <v>0</v>
      </c>
      <c r="AU138" s="139">
        <f t="shared" si="23"/>
        <v>32000000</v>
      </c>
      <c r="AV138" s="140">
        <f t="shared" si="24"/>
        <v>0</v>
      </c>
      <c r="AW138" s="84" t="s">
        <v>75</v>
      </c>
      <c r="AX138" s="72" t="s">
        <v>86</v>
      </c>
      <c r="AY138" s="73" t="s">
        <v>4487</v>
      </c>
      <c r="AZ138" s="67" t="s">
        <v>67</v>
      </c>
      <c r="BA138" s="67" t="s">
        <v>133</v>
      </c>
    </row>
    <row r="139" spans="2:53" x14ac:dyDescent="0.25">
      <c r="B139" s="67">
        <v>2024</v>
      </c>
      <c r="C139" s="67">
        <v>891780111</v>
      </c>
      <c r="D139" s="69" t="s">
        <v>64</v>
      </c>
      <c r="E139" s="70" t="s">
        <v>4486</v>
      </c>
      <c r="F139" s="70" t="s">
        <v>4485</v>
      </c>
      <c r="G139" s="72">
        <v>0</v>
      </c>
      <c r="H139" s="72" t="s">
        <v>73</v>
      </c>
      <c r="I139" s="69" t="s">
        <v>138</v>
      </c>
      <c r="J139" s="73" t="s">
        <v>4484</v>
      </c>
      <c r="K139" s="70">
        <v>7996800</v>
      </c>
      <c r="L139" s="67" t="s">
        <v>68</v>
      </c>
      <c r="M139" s="73" t="s">
        <v>4483</v>
      </c>
      <c r="N139" s="75" t="s">
        <v>4482</v>
      </c>
      <c r="O139" s="154">
        <v>986</v>
      </c>
      <c r="P139" s="291">
        <v>45400</v>
      </c>
      <c r="Q139" s="70">
        <v>7996800</v>
      </c>
      <c r="R139" s="291">
        <v>45412</v>
      </c>
      <c r="S139" s="70">
        <v>7996800</v>
      </c>
      <c r="T139" s="72" t="s">
        <v>66</v>
      </c>
      <c r="U139" s="154">
        <v>85152695</v>
      </c>
      <c r="V139" s="73" t="s">
        <v>3150</v>
      </c>
      <c r="W139" s="292">
        <v>45412</v>
      </c>
      <c r="X139" s="292">
        <v>45414</v>
      </c>
      <c r="Y139" s="292">
        <v>45414</v>
      </c>
      <c r="Z139" s="292">
        <v>45442</v>
      </c>
      <c r="AA139" s="136">
        <f t="shared" si="20"/>
        <v>28</v>
      </c>
      <c r="AB139" s="70">
        <v>0</v>
      </c>
      <c r="AC139" s="70">
        <v>0</v>
      </c>
      <c r="AD139" s="70">
        <v>0</v>
      </c>
      <c r="AE139" s="84" t="s">
        <v>75</v>
      </c>
      <c r="AF139" s="136">
        <f t="shared" si="21"/>
        <v>0</v>
      </c>
      <c r="AG139" s="70">
        <v>0</v>
      </c>
      <c r="AH139" s="70">
        <v>0</v>
      </c>
      <c r="AI139" s="84" t="s">
        <v>75</v>
      </c>
      <c r="AJ139" s="72">
        <v>0</v>
      </c>
      <c r="AK139" s="84" t="s">
        <v>75</v>
      </c>
      <c r="AL139" s="84" t="s">
        <v>75</v>
      </c>
      <c r="AM139" s="136">
        <f t="shared" si="22"/>
        <v>0</v>
      </c>
      <c r="AN139" s="136">
        <f>+K139+AC139-AH139</f>
        <v>7996800</v>
      </c>
      <c r="AO139" s="72" t="s">
        <v>67</v>
      </c>
      <c r="AP139" s="70">
        <v>7996800</v>
      </c>
      <c r="AQ139" s="67" t="s">
        <v>85</v>
      </c>
      <c r="AR139" s="70">
        <v>0</v>
      </c>
      <c r="AS139" s="84" t="s">
        <v>75</v>
      </c>
      <c r="AT139" s="169">
        <v>0</v>
      </c>
      <c r="AU139" s="139">
        <f t="shared" si="23"/>
        <v>7996800</v>
      </c>
      <c r="AV139" s="140">
        <f t="shared" si="24"/>
        <v>0</v>
      </c>
      <c r="AW139" s="84" t="s">
        <v>75</v>
      </c>
      <c r="AX139" s="72" t="s">
        <v>86</v>
      </c>
      <c r="AY139" s="73" t="s">
        <v>4481</v>
      </c>
      <c r="AZ139" s="67" t="s">
        <v>67</v>
      </c>
      <c r="BA139" s="67" t="s">
        <v>133</v>
      </c>
    </row>
    <row r="140" spans="2:53" x14ac:dyDescent="0.25">
      <c r="B140" s="67">
        <v>2024</v>
      </c>
      <c r="C140" s="67">
        <v>891780111</v>
      </c>
      <c r="D140" s="69" t="s">
        <v>64</v>
      </c>
      <c r="E140" s="70" t="s">
        <v>4480</v>
      </c>
      <c r="F140" s="70" t="s">
        <v>4479</v>
      </c>
      <c r="G140" s="72">
        <v>0</v>
      </c>
      <c r="H140" s="72" t="s">
        <v>73</v>
      </c>
      <c r="I140" s="69" t="s">
        <v>65</v>
      </c>
      <c r="J140" s="73" t="s">
        <v>4478</v>
      </c>
      <c r="K140" s="70">
        <v>40000000</v>
      </c>
      <c r="L140" s="67" t="s">
        <v>68</v>
      </c>
      <c r="M140" s="73" t="s">
        <v>4477</v>
      </c>
      <c r="N140" s="75" t="s">
        <v>4476</v>
      </c>
      <c r="O140" s="154">
        <v>1048</v>
      </c>
      <c r="P140" s="291">
        <v>45407</v>
      </c>
      <c r="Q140" s="70">
        <v>40000000</v>
      </c>
      <c r="R140" s="291">
        <v>45412</v>
      </c>
      <c r="S140" s="70">
        <v>40000000</v>
      </c>
      <c r="T140" s="72" t="s">
        <v>66</v>
      </c>
      <c r="U140" s="154">
        <v>36665858</v>
      </c>
      <c r="V140" s="73" t="s">
        <v>4186</v>
      </c>
      <c r="W140" s="292">
        <v>45412</v>
      </c>
      <c r="X140" s="291">
        <v>45412</v>
      </c>
      <c r="Y140" s="291" t="s">
        <v>75</v>
      </c>
      <c r="Z140" s="292">
        <v>45657</v>
      </c>
      <c r="AA140" s="136">
        <f t="shared" si="20"/>
        <v>245</v>
      </c>
      <c r="AB140" s="70">
        <v>0</v>
      </c>
      <c r="AC140" s="70">
        <v>0</v>
      </c>
      <c r="AD140" s="70">
        <v>0</v>
      </c>
      <c r="AE140" s="84" t="s">
        <v>75</v>
      </c>
      <c r="AF140" s="136">
        <f t="shared" si="21"/>
        <v>0</v>
      </c>
      <c r="AG140" s="70">
        <v>0</v>
      </c>
      <c r="AH140" s="70">
        <v>0</v>
      </c>
      <c r="AI140" s="84" t="s">
        <v>75</v>
      </c>
      <c r="AJ140" s="72">
        <v>0</v>
      </c>
      <c r="AK140" s="84" t="s">
        <v>75</v>
      </c>
      <c r="AL140" s="84" t="s">
        <v>75</v>
      </c>
      <c r="AM140" s="136">
        <f t="shared" si="22"/>
        <v>0</v>
      </c>
      <c r="AN140" s="136">
        <f>+K140+AC140-AH140</f>
        <v>40000000</v>
      </c>
      <c r="AO140" s="72" t="s">
        <v>67</v>
      </c>
      <c r="AP140" s="70">
        <v>40000000</v>
      </c>
      <c r="AQ140" s="67" t="s">
        <v>85</v>
      </c>
      <c r="AR140" s="70">
        <v>0</v>
      </c>
      <c r="AS140" s="84" t="s">
        <v>75</v>
      </c>
      <c r="AT140" s="169">
        <v>0</v>
      </c>
      <c r="AU140" s="139">
        <f t="shared" si="23"/>
        <v>40000000</v>
      </c>
      <c r="AV140" s="140">
        <f t="shared" si="24"/>
        <v>0</v>
      </c>
      <c r="AW140" s="84" t="s">
        <v>75</v>
      </c>
      <c r="AX140" s="72" t="s">
        <v>86</v>
      </c>
      <c r="AY140" s="73" t="s">
        <v>4475</v>
      </c>
      <c r="AZ140" s="67" t="s">
        <v>67</v>
      </c>
      <c r="BA140" s="67" t="s">
        <v>133</v>
      </c>
    </row>
    <row r="141" spans="2:53" x14ac:dyDescent="0.25">
      <c r="B141" s="67">
        <v>2024</v>
      </c>
      <c r="C141" s="67">
        <v>891780111</v>
      </c>
      <c r="D141" s="69" t="s">
        <v>64</v>
      </c>
      <c r="E141" s="226" t="s">
        <v>4474</v>
      </c>
      <c r="F141" s="70" t="s">
        <v>4473</v>
      </c>
      <c r="G141" s="72">
        <v>0</v>
      </c>
      <c r="H141" s="72" t="s">
        <v>73</v>
      </c>
      <c r="I141" s="69" t="s">
        <v>65</v>
      </c>
      <c r="J141" s="73" t="s">
        <v>4472</v>
      </c>
      <c r="K141" s="70">
        <v>11821820</v>
      </c>
      <c r="L141" s="67" t="s">
        <v>68</v>
      </c>
      <c r="M141" s="73" t="s">
        <v>4471</v>
      </c>
      <c r="N141" s="75" t="s">
        <v>4470</v>
      </c>
      <c r="O141" s="154">
        <v>1075</v>
      </c>
      <c r="P141" s="291">
        <v>45411</v>
      </c>
      <c r="Q141" s="70">
        <v>11821820</v>
      </c>
      <c r="R141" s="291">
        <v>45420</v>
      </c>
      <c r="S141" s="70">
        <v>11821820</v>
      </c>
      <c r="T141" s="72" t="s">
        <v>66</v>
      </c>
      <c r="U141" s="154">
        <v>85467461</v>
      </c>
      <c r="V141" s="73" t="s">
        <v>4217</v>
      </c>
      <c r="W141" s="292">
        <v>45420</v>
      </c>
      <c r="X141" s="291">
        <v>45420</v>
      </c>
      <c r="Y141" s="291" t="s">
        <v>75</v>
      </c>
      <c r="Z141" s="292">
        <v>45657</v>
      </c>
      <c r="AA141" s="136">
        <f t="shared" si="20"/>
        <v>237</v>
      </c>
      <c r="AB141" s="70">
        <v>0</v>
      </c>
      <c r="AC141" s="70">
        <v>0</v>
      </c>
      <c r="AD141" s="70">
        <v>0</v>
      </c>
      <c r="AE141" s="84" t="s">
        <v>75</v>
      </c>
      <c r="AF141" s="136">
        <f t="shared" si="21"/>
        <v>0</v>
      </c>
      <c r="AG141" s="70">
        <v>0</v>
      </c>
      <c r="AH141" s="70">
        <v>0</v>
      </c>
      <c r="AI141" s="84" t="s">
        <v>75</v>
      </c>
      <c r="AJ141" s="72">
        <v>0</v>
      </c>
      <c r="AK141" s="84" t="s">
        <v>75</v>
      </c>
      <c r="AL141" s="84" t="s">
        <v>75</v>
      </c>
      <c r="AM141" s="136">
        <f t="shared" si="22"/>
        <v>0</v>
      </c>
      <c r="AN141" s="136">
        <f>+K141+AC141-AH141</f>
        <v>11821820</v>
      </c>
      <c r="AO141" s="72" t="s">
        <v>67</v>
      </c>
      <c r="AP141" s="70">
        <v>11821820</v>
      </c>
      <c r="AQ141" s="67" t="s">
        <v>85</v>
      </c>
      <c r="AR141" s="70">
        <v>0</v>
      </c>
      <c r="AS141" s="84" t="s">
        <v>75</v>
      </c>
      <c r="AT141" s="169">
        <v>0</v>
      </c>
      <c r="AU141" s="139">
        <f t="shared" si="23"/>
        <v>11821820</v>
      </c>
      <c r="AV141" s="140">
        <f t="shared" si="24"/>
        <v>0</v>
      </c>
      <c r="AW141" s="84" t="s">
        <v>75</v>
      </c>
      <c r="AX141" s="72" t="s">
        <v>86</v>
      </c>
      <c r="AY141" s="73" t="s">
        <v>4469</v>
      </c>
      <c r="AZ141" s="67" t="s">
        <v>67</v>
      </c>
      <c r="BA141" s="67" t="s">
        <v>133</v>
      </c>
    </row>
    <row r="142" spans="2:53" x14ac:dyDescent="0.25">
      <c r="B142" s="67">
        <v>2024</v>
      </c>
      <c r="C142" s="67">
        <v>891780111</v>
      </c>
      <c r="D142" s="69" t="s">
        <v>64</v>
      </c>
      <c r="E142" s="226" t="s">
        <v>4468</v>
      </c>
      <c r="F142" s="70" t="s">
        <v>4467</v>
      </c>
      <c r="G142" s="72">
        <v>0</v>
      </c>
      <c r="H142" s="72" t="s">
        <v>73</v>
      </c>
      <c r="I142" s="69" t="s">
        <v>65</v>
      </c>
      <c r="J142" s="73" t="s">
        <v>4466</v>
      </c>
      <c r="K142" s="70">
        <v>199964000</v>
      </c>
      <c r="L142" s="67" t="s">
        <v>68</v>
      </c>
      <c r="M142" s="73" t="s">
        <v>4465</v>
      </c>
      <c r="N142" s="75" t="s">
        <v>4464</v>
      </c>
      <c r="O142" s="154">
        <v>778</v>
      </c>
      <c r="P142" s="291">
        <v>45372</v>
      </c>
      <c r="Q142" s="70">
        <v>199964000</v>
      </c>
      <c r="R142" s="291">
        <v>45428</v>
      </c>
      <c r="S142" s="70">
        <v>199964000</v>
      </c>
      <c r="T142" s="72" t="s">
        <v>66</v>
      </c>
      <c r="U142" s="154">
        <v>45507423</v>
      </c>
      <c r="V142" s="73" t="s">
        <v>4463</v>
      </c>
      <c r="W142" s="292">
        <v>45428</v>
      </c>
      <c r="X142" s="291">
        <v>45436</v>
      </c>
      <c r="Y142" s="291">
        <v>45436</v>
      </c>
      <c r="Z142" s="292">
        <v>45657</v>
      </c>
      <c r="AA142" s="136">
        <f t="shared" si="20"/>
        <v>221</v>
      </c>
      <c r="AB142" s="70">
        <v>0</v>
      </c>
      <c r="AC142" s="70">
        <v>0</v>
      </c>
      <c r="AD142" s="70">
        <v>0</v>
      </c>
      <c r="AE142" s="84" t="s">
        <v>75</v>
      </c>
      <c r="AF142" s="136">
        <f t="shared" si="21"/>
        <v>0</v>
      </c>
      <c r="AG142" s="70">
        <v>0</v>
      </c>
      <c r="AH142" s="70">
        <v>0</v>
      </c>
      <c r="AI142" s="84" t="s">
        <v>75</v>
      </c>
      <c r="AJ142" s="72">
        <v>0</v>
      </c>
      <c r="AK142" s="84" t="s">
        <v>75</v>
      </c>
      <c r="AL142" s="84" t="s">
        <v>75</v>
      </c>
      <c r="AM142" s="136">
        <f t="shared" si="22"/>
        <v>0</v>
      </c>
      <c r="AN142" s="136">
        <f>+K142+AC142-AH142</f>
        <v>199964000</v>
      </c>
      <c r="AO142" s="72" t="s">
        <v>67</v>
      </c>
      <c r="AP142" s="70">
        <v>199964000</v>
      </c>
      <c r="AQ142" s="67" t="s">
        <v>85</v>
      </c>
      <c r="AR142" s="70">
        <v>0</v>
      </c>
      <c r="AS142" s="84" t="s">
        <v>75</v>
      </c>
      <c r="AT142" s="169">
        <v>0</v>
      </c>
      <c r="AU142" s="139">
        <f t="shared" si="23"/>
        <v>199964000</v>
      </c>
      <c r="AV142" s="140">
        <f t="shared" si="24"/>
        <v>0</v>
      </c>
      <c r="AW142" s="84" t="s">
        <v>75</v>
      </c>
      <c r="AX142" s="72" t="s">
        <v>86</v>
      </c>
      <c r="AY142" s="73" t="s">
        <v>4462</v>
      </c>
      <c r="AZ142" s="67" t="s">
        <v>67</v>
      </c>
      <c r="BA142" s="67" t="s">
        <v>133</v>
      </c>
    </row>
    <row r="143" spans="2:53" x14ac:dyDescent="0.25">
      <c r="B143" s="67">
        <v>2024</v>
      </c>
      <c r="C143" s="67">
        <v>891780111</v>
      </c>
      <c r="D143" s="69" t="s">
        <v>64</v>
      </c>
      <c r="E143" s="226" t="s">
        <v>4461</v>
      </c>
      <c r="F143" s="70" t="s">
        <v>4460</v>
      </c>
      <c r="G143" s="72">
        <v>0</v>
      </c>
      <c r="H143" s="72" t="s">
        <v>73</v>
      </c>
      <c r="I143" s="69" t="s">
        <v>65</v>
      </c>
      <c r="J143" s="73" t="s">
        <v>4459</v>
      </c>
      <c r="K143" s="70">
        <v>258813444</v>
      </c>
      <c r="L143" s="67" t="s">
        <v>68</v>
      </c>
      <c r="M143" s="73" t="s">
        <v>4458</v>
      </c>
      <c r="N143" s="75" t="s">
        <v>4457</v>
      </c>
      <c r="O143" s="154">
        <v>1144</v>
      </c>
      <c r="P143" s="291">
        <v>45419</v>
      </c>
      <c r="Q143" s="70">
        <v>318295486</v>
      </c>
      <c r="R143" s="291">
        <v>45435</v>
      </c>
      <c r="S143" s="70">
        <v>258813444</v>
      </c>
      <c r="T143" s="72" t="s">
        <v>66</v>
      </c>
      <c r="U143" s="154">
        <v>85467461</v>
      </c>
      <c r="V143" s="73" t="s">
        <v>4217</v>
      </c>
      <c r="W143" s="292">
        <v>45435</v>
      </c>
      <c r="X143" s="291">
        <v>45440</v>
      </c>
      <c r="Y143" s="291">
        <v>45440</v>
      </c>
      <c r="Z143" s="292">
        <v>45624</v>
      </c>
      <c r="AA143" s="136">
        <f t="shared" si="20"/>
        <v>184</v>
      </c>
      <c r="AB143" s="70">
        <v>0</v>
      </c>
      <c r="AC143" s="70">
        <v>0</v>
      </c>
      <c r="AD143" s="70">
        <v>0</v>
      </c>
      <c r="AE143" s="84" t="s">
        <v>75</v>
      </c>
      <c r="AF143" s="136">
        <f t="shared" si="21"/>
        <v>0</v>
      </c>
      <c r="AG143" s="70">
        <v>0</v>
      </c>
      <c r="AH143" s="70">
        <v>0</v>
      </c>
      <c r="AI143" s="84" t="s">
        <v>75</v>
      </c>
      <c r="AJ143" s="72">
        <v>0</v>
      </c>
      <c r="AK143" s="84" t="s">
        <v>75</v>
      </c>
      <c r="AL143" s="84" t="s">
        <v>75</v>
      </c>
      <c r="AM143" s="136">
        <f t="shared" si="22"/>
        <v>0</v>
      </c>
      <c r="AN143" s="136">
        <f>+K143+AC143-AH143</f>
        <v>258813444</v>
      </c>
      <c r="AO143" s="72" t="s">
        <v>67</v>
      </c>
      <c r="AP143" s="70">
        <v>258813444</v>
      </c>
      <c r="AQ143" s="67" t="s">
        <v>85</v>
      </c>
      <c r="AR143" s="70">
        <v>0</v>
      </c>
      <c r="AS143" s="84" t="s">
        <v>75</v>
      </c>
      <c r="AT143" s="169">
        <v>0</v>
      </c>
      <c r="AU143" s="139">
        <f t="shared" si="23"/>
        <v>258813444</v>
      </c>
      <c r="AV143" s="140">
        <f t="shared" si="24"/>
        <v>0</v>
      </c>
      <c r="AW143" s="84" t="s">
        <v>75</v>
      </c>
      <c r="AX143" s="72" t="s">
        <v>86</v>
      </c>
      <c r="AY143" s="73" t="s">
        <v>4456</v>
      </c>
      <c r="AZ143" s="67" t="s">
        <v>67</v>
      </c>
      <c r="BA143" s="67" t="s">
        <v>133</v>
      </c>
    </row>
    <row r="144" spans="2:53" x14ac:dyDescent="0.25">
      <c r="B144" s="67">
        <v>2024</v>
      </c>
      <c r="C144" s="67">
        <v>891780111</v>
      </c>
      <c r="D144" s="69" t="s">
        <v>64</v>
      </c>
      <c r="E144" s="226" t="s">
        <v>4455</v>
      </c>
      <c r="F144" s="70" t="s">
        <v>4454</v>
      </c>
      <c r="G144" s="72">
        <v>0</v>
      </c>
      <c r="H144" s="72" t="s">
        <v>73</v>
      </c>
      <c r="I144" s="69" t="s">
        <v>65</v>
      </c>
      <c r="J144" s="73" t="s">
        <v>4453</v>
      </c>
      <c r="K144" s="70">
        <v>57230358</v>
      </c>
      <c r="L144" s="67" t="s">
        <v>68</v>
      </c>
      <c r="M144" s="73" t="s">
        <v>4452</v>
      </c>
      <c r="N144" s="75" t="s">
        <v>4451</v>
      </c>
      <c r="O144" s="154">
        <v>1144</v>
      </c>
      <c r="P144" s="291">
        <v>45419</v>
      </c>
      <c r="Q144" s="70">
        <v>318295486</v>
      </c>
      <c r="R144" s="291">
        <v>45439</v>
      </c>
      <c r="S144" s="70">
        <v>57230358</v>
      </c>
      <c r="T144" s="72" t="s">
        <v>66</v>
      </c>
      <c r="U144" s="154">
        <v>85467461</v>
      </c>
      <c r="V144" s="73" t="s">
        <v>4217</v>
      </c>
      <c r="W144" s="292">
        <v>45439</v>
      </c>
      <c r="X144" s="291">
        <v>45447</v>
      </c>
      <c r="Y144" s="291">
        <v>45447</v>
      </c>
      <c r="Z144" s="291">
        <v>45569</v>
      </c>
      <c r="AA144" s="136">
        <f t="shared" si="20"/>
        <v>122</v>
      </c>
      <c r="AB144" s="70">
        <v>0</v>
      </c>
      <c r="AC144" s="70">
        <v>0</v>
      </c>
      <c r="AD144" s="70">
        <v>0</v>
      </c>
      <c r="AE144" s="84" t="s">
        <v>75</v>
      </c>
      <c r="AF144" s="136">
        <f t="shared" si="21"/>
        <v>0</v>
      </c>
      <c r="AG144" s="70">
        <v>0</v>
      </c>
      <c r="AH144" s="70">
        <v>0</v>
      </c>
      <c r="AI144" s="84" t="s">
        <v>75</v>
      </c>
      <c r="AJ144" s="72">
        <v>0</v>
      </c>
      <c r="AK144" s="84" t="s">
        <v>75</v>
      </c>
      <c r="AL144" s="84" t="s">
        <v>75</v>
      </c>
      <c r="AM144" s="136">
        <f t="shared" si="22"/>
        <v>0</v>
      </c>
      <c r="AN144" s="136">
        <f>+K144+AC144-AH144</f>
        <v>57230358</v>
      </c>
      <c r="AO144" s="72" t="s">
        <v>67</v>
      </c>
      <c r="AP144" s="70">
        <v>57230358</v>
      </c>
      <c r="AQ144" s="67" t="s">
        <v>85</v>
      </c>
      <c r="AR144" s="70">
        <v>0</v>
      </c>
      <c r="AS144" s="84" t="s">
        <v>75</v>
      </c>
      <c r="AT144" s="169">
        <v>0</v>
      </c>
      <c r="AU144" s="139">
        <f t="shared" si="23"/>
        <v>57230358</v>
      </c>
      <c r="AV144" s="140">
        <f t="shared" si="24"/>
        <v>0</v>
      </c>
      <c r="AW144" s="84" t="s">
        <v>75</v>
      </c>
      <c r="AX144" s="72" t="s">
        <v>86</v>
      </c>
      <c r="AY144" s="73" t="s">
        <v>4450</v>
      </c>
      <c r="AZ144" s="67" t="s">
        <v>67</v>
      </c>
      <c r="BA144" s="67" t="s">
        <v>133</v>
      </c>
    </row>
    <row r="145" spans="2:53" x14ac:dyDescent="0.25">
      <c r="B145" s="67">
        <v>2024</v>
      </c>
      <c r="C145" s="67">
        <v>891780111</v>
      </c>
      <c r="D145" s="69" t="s">
        <v>64</v>
      </c>
      <c r="E145" s="226" t="s">
        <v>4449</v>
      </c>
      <c r="F145" s="70" t="s">
        <v>4448</v>
      </c>
      <c r="G145" s="72">
        <v>0</v>
      </c>
      <c r="H145" s="72" t="s">
        <v>73</v>
      </c>
      <c r="I145" s="69" t="s">
        <v>65</v>
      </c>
      <c r="J145" s="73" t="s">
        <v>4447</v>
      </c>
      <c r="K145" s="70">
        <v>23000000</v>
      </c>
      <c r="L145" s="67" t="s">
        <v>68</v>
      </c>
      <c r="M145" s="73" t="s">
        <v>4446</v>
      </c>
      <c r="N145" s="75" t="s">
        <v>4445</v>
      </c>
      <c r="O145" s="154">
        <v>987</v>
      </c>
      <c r="P145" s="291">
        <v>45400</v>
      </c>
      <c r="Q145" s="70">
        <v>23000000</v>
      </c>
      <c r="R145" s="291">
        <v>45440</v>
      </c>
      <c r="S145" s="70">
        <v>23000000</v>
      </c>
      <c r="T145" s="72" t="s">
        <v>66</v>
      </c>
      <c r="U145" s="154">
        <v>21400608</v>
      </c>
      <c r="V145" s="73" t="s">
        <v>4444</v>
      </c>
      <c r="W145" s="292">
        <v>45440</v>
      </c>
      <c r="X145" s="291">
        <v>45440</v>
      </c>
      <c r="Y145" s="291" t="s">
        <v>75</v>
      </c>
      <c r="Z145" s="292">
        <v>45657</v>
      </c>
      <c r="AA145" s="136">
        <f t="shared" si="20"/>
        <v>217</v>
      </c>
      <c r="AB145" s="70">
        <v>0</v>
      </c>
      <c r="AC145" s="70">
        <v>0</v>
      </c>
      <c r="AD145" s="70">
        <v>0</v>
      </c>
      <c r="AE145" s="84" t="s">
        <v>75</v>
      </c>
      <c r="AF145" s="136">
        <f t="shared" si="21"/>
        <v>0</v>
      </c>
      <c r="AG145" s="70">
        <v>0</v>
      </c>
      <c r="AH145" s="70">
        <v>0</v>
      </c>
      <c r="AI145" s="84" t="s">
        <v>75</v>
      </c>
      <c r="AJ145" s="72">
        <v>0</v>
      </c>
      <c r="AK145" s="84" t="s">
        <v>75</v>
      </c>
      <c r="AL145" s="84" t="s">
        <v>75</v>
      </c>
      <c r="AM145" s="136">
        <f t="shared" si="22"/>
        <v>0</v>
      </c>
      <c r="AN145" s="136">
        <f>+K145+AC145-AH145</f>
        <v>23000000</v>
      </c>
      <c r="AO145" s="72" t="s">
        <v>67</v>
      </c>
      <c r="AP145" s="70">
        <v>23000000</v>
      </c>
      <c r="AQ145" s="67" t="s">
        <v>85</v>
      </c>
      <c r="AR145" s="70">
        <v>0</v>
      </c>
      <c r="AS145" s="84" t="s">
        <v>75</v>
      </c>
      <c r="AT145" s="169">
        <v>0</v>
      </c>
      <c r="AU145" s="139">
        <f t="shared" si="23"/>
        <v>23000000</v>
      </c>
      <c r="AV145" s="140">
        <f t="shared" si="24"/>
        <v>0</v>
      </c>
      <c r="AW145" s="84" t="s">
        <v>75</v>
      </c>
      <c r="AX145" s="72" t="s">
        <v>86</v>
      </c>
      <c r="AY145" s="73" t="s">
        <v>4443</v>
      </c>
      <c r="AZ145" s="67" t="s">
        <v>67</v>
      </c>
      <c r="BA145" s="67" t="s">
        <v>133</v>
      </c>
    </row>
    <row r="146" spans="2:53" x14ac:dyDescent="0.25">
      <c r="B146" s="67">
        <v>2024</v>
      </c>
      <c r="C146" s="67">
        <v>891780111</v>
      </c>
      <c r="D146" s="69" t="s">
        <v>64</v>
      </c>
      <c r="E146" s="226" t="s">
        <v>4442</v>
      </c>
      <c r="F146" s="70" t="s">
        <v>4441</v>
      </c>
      <c r="G146" s="72">
        <v>0</v>
      </c>
      <c r="H146" s="72" t="s">
        <v>73</v>
      </c>
      <c r="I146" s="69" t="s">
        <v>65</v>
      </c>
      <c r="J146" s="73" t="s">
        <v>4440</v>
      </c>
      <c r="K146" s="70">
        <v>20000000</v>
      </c>
      <c r="L146" s="67" t="s">
        <v>68</v>
      </c>
      <c r="M146" s="73" t="s">
        <v>4439</v>
      </c>
      <c r="N146" s="75" t="s">
        <v>4324</v>
      </c>
      <c r="O146" s="154">
        <v>1174</v>
      </c>
      <c r="P146" s="291">
        <v>45426</v>
      </c>
      <c r="Q146" s="70">
        <v>20000000</v>
      </c>
      <c r="R146" s="291">
        <v>45460</v>
      </c>
      <c r="S146" s="70">
        <v>20000000</v>
      </c>
      <c r="T146" s="72" t="s">
        <v>66</v>
      </c>
      <c r="U146" s="154">
        <v>72221403</v>
      </c>
      <c r="V146" s="73" t="s">
        <v>4323</v>
      </c>
      <c r="W146" s="292">
        <v>45460</v>
      </c>
      <c r="X146" s="291">
        <v>45460</v>
      </c>
      <c r="Y146" s="291" t="s">
        <v>75</v>
      </c>
      <c r="Z146" s="292">
        <v>45657</v>
      </c>
      <c r="AA146" s="136">
        <f t="shared" si="20"/>
        <v>197</v>
      </c>
      <c r="AB146" s="70">
        <v>0</v>
      </c>
      <c r="AC146" s="70">
        <v>0</v>
      </c>
      <c r="AD146" s="70">
        <v>0</v>
      </c>
      <c r="AE146" s="84" t="s">
        <v>75</v>
      </c>
      <c r="AF146" s="136">
        <f t="shared" si="21"/>
        <v>0</v>
      </c>
      <c r="AG146" s="70">
        <v>0</v>
      </c>
      <c r="AH146" s="70">
        <v>0</v>
      </c>
      <c r="AI146" s="84" t="s">
        <v>75</v>
      </c>
      <c r="AJ146" s="72">
        <v>0</v>
      </c>
      <c r="AK146" s="84" t="s">
        <v>75</v>
      </c>
      <c r="AL146" s="84" t="s">
        <v>75</v>
      </c>
      <c r="AM146" s="136">
        <f t="shared" si="22"/>
        <v>0</v>
      </c>
      <c r="AN146" s="136">
        <f>+K146+AC146-AH146</f>
        <v>20000000</v>
      </c>
      <c r="AO146" s="72" t="s">
        <v>67</v>
      </c>
      <c r="AP146" s="70">
        <v>20000000</v>
      </c>
      <c r="AQ146" s="67" t="s">
        <v>85</v>
      </c>
      <c r="AR146" s="70">
        <v>0</v>
      </c>
      <c r="AS146" s="84" t="s">
        <v>75</v>
      </c>
      <c r="AT146" s="169">
        <v>0</v>
      </c>
      <c r="AU146" s="139">
        <f t="shared" si="23"/>
        <v>20000000</v>
      </c>
      <c r="AV146" s="140">
        <f t="shared" si="24"/>
        <v>0</v>
      </c>
      <c r="AW146" s="84" t="s">
        <v>75</v>
      </c>
      <c r="AX146" s="72" t="s">
        <v>86</v>
      </c>
      <c r="AY146" s="73" t="s">
        <v>4438</v>
      </c>
      <c r="AZ146" s="67" t="s">
        <v>67</v>
      </c>
      <c r="BA146" s="67" t="s">
        <v>133</v>
      </c>
    </row>
    <row r="147" spans="2:53" x14ac:dyDescent="0.25">
      <c r="B147" s="67">
        <v>2024</v>
      </c>
      <c r="C147" s="67">
        <v>891780111</v>
      </c>
      <c r="D147" s="69" t="s">
        <v>64</v>
      </c>
      <c r="E147" s="70" t="s">
        <v>4437</v>
      </c>
      <c r="F147" s="70" t="s">
        <v>4436</v>
      </c>
      <c r="G147" s="72">
        <v>0</v>
      </c>
      <c r="H147" s="72" t="s">
        <v>73</v>
      </c>
      <c r="I147" s="69" t="s">
        <v>138</v>
      </c>
      <c r="J147" s="73" t="s">
        <v>4435</v>
      </c>
      <c r="K147" s="70">
        <v>87645800</v>
      </c>
      <c r="L147" s="67" t="s">
        <v>68</v>
      </c>
      <c r="M147" s="73" t="s">
        <v>4434</v>
      </c>
      <c r="N147" s="75" t="s">
        <v>4433</v>
      </c>
      <c r="O147" s="154">
        <v>110</v>
      </c>
      <c r="P147" s="291">
        <v>45310</v>
      </c>
      <c r="Q147" s="70">
        <v>87645800</v>
      </c>
      <c r="R147" s="291">
        <v>45328</v>
      </c>
      <c r="S147" s="70">
        <v>87645800</v>
      </c>
      <c r="T147" s="72" t="s">
        <v>66</v>
      </c>
      <c r="U147" s="154">
        <v>85151631</v>
      </c>
      <c r="V147" s="73" t="s">
        <v>4160</v>
      </c>
      <c r="W147" s="291">
        <v>45329</v>
      </c>
      <c r="X147" s="291">
        <v>45345</v>
      </c>
      <c r="Y147" s="291">
        <v>45336</v>
      </c>
      <c r="Z147" s="291">
        <v>45390</v>
      </c>
      <c r="AA147" s="136">
        <f t="shared" si="20"/>
        <v>54</v>
      </c>
      <c r="AB147" s="70">
        <v>0</v>
      </c>
      <c r="AC147" s="70">
        <v>0</v>
      </c>
      <c r="AD147" s="70">
        <v>0</v>
      </c>
      <c r="AE147" s="84" t="s">
        <v>75</v>
      </c>
      <c r="AF147" s="136">
        <f t="shared" si="21"/>
        <v>0</v>
      </c>
      <c r="AG147" s="70">
        <v>0</v>
      </c>
      <c r="AH147" s="70">
        <v>0</v>
      </c>
      <c r="AI147" s="84" t="s">
        <v>75</v>
      </c>
      <c r="AJ147" s="72">
        <v>0</v>
      </c>
      <c r="AK147" s="84" t="s">
        <v>75</v>
      </c>
      <c r="AL147" s="84" t="s">
        <v>75</v>
      </c>
      <c r="AM147" s="136">
        <f t="shared" si="22"/>
        <v>0</v>
      </c>
      <c r="AN147" s="136">
        <f>+K147+AC147-AH147</f>
        <v>87645800</v>
      </c>
      <c r="AO147" s="72" t="s">
        <v>67</v>
      </c>
      <c r="AP147" s="70">
        <v>87645800</v>
      </c>
      <c r="AQ147" s="72" t="s">
        <v>67</v>
      </c>
      <c r="AR147" s="70">
        <v>43822900</v>
      </c>
      <c r="AS147" s="291">
        <v>45344</v>
      </c>
      <c r="AT147" s="70">
        <v>43822900</v>
      </c>
      <c r="AU147" s="139">
        <f t="shared" si="23"/>
        <v>43822900</v>
      </c>
      <c r="AV147" s="140">
        <f t="shared" si="24"/>
        <v>0.5</v>
      </c>
      <c r="AW147" s="84" t="s">
        <v>75</v>
      </c>
      <c r="AX147" s="72" t="s">
        <v>86</v>
      </c>
      <c r="AY147" s="73" t="s">
        <v>4432</v>
      </c>
      <c r="AZ147" s="67" t="s">
        <v>67</v>
      </c>
      <c r="BA147" s="67" t="s">
        <v>133</v>
      </c>
    </row>
    <row r="148" spans="2:53" x14ac:dyDescent="0.25">
      <c r="B148" s="67">
        <v>2024</v>
      </c>
      <c r="C148" s="67">
        <v>891780111</v>
      </c>
      <c r="D148" s="69" t="s">
        <v>64</v>
      </c>
      <c r="E148" s="70" t="s">
        <v>4431</v>
      </c>
      <c r="F148" s="70" t="s">
        <v>4430</v>
      </c>
      <c r="G148" s="72">
        <v>0</v>
      </c>
      <c r="H148" s="72" t="s">
        <v>73</v>
      </c>
      <c r="I148" s="69" t="s">
        <v>65</v>
      </c>
      <c r="J148" s="73" t="s">
        <v>4429</v>
      </c>
      <c r="K148" s="70">
        <v>185402000</v>
      </c>
      <c r="L148" s="67" t="s">
        <v>68</v>
      </c>
      <c r="M148" s="73" t="s">
        <v>4266</v>
      </c>
      <c r="N148" s="75" t="s">
        <v>4265</v>
      </c>
      <c r="O148" s="154">
        <v>330</v>
      </c>
      <c r="P148" s="291">
        <v>45331</v>
      </c>
      <c r="Q148" s="70">
        <v>185402000</v>
      </c>
      <c r="R148" s="291">
        <v>45338</v>
      </c>
      <c r="S148" s="70">
        <v>185402000</v>
      </c>
      <c r="T148" s="72" t="s">
        <v>66</v>
      </c>
      <c r="U148" s="154">
        <v>85465146</v>
      </c>
      <c r="V148" s="73" t="s">
        <v>4249</v>
      </c>
      <c r="W148" s="292">
        <v>45338</v>
      </c>
      <c r="X148" s="291">
        <v>45341</v>
      </c>
      <c r="Y148" s="291">
        <v>45341</v>
      </c>
      <c r="Z148" s="291">
        <v>45342</v>
      </c>
      <c r="AA148" s="136">
        <f t="shared" si="20"/>
        <v>1</v>
      </c>
      <c r="AB148" s="70">
        <v>0</v>
      </c>
      <c r="AC148" s="70">
        <v>0</v>
      </c>
      <c r="AD148" s="70">
        <v>0</v>
      </c>
      <c r="AE148" s="84" t="s">
        <v>75</v>
      </c>
      <c r="AF148" s="136">
        <f t="shared" si="21"/>
        <v>0</v>
      </c>
      <c r="AG148" s="70">
        <v>0</v>
      </c>
      <c r="AH148" s="70">
        <v>0</v>
      </c>
      <c r="AI148" s="84" t="s">
        <v>75</v>
      </c>
      <c r="AJ148" s="72">
        <v>0</v>
      </c>
      <c r="AK148" s="84" t="s">
        <v>75</v>
      </c>
      <c r="AL148" s="84" t="s">
        <v>75</v>
      </c>
      <c r="AM148" s="136">
        <f t="shared" si="22"/>
        <v>0</v>
      </c>
      <c r="AN148" s="136">
        <f>+K148+AC148-AH148</f>
        <v>185402000</v>
      </c>
      <c r="AO148" s="72" t="s">
        <v>67</v>
      </c>
      <c r="AP148" s="70">
        <v>185402000</v>
      </c>
      <c r="AQ148" s="67" t="s">
        <v>85</v>
      </c>
      <c r="AR148" s="70">
        <v>0</v>
      </c>
      <c r="AS148" s="84" t="s">
        <v>75</v>
      </c>
      <c r="AT148" s="169">
        <v>185402000</v>
      </c>
      <c r="AU148" s="139">
        <f t="shared" si="23"/>
        <v>0</v>
      </c>
      <c r="AV148" s="140">
        <f t="shared" si="24"/>
        <v>1</v>
      </c>
      <c r="AW148" s="84" t="s">
        <v>75</v>
      </c>
      <c r="AX148" s="72" t="s">
        <v>131</v>
      </c>
      <c r="AY148" s="73" t="s">
        <v>4428</v>
      </c>
      <c r="AZ148" s="67" t="s">
        <v>67</v>
      </c>
      <c r="BA148" s="67" t="s">
        <v>133</v>
      </c>
    </row>
    <row r="149" spans="2:53" x14ac:dyDescent="0.25">
      <c r="B149" s="67">
        <v>2024</v>
      </c>
      <c r="C149" s="67">
        <v>891780111</v>
      </c>
      <c r="D149" s="69" t="s">
        <v>64</v>
      </c>
      <c r="E149" s="70" t="s">
        <v>4427</v>
      </c>
      <c r="F149" s="70" t="s">
        <v>4426</v>
      </c>
      <c r="G149" s="72">
        <v>0</v>
      </c>
      <c r="H149" s="72" t="s">
        <v>73</v>
      </c>
      <c r="I149" s="69" t="s">
        <v>65</v>
      </c>
      <c r="J149" s="73" t="s">
        <v>4425</v>
      </c>
      <c r="K149" s="70">
        <v>44982000</v>
      </c>
      <c r="L149" s="67" t="s">
        <v>68</v>
      </c>
      <c r="M149" s="73" t="s">
        <v>4424</v>
      </c>
      <c r="N149" s="75" t="s">
        <v>4423</v>
      </c>
      <c r="O149" s="154">
        <v>395</v>
      </c>
      <c r="P149" s="291">
        <v>45341</v>
      </c>
      <c r="Q149" s="70">
        <v>44982000</v>
      </c>
      <c r="R149" s="291">
        <v>45345</v>
      </c>
      <c r="S149" s="70">
        <v>44982000</v>
      </c>
      <c r="T149" s="72" t="s">
        <v>66</v>
      </c>
      <c r="U149" s="154">
        <v>36665858</v>
      </c>
      <c r="V149" s="73" t="s">
        <v>4186</v>
      </c>
      <c r="W149" s="292">
        <v>45345</v>
      </c>
      <c r="X149" s="291">
        <v>45345</v>
      </c>
      <c r="Y149" s="84" t="s">
        <v>75</v>
      </c>
      <c r="Z149" s="291">
        <v>45394</v>
      </c>
      <c r="AA149" s="136">
        <f t="shared" si="20"/>
        <v>49</v>
      </c>
      <c r="AB149" s="70">
        <v>0</v>
      </c>
      <c r="AC149" s="70">
        <v>4998000</v>
      </c>
      <c r="AD149" s="70">
        <v>0</v>
      </c>
      <c r="AE149" s="84" t="s">
        <v>75</v>
      </c>
      <c r="AF149" s="136">
        <f t="shared" si="21"/>
        <v>0</v>
      </c>
      <c r="AG149" s="70">
        <v>0</v>
      </c>
      <c r="AH149" s="70">
        <v>0</v>
      </c>
      <c r="AI149" s="84" t="s">
        <v>75</v>
      </c>
      <c r="AJ149" s="72">
        <v>0</v>
      </c>
      <c r="AK149" s="84" t="s">
        <v>75</v>
      </c>
      <c r="AL149" s="84" t="s">
        <v>75</v>
      </c>
      <c r="AM149" s="136">
        <f t="shared" si="22"/>
        <v>0</v>
      </c>
      <c r="AN149" s="136">
        <f>+K149+AC149-AH149</f>
        <v>49980000</v>
      </c>
      <c r="AO149" s="72" t="s">
        <v>67</v>
      </c>
      <c r="AP149" s="70">
        <v>44982000</v>
      </c>
      <c r="AQ149" s="67" t="s">
        <v>85</v>
      </c>
      <c r="AR149" s="70">
        <v>0</v>
      </c>
      <c r="AS149" s="84" t="s">
        <v>75</v>
      </c>
      <c r="AT149" s="169">
        <v>0</v>
      </c>
      <c r="AU149" s="139">
        <f t="shared" si="23"/>
        <v>49980000</v>
      </c>
      <c r="AV149" s="140">
        <f t="shared" si="24"/>
        <v>0</v>
      </c>
      <c r="AW149" s="84" t="s">
        <v>75</v>
      </c>
      <c r="AX149" s="72" t="s">
        <v>86</v>
      </c>
      <c r="AY149" s="73" t="s">
        <v>4422</v>
      </c>
      <c r="AZ149" s="67" t="s">
        <v>67</v>
      </c>
      <c r="BA149" s="67" t="s">
        <v>133</v>
      </c>
    </row>
    <row r="150" spans="2:53" x14ac:dyDescent="0.25">
      <c r="B150" s="67">
        <v>2024</v>
      </c>
      <c r="C150" s="67">
        <v>891780111</v>
      </c>
      <c r="D150" s="69" t="s">
        <v>64</v>
      </c>
      <c r="E150" s="70" t="s">
        <v>4421</v>
      </c>
      <c r="F150" s="70" t="s">
        <v>4420</v>
      </c>
      <c r="G150" s="72">
        <v>0</v>
      </c>
      <c r="H150" s="72" t="s">
        <v>73</v>
      </c>
      <c r="I150" s="69" t="s">
        <v>138</v>
      </c>
      <c r="J150" s="73" t="s">
        <v>4419</v>
      </c>
      <c r="K150" s="70">
        <v>142719080</v>
      </c>
      <c r="L150" s="67" t="s">
        <v>68</v>
      </c>
      <c r="M150" s="73" t="s">
        <v>4212</v>
      </c>
      <c r="N150" s="75" t="s">
        <v>4211</v>
      </c>
      <c r="O150" s="154">
        <v>304</v>
      </c>
      <c r="P150" s="291">
        <v>45329</v>
      </c>
      <c r="Q150" s="70">
        <v>142719090</v>
      </c>
      <c r="R150" s="291">
        <v>45348</v>
      </c>
      <c r="S150" s="70">
        <v>142719080</v>
      </c>
      <c r="T150" s="72" t="s">
        <v>66</v>
      </c>
      <c r="U150" s="154">
        <v>7636558</v>
      </c>
      <c r="V150" s="73" t="s">
        <v>4418</v>
      </c>
      <c r="W150" s="292">
        <v>45348</v>
      </c>
      <c r="X150" s="291">
        <v>45351</v>
      </c>
      <c r="Y150" s="291">
        <v>45351</v>
      </c>
      <c r="Z150" s="291">
        <v>45357</v>
      </c>
      <c r="AA150" s="136">
        <f t="shared" si="20"/>
        <v>6</v>
      </c>
      <c r="AB150" s="70">
        <v>1</v>
      </c>
      <c r="AC150" s="70">
        <v>1399440</v>
      </c>
      <c r="AD150" s="70">
        <v>1</v>
      </c>
      <c r="AE150" s="294">
        <v>45364</v>
      </c>
      <c r="AF150" s="136">
        <f t="shared" si="21"/>
        <v>7</v>
      </c>
      <c r="AG150" s="70">
        <v>0</v>
      </c>
      <c r="AH150" s="70">
        <v>0</v>
      </c>
      <c r="AI150" s="84" t="s">
        <v>75</v>
      </c>
      <c r="AJ150" s="72">
        <v>0</v>
      </c>
      <c r="AK150" s="84" t="s">
        <v>75</v>
      </c>
      <c r="AL150" s="84" t="s">
        <v>75</v>
      </c>
      <c r="AM150" s="136">
        <f t="shared" si="22"/>
        <v>0</v>
      </c>
      <c r="AN150" s="136">
        <f>+K150+AC150-AH150</f>
        <v>144118520</v>
      </c>
      <c r="AO150" s="72" t="s">
        <v>67</v>
      </c>
      <c r="AP150" s="70">
        <v>142719080</v>
      </c>
      <c r="AQ150" s="67" t="s">
        <v>85</v>
      </c>
      <c r="AR150" s="70">
        <v>0</v>
      </c>
      <c r="AS150" s="84" t="s">
        <v>75</v>
      </c>
      <c r="AT150" s="169">
        <v>0</v>
      </c>
      <c r="AU150" s="139">
        <f t="shared" si="23"/>
        <v>144118520</v>
      </c>
      <c r="AV150" s="140">
        <f t="shared" si="24"/>
        <v>0</v>
      </c>
      <c r="AW150" s="84" t="s">
        <v>75</v>
      </c>
      <c r="AX150" s="72" t="s">
        <v>86</v>
      </c>
      <c r="AY150" s="73" t="s">
        <v>4417</v>
      </c>
      <c r="AZ150" s="67" t="s">
        <v>67</v>
      </c>
      <c r="BA150" s="67" t="s">
        <v>133</v>
      </c>
    </row>
    <row r="151" spans="2:53" x14ac:dyDescent="0.25">
      <c r="B151" s="67">
        <v>2024</v>
      </c>
      <c r="C151" s="67">
        <v>891780111</v>
      </c>
      <c r="D151" s="69" t="s">
        <v>64</v>
      </c>
      <c r="E151" s="70" t="s">
        <v>4416</v>
      </c>
      <c r="F151" s="70" t="s">
        <v>4415</v>
      </c>
      <c r="G151" s="72">
        <v>0</v>
      </c>
      <c r="H151" s="72" t="s">
        <v>73</v>
      </c>
      <c r="I151" s="69" t="s">
        <v>138</v>
      </c>
      <c r="J151" s="73" t="s">
        <v>4414</v>
      </c>
      <c r="K151" s="70">
        <v>323953745</v>
      </c>
      <c r="L151" s="67" t="s">
        <v>68</v>
      </c>
      <c r="M151" s="73" t="s">
        <v>4413</v>
      </c>
      <c r="N151" s="75" t="s">
        <v>4412</v>
      </c>
      <c r="O151" s="154">
        <v>447</v>
      </c>
      <c r="P151" s="291">
        <v>45344</v>
      </c>
      <c r="Q151" s="70">
        <v>323953745</v>
      </c>
      <c r="R151" s="291">
        <v>45349</v>
      </c>
      <c r="S151" s="70">
        <v>323953745</v>
      </c>
      <c r="T151" s="72" t="s">
        <v>66</v>
      </c>
      <c r="U151" s="154">
        <v>85459497</v>
      </c>
      <c r="V151" s="73" t="s">
        <v>3149</v>
      </c>
      <c r="W151" s="292">
        <v>45349</v>
      </c>
      <c r="X151" s="292">
        <v>45352</v>
      </c>
      <c r="Y151" s="292">
        <v>45352</v>
      </c>
      <c r="Z151" s="292">
        <v>45366</v>
      </c>
      <c r="AA151" s="136">
        <f t="shared" si="20"/>
        <v>14</v>
      </c>
      <c r="AB151" s="70">
        <v>0</v>
      </c>
      <c r="AC151" s="70">
        <v>0</v>
      </c>
      <c r="AD151" s="70">
        <v>0</v>
      </c>
      <c r="AE151" s="84" t="s">
        <v>75</v>
      </c>
      <c r="AF151" s="136">
        <f t="shared" si="21"/>
        <v>0</v>
      </c>
      <c r="AG151" s="70">
        <v>0</v>
      </c>
      <c r="AH151" s="70">
        <v>0</v>
      </c>
      <c r="AI151" s="84" t="s">
        <v>75</v>
      </c>
      <c r="AJ151" s="72">
        <v>0</v>
      </c>
      <c r="AK151" s="84" t="s">
        <v>75</v>
      </c>
      <c r="AL151" s="84" t="s">
        <v>75</v>
      </c>
      <c r="AM151" s="136">
        <f t="shared" si="22"/>
        <v>0</v>
      </c>
      <c r="AN151" s="136">
        <f>+K151+AC151-AH151</f>
        <v>323953745</v>
      </c>
      <c r="AO151" s="72" t="s">
        <v>67</v>
      </c>
      <c r="AP151" s="70">
        <v>323953745</v>
      </c>
      <c r="AQ151" s="72" t="s">
        <v>67</v>
      </c>
      <c r="AR151" s="70">
        <v>161976872.5</v>
      </c>
      <c r="AS151" s="291">
        <v>45351</v>
      </c>
      <c r="AT151" s="70">
        <v>161976872.5</v>
      </c>
      <c r="AU151" s="139">
        <f t="shared" si="23"/>
        <v>161976872.5</v>
      </c>
      <c r="AV151" s="140">
        <f t="shared" si="24"/>
        <v>0.5</v>
      </c>
      <c r="AW151" s="84" t="s">
        <v>75</v>
      </c>
      <c r="AX151" s="72" t="s">
        <v>86</v>
      </c>
      <c r="AY151" s="73" t="s">
        <v>4411</v>
      </c>
      <c r="AZ151" s="67" t="s">
        <v>67</v>
      </c>
      <c r="BA151" s="67" t="s">
        <v>133</v>
      </c>
    </row>
    <row r="152" spans="2:53" x14ac:dyDescent="0.25">
      <c r="B152" s="67">
        <v>2024</v>
      </c>
      <c r="C152" s="67">
        <v>891780111</v>
      </c>
      <c r="D152" s="69" t="s">
        <v>64</v>
      </c>
      <c r="E152" s="70" t="s">
        <v>4410</v>
      </c>
      <c r="F152" s="70" t="s">
        <v>4409</v>
      </c>
      <c r="G152" s="72">
        <v>0</v>
      </c>
      <c r="H152" s="72" t="s">
        <v>73</v>
      </c>
      <c r="I152" s="69" t="s">
        <v>65</v>
      </c>
      <c r="J152" s="73" t="s">
        <v>4408</v>
      </c>
      <c r="K152" s="70">
        <v>4284000</v>
      </c>
      <c r="L152" s="67" t="s">
        <v>68</v>
      </c>
      <c r="M152" s="73" t="s">
        <v>4392</v>
      </c>
      <c r="N152" s="75" t="s">
        <v>4407</v>
      </c>
      <c r="O152" s="154">
        <v>406</v>
      </c>
      <c r="P152" s="291">
        <v>45341</v>
      </c>
      <c r="Q152" s="70">
        <v>4284000</v>
      </c>
      <c r="R152" s="291">
        <v>45357</v>
      </c>
      <c r="S152" s="70">
        <v>4284000</v>
      </c>
      <c r="T152" s="72" t="s">
        <v>66</v>
      </c>
      <c r="U152" s="154">
        <v>85459497</v>
      </c>
      <c r="V152" s="73" t="s">
        <v>3149</v>
      </c>
      <c r="W152" s="292">
        <v>45357</v>
      </c>
      <c r="X152" s="292">
        <v>45357</v>
      </c>
      <c r="Y152" s="292" t="s">
        <v>75</v>
      </c>
      <c r="Z152" s="292">
        <v>45386</v>
      </c>
      <c r="AA152" s="136">
        <f t="shared" si="20"/>
        <v>29</v>
      </c>
      <c r="AB152" s="70">
        <v>0</v>
      </c>
      <c r="AC152" s="70">
        <v>0</v>
      </c>
      <c r="AD152" s="70">
        <v>0</v>
      </c>
      <c r="AE152" s="84" t="s">
        <v>75</v>
      </c>
      <c r="AF152" s="136">
        <f t="shared" si="21"/>
        <v>0</v>
      </c>
      <c r="AG152" s="70">
        <v>0</v>
      </c>
      <c r="AH152" s="70">
        <v>0</v>
      </c>
      <c r="AI152" s="84" t="s">
        <v>75</v>
      </c>
      <c r="AJ152" s="72">
        <v>0</v>
      </c>
      <c r="AK152" s="84" t="s">
        <v>75</v>
      </c>
      <c r="AL152" s="84" t="s">
        <v>75</v>
      </c>
      <c r="AM152" s="136">
        <f t="shared" si="22"/>
        <v>0</v>
      </c>
      <c r="AN152" s="136">
        <f>+K152+AC152-AH152</f>
        <v>4284000</v>
      </c>
      <c r="AO152" s="72" t="s">
        <v>67</v>
      </c>
      <c r="AP152" s="70">
        <v>4284000</v>
      </c>
      <c r="AQ152" s="72" t="s">
        <v>67</v>
      </c>
      <c r="AR152" s="70">
        <v>40625000</v>
      </c>
      <c r="AS152" s="291" t="s">
        <v>75</v>
      </c>
      <c r="AT152" s="70">
        <v>0</v>
      </c>
      <c r="AU152" s="139">
        <f t="shared" si="23"/>
        <v>4284000</v>
      </c>
      <c r="AV152" s="140">
        <f t="shared" si="24"/>
        <v>0</v>
      </c>
      <c r="AW152" s="84" t="s">
        <v>75</v>
      </c>
      <c r="AX152" s="72" t="s">
        <v>86</v>
      </c>
      <c r="AY152" s="73" t="s">
        <v>4406</v>
      </c>
      <c r="AZ152" s="67" t="s">
        <v>67</v>
      </c>
      <c r="BA152" s="67" t="s">
        <v>133</v>
      </c>
    </row>
    <row r="153" spans="2:53" x14ac:dyDescent="0.25">
      <c r="B153" s="67">
        <v>2024</v>
      </c>
      <c r="C153" s="67">
        <v>891780111</v>
      </c>
      <c r="D153" s="69" t="s">
        <v>64</v>
      </c>
      <c r="E153" s="70" t="s">
        <v>4405</v>
      </c>
      <c r="F153" s="70" t="s">
        <v>4404</v>
      </c>
      <c r="G153" s="72">
        <v>0</v>
      </c>
      <c r="H153" s="72" t="s">
        <v>73</v>
      </c>
      <c r="I153" s="69" t="s">
        <v>65</v>
      </c>
      <c r="J153" s="73" t="s">
        <v>4403</v>
      </c>
      <c r="K153" s="70">
        <v>18159400</v>
      </c>
      <c r="L153" s="67" t="s">
        <v>68</v>
      </c>
      <c r="M153" s="73" t="s">
        <v>243</v>
      </c>
      <c r="N153" s="75" t="s">
        <v>4386</v>
      </c>
      <c r="O153" s="154">
        <v>396</v>
      </c>
      <c r="P153" s="291">
        <v>45341</v>
      </c>
      <c r="Q153" s="70">
        <v>18159400</v>
      </c>
      <c r="R153" s="291">
        <v>45359</v>
      </c>
      <c r="S153" s="70">
        <v>18159400</v>
      </c>
      <c r="T153" s="72" t="s">
        <v>66</v>
      </c>
      <c r="U153" s="154">
        <v>36665858</v>
      </c>
      <c r="V153" s="73" t="s">
        <v>4186</v>
      </c>
      <c r="W153" s="292">
        <v>45359</v>
      </c>
      <c r="X153" s="292">
        <v>45359</v>
      </c>
      <c r="Y153" s="292" t="s">
        <v>75</v>
      </c>
      <c r="Z153" s="292">
        <v>45391</v>
      </c>
      <c r="AA153" s="136">
        <f t="shared" si="20"/>
        <v>32</v>
      </c>
      <c r="AB153" s="70">
        <v>0</v>
      </c>
      <c r="AC153" s="70">
        <v>0</v>
      </c>
      <c r="AD153" s="70">
        <v>0</v>
      </c>
      <c r="AE153" s="84" t="s">
        <v>75</v>
      </c>
      <c r="AF153" s="136">
        <f t="shared" si="21"/>
        <v>0</v>
      </c>
      <c r="AG153" s="70">
        <v>0</v>
      </c>
      <c r="AH153" s="70">
        <v>0</v>
      </c>
      <c r="AI153" s="84" t="s">
        <v>75</v>
      </c>
      <c r="AJ153" s="72">
        <v>0</v>
      </c>
      <c r="AK153" s="84" t="s">
        <v>75</v>
      </c>
      <c r="AL153" s="84" t="s">
        <v>75</v>
      </c>
      <c r="AM153" s="136">
        <f t="shared" si="22"/>
        <v>0</v>
      </c>
      <c r="AN153" s="136">
        <f>+K153+AC153-AH153</f>
        <v>18159400</v>
      </c>
      <c r="AO153" s="72" t="s">
        <v>67</v>
      </c>
      <c r="AP153" s="70">
        <v>18159400</v>
      </c>
      <c r="AQ153" s="72" t="s">
        <v>67</v>
      </c>
      <c r="AR153" s="70">
        <v>16660000</v>
      </c>
      <c r="AS153" s="291" t="s">
        <v>75</v>
      </c>
      <c r="AT153" s="70">
        <v>0</v>
      </c>
      <c r="AU153" s="139">
        <f t="shared" si="23"/>
        <v>18159400</v>
      </c>
      <c r="AV153" s="140">
        <f t="shared" si="24"/>
        <v>0</v>
      </c>
      <c r="AW153" s="84" t="s">
        <v>75</v>
      </c>
      <c r="AX153" s="72" t="s">
        <v>86</v>
      </c>
      <c r="AY153" s="73" t="s">
        <v>4402</v>
      </c>
      <c r="AZ153" s="67" t="s">
        <v>67</v>
      </c>
      <c r="BA153" s="67" t="s">
        <v>133</v>
      </c>
    </row>
    <row r="154" spans="2:53" x14ac:dyDescent="0.25">
      <c r="B154" s="67">
        <v>2024</v>
      </c>
      <c r="C154" s="67">
        <v>891780111</v>
      </c>
      <c r="D154" s="69" t="s">
        <v>64</v>
      </c>
      <c r="E154" s="70" t="s">
        <v>4401</v>
      </c>
      <c r="F154" s="70" t="s">
        <v>4400</v>
      </c>
      <c r="G154" s="72">
        <v>0</v>
      </c>
      <c r="H154" s="72" t="s">
        <v>73</v>
      </c>
      <c r="I154" s="69" t="s">
        <v>65</v>
      </c>
      <c r="J154" s="73" t="s">
        <v>4399</v>
      </c>
      <c r="K154" s="70">
        <v>31594500</v>
      </c>
      <c r="L154" s="67" t="s">
        <v>68</v>
      </c>
      <c r="M154" s="73" t="s">
        <v>4398</v>
      </c>
      <c r="N154" s="75" t="s">
        <v>4397</v>
      </c>
      <c r="O154" s="154">
        <v>473</v>
      </c>
      <c r="P154" s="291">
        <v>45348</v>
      </c>
      <c r="Q154" s="70">
        <v>31594500</v>
      </c>
      <c r="R154" s="291">
        <v>45362</v>
      </c>
      <c r="S154" s="70">
        <v>31594500</v>
      </c>
      <c r="T154" s="72" t="s">
        <v>66</v>
      </c>
      <c r="U154" s="154">
        <v>85151631</v>
      </c>
      <c r="V154" s="73" t="s">
        <v>4160</v>
      </c>
      <c r="W154" s="292">
        <v>45362</v>
      </c>
      <c r="X154" s="292">
        <v>45363</v>
      </c>
      <c r="Y154" s="292">
        <v>45362</v>
      </c>
      <c r="Z154" s="292">
        <v>45372</v>
      </c>
      <c r="AA154" s="136">
        <f t="shared" si="20"/>
        <v>10</v>
      </c>
      <c r="AB154" s="70">
        <v>0</v>
      </c>
      <c r="AC154" s="70">
        <v>0</v>
      </c>
      <c r="AD154" s="70">
        <v>0</v>
      </c>
      <c r="AE154" s="84" t="s">
        <v>75</v>
      </c>
      <c r="AF154" s="136">
        <f t="shared" si="21"/>
        <v>0</v>
      </c>
      <c r="AG154" s="70">
        <v>0</v>
      </c>
      <c r="AH154" s="70">
        <v>0</v>
      </c>
      <c r="AI154" s="84" t="s">
        <v>75</v>
      </c>
      <c r="AJ154" s="72">
        <v>0</v>
      </c>
      <c r="AK154" s="84" t="s">
        <v>75</v>
      </c>
      <c r="AL154" s="84" t="s">
        <v>75</v>
      </c>
      <c r="AM154" s="136">
        <f t="shared" si="22"/>
        <v>0</v>
      </c>
      <c r="AN154" s="136">
        <f>+K154+AC154-AH154</f>
        <v>31594500</v>
      </c>
      <c r="AO154" s="72" t="s">
        <v>67</v>
      </c>
      <c r="AP154" s="70">
        <v>31594500</v>
      </c>
      <c r="AQ154" s="72" t="s">
        <v>67</v>
      </c>
      <c r="AR154" s="70">
        <v>25466000</v>
      </c>
      <c r="AS154" s="291" t="s">
        <v>75</v>
      </c>
      <c r="AT154" s="70">
        <v>0</v>
      </c>
      <c r="AU154" s="139">
        <f t="shared" si="23"/>
        <v>31594500</v>
      </c>
      <c r="AV154" s="140">
        <f t="shared" si="24"/>
        <v>0</v>
      </c>
      <c r="AW154" s="84" t="s">
        <v>75</v>
      </c>
      <c r="AX154" s="72" t="s">
        <v>86</v>
      </c>
      <c r="AY154" s="73" t="s">
        <v>4396</v>
      </c>
      <c r="AZ154" s="67" t="s">
        <v>67</v>
      </c>
      <c r="BA154" s="67" t="s">
        <v>133</v>
      </c>
    </row>
    <row r="155" spans="2:53" x14ac:dyDescent="0.25">
      <c r="B155" s="67">
        <v>2024</v>
      </c>
      <c r="C155" s="67">
        <v>891780111</v>
      </c>
      <c r="D155" s="69" t="s">
        <v>64</v>
      </c>
      <c r="E155" s="70" t="s">
        <v>4395</v>
      </c>
      <c r="F155" s="70" t="s">
        <v>4394</v>
      </c>
      <c r="G155" s="72">
        <v>0</v>
      </c>
      <c r="H155" s="72" t="s">
        <v>73</v>
      </c>
      <c r="I155" s="69" t="s">
        <v>138</v>
      </c>
      <c r="J155" s="73" t="s">
        <v>4393</v>
      </c>
      <c r="K155" s="70">
        <v>87539375</v>
      </c>
      <c r="L155" s="67" t="s">
        <v>68</v>
      </c>
      <c r="M155" s="73" t="s">
        <v>4392</v>
      </c>
      <c r="N155" s="75" t="s">
        <v>4391</v>
      </c>
      <c r="O155" s="154">
        <v>627</v>
      </c>
      <c r="P155" s="291">
        <v>45362</v>
      </c>
      <c r="Q155" s="70">
        <v>87539650</v>
      </c>
      <c r="R155" s="291">
        <v>45364</v>
      </c>
      <c r="S155" s="70">
        <v>87539375</v>
      </c>
      <c r="T155" s="72" t="s">
        <v>66</v>
      </c>
      <c r="U155" s="154">
        <v>85152695</v>
      </c>
      <c r="V155" s="73" t="s">
        <v>3150</v>
      </c>
      <c r="W155" s="292">
        <v>45364</v>
      </c>
      <c r="X155" s="292">
        <v>45364</v>
      </c>
      <c r="Y155" s="292" t="s">
        <v>75</v>
      </c>
      <c r="Z155" s="292">
        <v>45366</v>
      </c>
      <c r="AA155" s="136">
        <f t="shared" si="20"/>
        <v>2</v>
      </c>
      <c r="AB155" s="70">
        <v>0</v>
      </c>
      <c r="AC155" s="70">
        <v>0</v>
      </c>
      <c r="AD155" s="70">
        <v>0</v>
      </c>
      <c r="AE155" s="84" t="s">
        <v>75</v>
      </c>
      <c r="AF155" s="136">
        <f t="shared" si="21"/>
        <v>0</v>
      </c>
      <c r="AG155" s="70">
        <v>0</v>
      </c>
      <c r="AH155" s="70">
        <v>0</v>
      </c>
      <c r="AI155" s="84" t="s">
        <v>75</v>
      </c>
      <c r="AJ155" s="72">
        <v>0</v>
      </c>
      <c r="AK155" s="84" t="s">
        <v>75</v>
      </c>
      <c r="AL155" s="84" t="s">
        <v>75</v>
      </c>
      <c r="AM155" s="136">
        <f t="shared" si="22"/>
        <v>0</v>
      </c>
      <c r="AN155" s="136">
        <f>+K155+AC155-AH155</f>
        <v>87539375</v>
      </c>
      <c r="AO155" s="72" t="s">
        <v>67</v>
      </c>
      <c r="AP155" s="70">
        <v>87539375</v>
      </c>
      <c r="AQ155" s="67" t="s">
        <v>85</v>
      </c>
      <c r="AR155" s="70">
        <v>0</v>
      </c>
      <c r="AS155" s="291" t="s">
        <v>75</v>
      </c>
      <c r="AT155" s="70">
        <v>0</v>
      </c>
      <c r="AU155" s="139">
        <f t="shared" si="23"/>
        <v>87539375</v>
      </c>
      <c r="AV155" s="140">
        <f t="shared" si="24"/>
        <v>0</v>
      </c>
      <c r="AW155" s="84" t="s">
        <v>75</v>
      </c>
      <c r="AX155" s="72" t="s">
        <v>86</v>
      </c>
      <c r="AY155" s="73" t="s">
        <v>4390</v>
      </c>
      <c r="AZ155" s="67" t="s">
        <v>67</v>
      </c>
      <c r="BA155" s="67" t="s">
        <v>133</v>
      </c>
    </row>
    <row r="156" spans="2:53" ht="15.75" customHeight="1" x14ac:dyDescent="0.25">
      <c r="B156" s="67">
        <v>2024</v>
      </c>
      <c r="C156" s="67">
        <v>891780111</v>
      </c>
      <c r="D156" s="69" t="s">
        <v>64</v>
      </c>
      <c r="E156" s="70" t="s">
        <v>4389</v>
      </c>
      <c r="F156" s="70" t="s">
        <v>4388</v>
      </c>
      <c r="G156" s="72">
        <v>0</v>
      </c>
      <c r="H156" s="72" t="s">
        <v>73</v>
      </c>
      <c r="I156" s="69" t="s">
        <v>138</v>
      </c>
      <c r="J156" s="73" t="s">
        <v>4387</v>
      </c>
      <c r="K156" s="70">
        <v>23109800</v>
      </c>
      <c r="L156" s="67" t="s">
        <v>68</v>
      </c>
      <c r="M156" s="73" t="s">
        <v>243</v>
      </c>
      <c r="N156" s="75" t="s">
        <v>4386</v>
      </c>
      <c r="O156" s="154">
        <v>576</v>
      </c>
      <c r="P156" s="291">
        <v>45356</v>
      </c>
      <c r="Q156" s="70">
        <v>23109800</v>
      </c>
      <c r="R156" s="291">
        <v>45365</v>
      </c>
      <c r="S156" s="70">
        <v>23109800</v>
      </c>
      <c r="T156" s="72" t="s">
        <v>66</v>
      </c>
      <c r="U156" s="154">
        <v>85459497</v>
      </c>
      <c r="V156" s="73" t="s">
        <v>3149</v>
      </c>
      <c r="W156" s="292">
        <v>45365</v>
      </c>
      <c r="X156" s="292">
        <v>45365</v>
      </c>
      <c r="Y156" s="292" t="s">
        <v>75</v>
      </c>
      <c r="Z156" s="292">
        <v>45397</v>
      </c>
      <c r="AA156" s="136">
        <f t="shared" si="20"/>
        <v>32</v>
      </c>
      <c r="AB156" s="70">
        <v>0</v>
      </c>
      <c r="AC156" s="70">
        <v>0</v>
      </c>
      <c r="AD156" s="70">
        <v>0</v>
      </c>
      <c r="AE156" s="84" t="s">
        <v>75</v>
      </c>
      <c r="AF156" s="136">
        <f t="shared" si="21"/>
        <v>0</v>
      </c>
      <c r="AG156" s="70">
        <v>0</v>
      </c>
      <c r="AH156" s="70">
        <v>0</v>
      </c>
      <c r="AI156" s="84" t="s">
        <v>75</v>
      </c>
      <c r="AJ156" s="72">
        <v>0</v>
      </c>
      <c r="AK156" s="84" t="s">
        <v>75</v>
      </c>
      <c r="AL156" s="84" t="s">
        <v>75</v>
      </c>
      <c r="AM156" s="136">
        <f t="shared" si="22"/>
        <v>0</v>
      </c>
      <c r="AN156" s="136">
        <f>+K156+AC156-AH156</f>
        <v>23109800</v>
      </c>
      <c r="AO156" s="72" t="s">
        <v>67</v>
      </c>
      <c r="AP156" s="70">
        <v>23109800</v>
      </c>
      <c r="AQ156" s="67" t="s">
        <v>85</v>
      </c>
      <c r="AR156" s="70">
        <v>0</v>
      </c>
      <c r="AS156" s="291" t="s">
        <v>75</v>
      </c>
      <c r="AT156" s="70">
        <v>0</v>
      </c>
      <c r="AU156" s="139">
        <f t="shared" si="23"/>
        <v>23109800</v>
      </c>
      <c r="AV156" s="140">
        <f t="shared" si="24"/>
        <v>0</v>
      </c>
      <c r="AW156" s="84" t="s">
        <v>75</v>
      </c>
      <c r="AX156" s="72" t="s">
        <v>86</v>
      </c>
      <c r="AY156" s="73" t="s">
        <v>4385</v>
      </c>
      <c r="AZ156" s="67" t="s">
        <v>67</v>
      </c>
      <c r="BA156" s="67" t="s">
        <v>133</v>
      </c>
    </row>
    <row r="157" spans="2:53" x14ac:dyDescent="0.25">
      <c r="B157" s="67">
        <v>2024</v>
      </c>
      <c r="C157" s="67">
        <v>891780111</v>
      </c>
      <c r="D157" s="69" t="s">
        <v>64</v>
      </c>
      <c r="E157" s="70" t="s">
        <v>4384</v>
      </c>
      <c r="F157" s="70" t="s">
        <v>4383</v>
      </c>
      <c r="G157" s="72">
        <v>0</v>
      </c>
      <c r="H157" s="72" t="s">
        <v>73</v>
      </c>
      <c r="I157" s="69" t="s">
        <v>65</v>
      </c>
      <c r="J157" s="73" t="s">
        <v>4382</v>
      </c>
      <c r="K157" s="70">
        <v>75751000</v>
      </c>
      <c r="L157" s="67" t="s">
        <v>68</v>
      </c>
      <c r="M157" s="73" t="s">
        <v>4381</v>
      </c>
      <c r="N157" s="75" t="s">
        <v>4380</v>
      </c>
      <c r="O157" s="154">
        <v>466</v>
      </c>
      <c r="P157" s="291">
        <v>45345</v>
      </c>
      <c r="Q157" s="70">
        <v>75751000</v>
      </c>
      <c r="R157" s="291">
        <v>45366</v>
      </c>
      <c r="S157" s="70">
        <v>75751000</v>
      </c>
      <c r="T157" s="72" t="s">
        <v>66</v>
      </c>
      <c r="U157" s="154">
        <v>85466528</v>
      </c>
      <c r="V157" s="73" t="s">
        <v>4379</v>
      </c>
      <c r="W157" s="292">
        <v>45366</v>
      </c>
      <c r="X157" s="292">
        <v>45369</v>
      </c>
      <c r="Y157" s="292">
        <v>45369</v>
      </c>
      <c r="Z157" s="292">
        <v>45399</v>
      </c>
      <c r="AA157" s="136">
        <f t="shared" si="20"/>
        <v>30</v>
      </c>
      <c r="AB157" s="70">
        <v>0</v>
      </c>
      <c r="AC157" s="70">
        <v>0</v>
      </c>
      <c r="AD157" s="70">
        <v>0</v>
      </c>
      <c r="AE157" s="84" t="s">
        <v>75</v>
      </c>
      <c r="AF157" s="136">
        <f t="shared" si="21"/>
        <v>0</v>
      </c>
      <c r="AG157" s="70">
        <v>0</v>
      </c>
      <c r="AH157" s="70">
        <v>0</v>
      </c>
      <c r="AI157" s="84" t="s">
        <v>75</v>
      </c>
      <c r="AJ157" s="72">
        <v>0</v>
      </c>
      <c r="AK157" s="84" t="s">
        <v>75</v>
      </c>
      <c r="AL157" s="84" t="s">
        <v>75</v>
      </c>
      <c r="AM157" s="136">
        <f t="shared" si="22"/>
        <v>0</v>
      </c>
      <c r="AN157" s="136">
        <f>+K157+AC157-AH157</f>
        <v>75751000</v>
      </c>
      <c r="AO157" s="72" t="s">
        <v>67</v>
      </c>
      <c r="AP157" s="70">
        <v>75751000</v>
      </c>
      <c r="AQ157" s="67" t="s">
        <v>85</v>
      </c>
      <c r="AR157" s="70">
        <v>0</v>
      </c>
      <c r="AS157" s="291" t="s">
        <v>75</v>
      </c>
      <c r="AT157" s="70">
        <v>0</v>
      </c>
      <c r="AU157" s="139">
        <f t="shared" si="23"/>
        <v>75751000</v>
      </c>
      <c r="AV157" s="140">
        <f t="shared" si="24"/>
        <v>0</v>
      </c>
      <c r="AW157" s="84" t="s">
        <v>75</v>
      </c>
      <c r="AX157" s="72" t="s">
        <v>86</v>
      </c>
      <c r="AY157" s="73" t="s">
        <v>4378</v>
      </c>
      <c r="AZ157" s="67" t="s">
        <v>67</v>
      </c>
      <c r="BA157" s="67" t="s">
        <v>133</v>
      </c>
    </row>
    <row r="158" spans="2:53" x14ac:dyDescent="0.25">
      <c r="B158" s="67">
        <v>2024</v>
      </c>
      <c r="C158" s="67">
        <v>891780111</v>
      </c>
      <c r="D158" s="69" t="s">
        <v>64</v>
      </c>
      <c r="E158" s="70" t="s">
        <v>4377</v>
      </c>
      <c r="F158" s="70" t="s">
        <v>4376</v>
      </c>
      <c r="G158" s="72">
        <v>0</v>
      </c>
      <c r="H158" s="72" t="s">
        <v>73</v>
      </c>
      <c r="I158" s="69" t="s">
        <v>138</v>
      </c>
      <c r="J158" s="73" t="s">
        <v>4375</v>
      </c>
      <c r="K158" s="70">
        <v>30070000</v>
      </c>
      <c r="L158" s="67" t="s">
        <v>68</v>
      </c>
      <c r="M158" s="73" t="s">
        <v>4212</v>
      </c>
      <c r="N158" s="75" t="s">
        <v>4211</v>
      </c>
      <c r="O158" s="154">
        <v>692</v>
      </c>
      <c r="P158" s="291">
        <v>45365</v>
      </c>
      <c r="Q158" s="70">
        <v>30070000</v>
      </c>
      <c r="R158" s="291">
        <v>45366</v>
      </c>
      <c r="S158" s="70">
        <v>30070000</v>
      </c>
      <c r="T158" s="72" t="s">
        <v>66</v>
      </c>
      <c r="U158" s="154">
        <v>57461216</v>
      </c>
      <c r="V158" s="73" t="s">
        <v>4197</v>
      </c>
      <c r="W158" s="292">
        <v>45366</v>
      </c>
      <c r="X158" s="292">
        <v>45366</v>
      </c>
      <c r="Y158" s="292" t="s">
        <v>75</v>
      </c>
      <c r="Z158" s="292">
        <v>45369</v>
      </c>
      <c r="AA158" s="136">
        <f t="shared" si="20"/>
        <v>3</v>
      </c>
      <c r="AB158" s="70">
        <v>0</v>
      </c>
      <c r="AC158" s="70">
        <v>0</v>
      </c>
      <c r="AD158" s="70">
        <v>0</v>
      </c>
      <c r="AE158" s="84" t="s">
        <v>75</v>
      </c>
      <c r="AF158" s="136">
        <f t="shared" si="21"/>
        <v>0</v>
      </c>
      <c r="AG158" s="70">
        <v>0</v>
      </c>
      <c r="AH158" s="70">
        <v>0</v>
      </c>
      <c r="AI158" s="84" t="s">
        <v>75</v>
      </c>
      <c r="AJ158" s="72">
        <v>0</v>
      </c>
      <c r="AK158" s="84" t="s">
        <v>75</v>
      </c>
      <c r="AL158" s="84" t="s">
        <v>75</v>
      </c>
      <c r="AM158" s="136">
        <f t="shared" si="22"/>
        <v>0</v>
      </c>
      <c r="AN158" s="136">
        <f>+K158+AC158-AH158</f>
        <v>30070000</v>
      </c>
      <c r="AO158" s="72" t="s">
        <v>67</v>
      </c>
      <c r="AP158" s="70">
        <v>30070000</v>
      </c>
      <c r="AQ158" s="67" t="s">
        <v>85</v>
      </c>
      <c r="AR158" s="70">
        <v>0</v>
      </c>
      <c r="AS158" s="291" t="s">
        <v>75</v>
      </c>
      <c r="AT158" s="70">
        <v>0</v>
      </c>
      <c r="AU158" s="139">
        <f t="shared" si="23"/>
        <v>30070000</v>
      </c>
      <c r="AV158" s="140">
        <f t="shared" si="24"/>
        <v>0</v>
      </c>
      <c r="AW158" s="84" t="s">
        <v>75</v>
      </c>
      <c r="AX158" s="72" t="s">
        <v>86</v>
      </c>
      <c r="AY158" s="73" t="s">
        <v>4374</v>
      </c>
      <c r="AZ158" s="67" t="s">
        <v>67</v>
      </c>
      <c r="BA158" s="67" t="s">
        <v>133</v>
      </c>
    </row>
    <row r="159" spans="2:53" x14ac:dyDescent="0.25">
      <c r="B159" s="67">
        <v>2024</v>
      </c>
      <c r="C159" s="67">
        <v>891780111</v>
      </c>
      <c r="D159" s="69" t="s">
        <v>64</v>
      </c>
      <c r="E159" s="70" t="s">
        <v>4373</v>
      </c>
      <c r="F159" s="70" t="s">
        <v>4372</v>
      </c>
      <c r="G159" s="72">
        <v>0</v>
      </c>
      <c r="H159" s="72" t="s">
        <v>73</v>
      </c>
      <c r="I159" s="69" t="s">
        <v>138</v>
      </c>
      <c r="J159" s="73" t="s">
        <v>4371</v>
      </c>
      <c r="K159" s="70">
        <v>81250000</v>
      </c>
      <c r="L159" s="67" t="s">
        <v>68</v>
      </c>
      <c r="M159" s="73" t="s">
        <v>4370</v>
      </c>
      <c r="N159" s="75" t="s">
        <v>4369</v>
      </c>
      <c r="O159" s="154">
        <v>467</v>
      </c>
      <c r="P159" s="291">
        <v>45345</v>
      </c>
      <c r="Q159" s="70">
        <v>240004973.43000001</v>
      </c>
      <c r="R159" s="291">
        <v>45373</v>
      </c>
      <c r="S159" s="70">
        <v>81250000</v>
      </c>
      <c r="T159" s="72" t="s">
        <v>66</v>
      </c>
      <c r="U159" s="154">
        <v>1082851808</v>
      </c>
      <c r="V159" s="73" t="s">
        <v>4204</v>
      </c>
      <c r="W159" s="292">
        <v>45373</v>
      </c>
      <c r="X159" s="292">
        <v>45386</v>
      </c>
      <c r="Y159" s="292" t="s">
        <v>75</v>
      </c>
      <c r="Z159" s="292">
        <v>45447</v>
      </c>
      <c r="AA159" s="136">
        <f t="shared" si="20"/>
        <v>61</v>
      </c>
      <c r="AB159" s="70">
        <v>0</v>
      </c>
      <c r="AC159" s="70">
        <v>0</v>
      </c>
      <c r="AD159" s="70">
        <v>0</v>
      </c>
      <c r="AE159" s="84" t="s">
        <v>75</v>
      </c>
      <c r="AF159" s="136">
        <f t="shared" si="21"/>
        <v>0</v>
      </c>
      <c r="AG159" s="70">
        <v>0</v>
      </c>
      <c r="AH159" s="70">
        <v>0</v>
      </c>
      <c r="AI159" s="84" t="s">
        <v>75</v>
      </c>
      <c r="AJ159" s="72">
        <v>0</v>
      </c>
      <c r="AK159" s="84" t="s">
        <v>75</v>
      </c>
      <c r="AL159" s="84" t="s">
        <v>75</v>
      </c>
      <c r="AM159" s="136">
        <f t="shared" si="22"/>
        <v>0</v>
      </c>
      <c r="AN159" s="136">
        <f>+K159+AC159-AH159</f>
        <v>81250000</v>
      </c>
      <c r="AO159" s="72" t="s">
        <v>67</v>
      </c>
      <c r="AP159" s="70">
        <v>81250000</v>
      </c>
      <c r="AQ159" s="67" t="s">
        <v>85</v>
      </c>
      <c r="AR159" s="70">
        <v>0</v>
      </c>
      <c r="AS159" s="291" t="s">
        <v>75</v>
      </c>
      <c r="AT159" s="70">
        <v>0</v>
      </c>
      <c r="AU159" s="139">
        <f t="shared" si="23"/>
        <v>81250000</v>
      </c>
      <c r="AV159" s="140">
        <f t="shared" si="24"/>
        <v>0</v>
      </c>
      <c r="AW159" s="84" t="s">
        <v>75</v>
      </c>
      <c r="AX159" s="72" t="s">
        <v>86</v>
      </c>
      <c r="AY159" s="73" t="s">
        <v>4368</v>
      </c>
      <c r="AZ159" s="67" t="s">
        <v>67</v>
      </c>
      <c r="BA159" s="67" t="s">
        <v>133</v>
      </c>
    </row>
    <row r="160" spans="2:53" x14ac:dyDescent="0.25">
      <c r="B160" s="67">
        <v>2024</v>
      </c>
      <c r="C160" s="67">
        <v>891780111</v>
      </c>
      <c r="D160" s="69" t="s">
        <v>64</v>
      </c>
      <c r="E160" s="70" t="s">
        <v>4367</v>
      </c>
      <c r="F160" s="70" t="s">
        <v>4366</v>
      </c>
      <c r="G160" s="72">
        <v>0</v>
      </c>
      <c r="H160" s="72" t="s">
        <v>73</v>
      </c>
      <c r="I160" s="69" t="s">
        <v>138</v>
      </c>
      <c r="J160" s="73" t="s">
        <v>4365</v>
      </c>
      <c r="K160" s="70">
        <v>33320000</v>
      </c>
      <c r="L160" s="67" t="s">
        <v>68</v>
      </c>
      <c r="M160" s="73" t="s">
        <v>4364</v>
      </c>
      <c r="N160" s="75" t="s">
        <v>4363</v>
      </c>
      <c r="O160" s="154">
        <v>467</v>
      </c>
      <c r="P160" s="291">
        <v>45345</v>
      </c>
      <c r="Q160" s="70">
        <v>240004973.43000001</v>
      </c>
      <c r="R160" s="291">
        <v>45373</v>
      </c>
      <c r="S160" s="70">
        <v>33320000</v>
      </c>
      <c r="T160" s="72" t="s">
        <v>66</v>
      </c>
      <c r="U160" s="154">
        <v>1082851808</v>
      </c>
      <c r="V160" s="73" t="s">
        <v>4204</v>
      </c>
      <c r="W160" s="292">
        <v>45373</v>
      </c>
      <c r="X160" s="292">
        <v>45386</v>
      </c>
      <c r="Y160" s="292" t="s">
        <v>75</v>
      </c>
      <c r="Z160" s="292">
        <v>45447</v>
      </c>
      <c r="AA160" s="136">
        <f t="shared" si="20"/>
        <v>61</v>
      </c>
      <c r="AB160" s="70">
        <v>0</v>
      </c>
      <c r="AC160" s="70">
        <v>0</v>
      </c>
      <c r="AD160" s="70">
        <v>0</v>
      </c>
      <c r="AE160" s="84" t="s">
        <v>75</v>
      </c>
      <c r="AF160" s="136">
        <f t="shared" si="21"/>
        <v>0</v>
      </c>
      <c r="AG160" s="70">
        <v>0</v>
      </c>
      <c r="AH160" s="70">
        <v>0</v>
      </c>
      <c r="AI160" s="84" t="s">
        <v>75</v>
      </c>
      <c r="AJ160" s="72">
        <v>0</v>
      </c>
      <c r="AK160" s="84" t="s">
        <v>75</v>
      </c>
      <c r="AL160" s="84" t="s">
        <v>75</v>
      </c>
      <c r="AM160" s="136">
        <f t="shared" si="22"/>
        <v>0</v>
      </c>
      <c r="AN160" s="136">
        <f>+K160+AC160-AH160</f>
        <v>33320000</v>
      </c>
      <c r="AO160" s="72" t="s">
        <v>67</v>
      </c>
      <c r="AP160" s="70">
        <v>33320000</v>
      </c>
      <c r="AQ160" s="67" t="s">
        <v>85</v>
      </c>
      <c r="AR160" s="70">
        <v>0</v>
      </c>
      <c r="AS160" s="291" t="s">
        <v>75</v>
      </c>
      <c r="AT160" s="70">
        <v>0</v>
      </c>
      <c r="AU160" s="139">
        <f t="shared" si="23"/>
        <v>33320000</v>
      </c>
      <c r="AV160" s="140">
        <f t="shared" si="24"/>
        <v>0</v>
      </c>
      <c r="AW160" s="84" t="s">
        <v>75</v>
      </c>
      <c r="AX160" s="72" t="s">
        <v>86</v>
      </c>
      <c r="AY160" s="73" t="s">
        <v>4362</v>
      </c>
      <c r="AZ160" s="67" t="s">
        <v>67</v>
      </c>
      <c r="BA160" s="67" t="s">
        <v>133</v>
      </c>
    </row>
    <row r="161" spans="2:53" x14ac:dyDescent="0.25">
      <c r="B161" s="67">
        <v>2024</v>
      </c>
      <c r="C161" s="67">
        <v>891780111</v>
      </c>
      <c r="D161" s="69" t="s">
        <v>64</v>
      </c>
      <c r="E161" s="70" t="s">
        <v>4361</v>
      </c>
      <c r="F161" s="70" t="s">
        <v>4360</v>
      </c>
      <c r="G161" s="72">
        <v>0</v>
      </c>
      <c r="H161" s="72" t="s">
        <v>73</v>
      </c>
      <c r="I161" s="69" t="s">
        <v>138</v>
      </c>
      <c r="J161" s="73" t="s">
        <v>4359</v>
      </c>
      <c r="K161" s="70">
        <v>50932000</v>
      </c>
      <c r="L161" s="67" t="s">
        <v>68</v>
      </c>
      <c r="M161" s="73" t="s">
        <v>4358</v>
      </c>
      <c r="N161" s="75" t="s">
        <v>4357</v>
      </c>
      <c r="O161" s="154">
        <v>467</v>
      </c>
      <c r="P161" s="291">
        <v>45345</v>
      </c>
      <c r="Q161" s="70">
        <v>240004973.43000001</v>
      </c>
      <c r="R161" s="291">
        <v>45373</v>
      </c>
      <c r="S161" s="70">
        <v>50932000</v>
      </c>
      <c r="T161" s="72" t="s">
        <v>66</v>
      </c>
      <c r="U161" s="154">
        <v>1082851808</v>
      </c>
      <c r="V161" s="73" t="s">
        <v>4204</v>
      </c>
      <c r="W161" s="292">
        <v>45373</v>
      </c>
      <c r="X161" s="292">
        <v>45386</v>
      </c>
      <c r="Y161" s="292" t="s">
        <v>75</v>
      </c>
      <c r="Z161" s="292">
        <v>45416</v>
      </c>
      <c r="AA161" s="136">
        <f t="shared" si="20"/>
        <v>30</v>
      </c>
      <c r="AB161" s="70">
        <v>0</v>
      </c>
      <c r="AC161" s="70">
        <v>0</v>
      </c>
      <c r="AD161" s="70">
        <v>0</v>
      </c>
      <c r="AE161" s="84" t="s">
        <v>75</v>
      </c>
      <c r="AF161" s="136">
        <f t="shared" si="21"/>
        <v>0</v>
      </c>
      <c r="AG161" s="70">
        <v>0</v>
      </c>
      <c r="AH161" s="70">
        <v>0</v>
      </c>
      <c r="AI161" s="84" t="s">
        <v>75</v>
      </c>
      <c r="AJ161" s="72">
        <v>0</v>
      </c>
      <c r="AK161" s="84" t="s">
        <v>75</v>
      </c>
      <c r="AL161" s="84" t="s">
        <v>75</v>
      </c>
      <c r="AM161" s="136">
        <f t="shared" si="22"/>
        <v>0</v>
      </c>
      <c r="AN161" s="136">
        <f>+K161+AC161-AH161</f>
        <v>50932000</v>
      </c>
      <c r="AO161" s="72" t="s">
        <v>67</v>
      </c>
      <c r="AP161" s="70">
        <v>50932000</v>
      </c>
      <c r="AQ161" s="72" t="s">
        <v>67</v>
      </c>
      <c r="AR161" s="70">
        <v>30000000</v>
      </c>
      <c r="AS161" s="291" t="s">
        <v>75</v>
      </c>
      <c r="AT161" s="70">
        <v>0</v>
      </c>
      <c r="AU161" s="139">
        <f t="shared" si="23"/>
        <v>50932000</v>
      </c>
      <c r="AV161" s="140">
        <f t="shared" si="24"/>
        <v>0</v>
      </c>
      <c r="AW161" s="84" t="s">
        <v>75</v>
      </c>
      <c r="AX161" s="72" t="s">
        <v>86</v>
      </c>
      <c r="AY161" s="73" t="s">
        <v>4356</v>
      </c>
      <c r="AZ161" s="67" t="s">
        <v>67</v>
      </c>
      <c r="BA161" s="67" t="s">
        <v>133</v>
      </c>
    </row>
    <row r="162" spans="2:53" x14ac:dyDescent="0.25">
      <c r="B162" s="67">
        <v>2024</v>
      </c>
      <c r="C162" s="67">
        <v>891780111</v>
      </c>
      <c r="D162" s="69" t="s">
        <v>64</v>
      </c>
      <c r="E162" s="70" t="s">
        <v>4355</v>
      </c>
      <c r="F162" s="70" t="s">
        <v>4354</v>
      </c>
      <c r="G162" s="72">
        <v>0</v>
      </c>
      <c r="H162" s="72" t="s">
        <v>73</v>
      </c>
      <c r="I162" s="69" t="s">
        <v>138</v>
      </c>
      <c r="J162" s="73" t="s">
        <v>4353</v>
      </c>
      <c r="K162" s="70">
        <v>38300000</v>
      </c>
      <c r="L162" s="67" t="s">
        <v>68</v>
      </c>
      <c r="M162" s="73" t="s">
        <v>4352</v>
      </c>
      <c r="N162" s="75" t="s">
        <v>4351</v>
      </c>
      <c r="O162" s="154">
        <v>449</v>
      </c>
      <c r="P162" s="291">
        <v>45344</v>
      </c>
      <c r="Q162" s="70">
        <v>38300000</v>
      </c>
      <c r="R162" s="291">
        <v>45383</v>
      </c>
      <c r="S162" s="70">
        <v>38300000</v>
      </c>
      <c r="T162" s="72" t="s">
        <v>66</v>
      </c>
      <c r="U162" s="154">
        <v>15443332</v>
      </c>
      <c r="V162" s="73" t="s">
        <v>4147</v>
      </c>
      <c r="W162" s="292">
        <v>45383</v>
      </c>
      <c r="X162" s="292">
        <v>45383</v>
      </c>
      <c r="Y162" s="292">
        <v>45383</v>
      </c>
      <c r="Z162" s="292">
        <v>45412</v>
      </c>
      <c r="AA162" s="136">
        <f t="shared" si="20"/>
        <v>29</v>
      </c>
      <c r="AB162" s="70">
        <v>0</v>
      </c>
      <c r="AC162" s="70">
        <v>0</v>
      </c>
      <c r="AD162" s="70">
        <v>0</v>
      </c>
      <c r="AE162" s="84" t="s">
        <v>75</v>
      </c>
      <c r="AF162" s="136">
        <f t="shared" si="21"/>
        <v>0</v>
      </c>
      <c r="AG162" s="70">
        <v>0</v>
      </c>
      <c r="AH162" s="70">
        <v>0</v>
      </c>
      <c r="AI162" s="84" t="s">
        <v>75</v>
      </c>
      <c r="AJ162" s="72">
        <v>0</v>
      </c>
      <c r="AK162" s="84" t="s">
        <v>75</v>
      </c>
      <c r="AL162" s="84" t="s">
        <v>75</v>
      </c>
      <c r="AM162" s="136">
        <f t="shared" si="22"/>
        <v>0</v>
      </c>
      <c r="AN162" s="136">
        <f>+K162+AC162-AH162</f>
        <v>38300000</v>
      </c>
      <c r="AO162" s="72" t="s">
        <v>67</v>
      </c>
      <c r="AP162" s="70">
        <v>38300000</v>
      </c>
      <c r="AQ162" s="72" t="s">
        <v>85</v>
      </c>
      <c r="AR162" s="70">
        <v>0</v>
      </c>
      <c r="AS162" s="291" t="s">
        <v>75</v>
      </c>
      <c r="AT162" s="70">
        <v>0</v>
      </c>
      <c r="AU162" s="139">
        <f t="shared" si="23"/>
        <v>38300000</v>
      </c>
      <c r="AV162" s="140">
        <f t="shared" si="24"/>
        <v>0</v>
      </c>
      <c r="AW162" s="84" t="s">
        <v>75</v>
      </c>
      <c r="AX162" s="72" t="s">
        <v>131</v>
      </c>
      <c r="AY162" s="73" t="s">
        <v>4350</v>
      </c>
      <c r="AZ162" s="67" t="s">
        <v>67</v>
      </c>
      <c r="BA162" s="67" t="s">
        <v>133</v>
      </c>
    </row>
    <row r="163" spans="2:53" x14ac:dyDescent="0.25">
      <c r="B163" s="67">
        <v>2024</v>
      </c>
      <c r="C163" s="67">
        <v>891780111</v>
      </c>
      <c r="D163" s="69" t="s">
        <v>64</v>
      </c>
      <c r="E163" s="70" t="s">
        <v>4349</v>
      </c>
      <c r="F163" s="70" t="s">
        <v>4348</v>
      </c>
      <c r="G163" s="72">
        <v>0</v>
      </c>
      <c r="H163" s="72" t="s">
        <v>73</v>
      </c>
      <c r="I163" s="69" t="s">
        <v>138</v>
      </c>
      <c r="J163" s="73" t="s">
        <v>4347</v>
      </c>
      <c r="K163" s="70">
        <v>319999800</v>
      </c>
      <c r="L163" s="67" t="s">
        <v>68</v>
      </c>
      <c r="M163" s="73" t="s">
        <v>4346</v>
      </c>
      <c r="N163" s="75" t="s">
        <v>4265</v>
      </c>
      <c r="O163" s="154">
        <v>798</v>
      </c>
      <c r="P163" s="291">
        <v>45373</v>
      </c>
      <c r="Q163" s="70">
        <v>319999800</v>
      </c>
      <c r="R163" s="291">
        <v>45386</v>
      </c>
      <c r="S163" s="70">
        <v>319999800</v>
      </c>
      <c r="T163" s="72" t="s">
        <v>66</v>
      </c>
      <c r="U163" s="154">
        <v>7633815</v>
      </c>
      <c r="V163" s="73" t="s">
        <v>4306</v>
      </c>
      <c r="W163" s="292">
        <v>45386</v>
      </c>
      <c r="X163" s="292">
        <v>45391</v>
      </c>
      <c r="Y163" s="292">
        <v>45390</v>
      </c>
      <c r="Z163" s="292">
        <v>45397</v>
      </c>
      <c r="AA163" s="136">
        <f t="shared" si="20"/>
        <v>7</v>
      </c>
      <c r="AB163" s="70">
        <v>0</v>
      </c>
      <c r="AC163" s="70">
        <v>0</v>
      </c>
      <c r="AD163" s="70">
        <v>0</v>
      </c>
      <c r="AE163" s="84" t="s">
        <v>75</v>
      </c>
      <c r="AF163" s="136">
        <f t="shared" si="21"/>
        <v>0</v>
      </c>
      <c r="AG163" s="70">
        <v>0</v>
      </c>
      <c r="AH163" s="70">
        <v>0</v>
      </c>
      <c r="AI163" s="84" t="s">
        <v>75</v>
      </c>
      <c r="AJ163" s="72">
        <v>0</v>
      </c>
      <c r="AK163" s="84" t="s">
        <v>75</v>
      </c>
      <c r="AL163" s="84" t="s">
        <v>75</v>
      </c>
      <c r="AM163" s="136">
        <f t="shared" si="22"/>
        <v>0</v>
      </c>
      <c r="AN163" s="136">
        <f>+K163+AC163-AH163</f>
        <v>319999800</v>
      </c>
      <c r="AO163" s="72" t="s">
        <v>67</v>
      </c>
      <c r="AP163" s="70">
        <v>319999800</v>
      </c>
      <c r="AQ163" s="72" t="s">
        <v>66</v>
      </c>
      <c r="AR163" s="70">
        <v>159999900</v>
      </c>
      <c r="AS163" s="291" t="s">
        <v>75</v>
      </c>
      <c r="AT163" s="70">
        <v>0</v>
      </c>
      <c r="AU163" s="139">
        <f t="shared" si="23"/>
        <v>319999800</v>
      </c>
      <c r="AV163" s="140">
        <f t="shared" si="24"/>
        <v>0</v>
      </c>
      <c r="AW163" s="84" t="s">
        <v>75</v>
      </c>
      <c r="AX163" s="72" t="s">
        <v>131</v>
      </c>
      <c r="AY163" s="73" t="s">
        <v>4345</v>
      </c>
      <c r="AZ163" s="67" t="s">
        <v>67</v>
      </c>
      <c r="BA163" s="67" t="s">
        <v>133</v>
      </c>
    </row>
    <row r="164" spans="2:53" x14ac:dyDescent="0.25">
      <c r="B164" s="67">
        <v>2024</v>
      </c>
      <c r="C164" s="67">
        <v>891780111</v>
      </c>
      <c r="D164" s="69" t="s">
        <v>64</v>
      </c>
      <c r="E164" s="70" t="s">
        <v>4344</v>
      </c>
      <c r="F164" s="70" t="s">
        <v>4343</v>
      </c>
      <c r="G164" s="72">
        <v>0</v>
      </c>
      <c r="H164" s="72" t="s">
        <v>73</v>
      </c>
      <c r="I164" s="69" t="s">
        <v>138</v>
      </c>
      <c r="J164" s="73" t="s">
        <v>4342</v>
      </c>
      <c r="K164" s="70">
        <v>38972500</v>
      </c>
      <c r="L164" s="67" t="s">
        <v>68</v>
      </c>
      <c r="M164" s="73" t="s">
        <v>4341</v>
      </c>
      <c r="N164" s="75" t="s">
        <v>4340</v>
      </c>
      <c r="O164" s="154">
        <v>467</v>
      </c>
      <c r="P164" s="291">
        <v>45345</v>
      </c>
      <c r="Q164" s="70">
        <v>240004973.43000001</v>
      </c>
      <c r="R164" s="291">
        <v>45386</v>
      </c>
      <c r="S164" s="70">
        <v>38972500</v>
      </c>
      <c r="T164" s="72" t="s">
        <v>66</v>
      </c>
      <c r="U164" s="154">
        <v>1082851808</v>
      </c>
      <c r="V164" s="73" t="s">
        <v>4204</v>
      </c>
      <c r="W164" s="292">
        <v>45386</v>
      </c>
      <c r="X164" s="292">
        <v>45386</v>
      </c>
      <c r="Y164" s="292" t="s">
        <v>75</v>
      </c>
      <c r="Z164" s="292">
        <v>45454</v>
      </c>
      <c r="AA164" s="136">
        <f t="shared" si="20"/>
        <v>68</v>
      </c>
      <c r="AB164" s="70">
        <v>0</v>
      </c>
      <c r="AC164" s="70">
        <v>0</v>
      </c>
      <c r="AD164" s="70">
        <v>0</v>
      </c>
      <c r="AE164" s="84" t="s">
        <v>75</v>
      </c>
      <c r="AF164" s="136">
        <f t="shared" si="21"/>
        <v>0</v>
      </c>
      <c r="AG164" s="70">
        <v>0</v>
      </c>
      <c r="AH164" s="70">
        <v>0</v>
      </c>
      <c r="AI164" s="84" t="s">
        <v>75</v>
      </c>
      <c r="AJ164" s="72">
        <v>0</v>
      </c>
      <c r="AK164" s="84" t="s">
        <v>75</v>
      </c>
      <c r="AL164" s="84" t="s">
        <v>75</v>
      </c>
      <c r="AM164" s="136">
        <f t="shared" si="22"/>
        <v>0</v>
      </c>
      <c r="AN164" s="136">
        <f>+K164+AC164-AH164</f>
        <v>38972500</v>
      </c>
      <c r="AO164" s="72" t="s">
        <v>67</v>
      </c>
      <c r="AP164" s="70">
        <v>38972500</v>
      </c>
      <c r="AQ164" s="72" t="s">
        <v>85</v>
      </c>
      <c r="AR164" s="70">
        <v>0</v>
      </c>
      <c r="AS164" s="291" t="s">
        <v>75</v>
      </c>
      <c r="AT164" s="70">
        <v>0</v>
      </c>
      <c r="AU164" s="139">
        <f t="shared" si="23"/>
        <v>38972500</v>
      </c>
      <c r="AV164" s="140">
        <f t="shared" si="24"/>
        <v>0</v>
      </c>
      <c r="AW164" s="84" t="s">
        <v>75</v>
      </c>
      <c r="AX164" s="72" t="s">
        <v>86</v>
      </c>
      <c r="AY164" s="73" t="s">
        <v>4339</v>
      </c>
      <c r="AZ164" s="67" t="s">
        <v>67</v>
      </c>
      <c r="BA164" s="67" t="s">
        <v>133</v>
      </c>
    </row>
    <row r="165" spans="2:53" x14ac:dyDescent="0.25">
      <c r="B165" s="67">
        <v>2024</v>
      </c>
      <c r="C165" s="67">
        <v>891780111</v>
      </c>
      <c r="D165" s="69" t="s">
        <v>64</v>
      </c>
      <c r="E165" s="70" t="s">
        <v>4338</v>
      </c>
      <c r="F165" s="70" t="s">
        <v>4337</v>
      </c>
      <c r="G165" s="72">
        <v>0</v>
      </c>
      <c r="H165" s="72" t="s">
        <v>73</v>
      </c>
      <c r="I165" s="69" t="s">
        <v>138</v>
      </c>
      <c r="J165" s="73" t="s">
        <v>4336</v>
      </c>
      <c r="K165" s="70">
        <v>19388854</v>
      </c>
      <c r="L165" s="67" t="s">
        <v>68</v>
      </c>
      <c r="M165" s="73" t="s">
        <v>4335</v>
      </c>
      <c r="N165" s="75" t="s">
        <v>4334</v>
      </c>
      <c r="O165" s="154">
        <v>650</v>
      </c>
      <c r="P165" s="291">
        <v>45363</v>
      </c>
      <c r="Q165" s="70">
        <v>19388854</v>
      </c>
      <c r="R165" s="291">
        <v>45387</v>
      </c>
      <c r="S165" s="70">
        <v>19388854</v>
      </c>
      <c r="T165" s="72" t="s">
        <v>66</v>
      </c>
      <c r="U165" s="154">
        <v>36665858</v>
      </c>
      <c r="V165" s="73" t="s">
        <v>4186</v>
      </c>
      <c r="W165" s="292">
        <v>45387</v>
      </c>
      <c r="X165" s="292">
        <v>45387</v>
      </c>
      <c r="Y165" s="292" t="s">
        <v>75</v>
      </c>
      <c r="Z165" s="292">
        <v>45394</v>
      </c>
      <c r="AA165" s="136">
        <f t="shared" si="20"/>
        <v>7</v>
      </c>
      <c r="AB165" s="70">
        <v>0</v>
      </c>
      <c r="AC165" s="70">
        <v>0</v>
      </c>
      <c r="AD165" s="70">
        <v>0</v>
      </c>
      <c r="AE165" s="84" t="s">
        <v>75</v>
      </c>
      <c r="AF165" s="136">
        <f t="shared" si="21"/>
        <v>0</v>
      </c>
      <c r="AG165" s="70">
        <v>0</v>
      </c>
      <c r="AH165" s="70">
        <v>0</v>
      </c>
      <c r="AI165" s="84" t="s">
        <v>75</v>
      </c>
      <c r="AJ165" s="72">
        <v>0</v>
      </c>
      <c r="AK165" s="84" t="s">
        <v>75</v>
      </c>
      <c r="AL165" s="84" t="s">
        <v>75</v>
      </c>
      <c r="AM165" s="136">
        <f t="shared" si="22"/>
        <v>0</v>
      </c>
      <c r="AN165" s="136">
        <f>+K165+AC165-AH165</f>
        <v>19388854</v>
      </c>
      <c r="AO165" s="72" t="s">
        <v>67</v>
      </c>
      <c r="AP165" s="70">
        <v>19388854</v>
      </c>
      <c r="AQ165" s="72" t="s">
        <v>85</v>
      </c>
      <c r="AR165" s="70">
        <v>0</v>
      </c>
      <c r="AS165" s="291" t="s">
        <v>75</v>
      </c>
      <c r="AT165" s="70">
        <v>0</v>
      </c>
      <c r="AU165" s="139">
        <f t="shared" si="23"/>
        <v>19388854</v>
      </c>
      <c r="AV165" s="140">
        <f t="shared" si="24"/>
        <v>0</v>
      </c>
      <c r="AW165" s="84" t="s">
        <v>75</v>
      </c>
      <c r="AX165" s="72" t="s">
        <v>131</v>
      </c>
      <c r="AY165" s="73" t="s">
        <v>4333</v>
      </c>
      <c r="AZ165" s="67" t="s">
        <v>67</v>
      </c>
      <c r="BA165" s="67" t="s">
        <v>133</v>
      </c>
    </row>
    <row r="166" spans="2:53" x14ac:dyDescent="0.25">
      <c r="B166" s="67">
        <v>2024</v>
      </c>
      <c r="C166" s="67">
        <v>891780111</v>
      </c>
      <c r="D166" s="69" t="s">
        <v>64</v>
      </c>
      <c r="E166" s="70" t="s">
        <v>4332</v>
      </c>
      <c r="F166" s="70" t="s">
        <v>4331</v>
      </c>
      <c r="G166" s="72">
        <v>0</v>
      </c>
      <c r="H166" s="72" t="s">
        <v>73</v>
      </c>
      <c r="I166" s="69" t="s">
        <v>138</v>
      </c>
      <c r="J166" s="73" t="s">
        <v>4330</v>
      </c>
      <c r="K166" s="70">
        <v>8514129</v>
      </c>
      <c r="L166" s="67" t="s">
        <v>68</v>
      </c>
      <c r="M166" s="73" t="s">
        <v>1625</v>
      </c>
      <c r="N166" s="75" t="s">
        <v>4260</v>
      </c>
      <c r="O166" s="154">
        <v>702</v>
      </c>
      <c r="P166" s="291">
        <v>45366</v>
      </c>
      <c r="Q166" s="70">
        <v>8514129</v>
      </c>
      <c r="R166" s="291">
        <v>45390</v>
      </c>
      <c r="S166" s="70">
        <v>8514129</v>
      </c>
      <c r="T166" s="72" t="s">
        <v>66</v>
      </c>
      <c r="U166" s="154">
        <v>36665858</v>
      </c>
      <c r="V166" s="73" t="s">
        <v>4186</v>
      </c>
      <c r="W166" s="292">
        <v>45390</v>
      </c>
      <c r="X166" s="292">
        <v>45390</v>
      </c>
      <c r="Y166" s="292" t="s">
        <v>75</v>
      </c>
      <c r="Z166" s="292">
        <v>45408</v>
      </c>
      <c r="AA166" s="136">
        <f t="shared" si="20"/>
        <v>18</v>
      </c>
      <c r="AB166" s="70">
        <v>0</v>
      </c>
      <c r="AC166" s="70">
        <v>0</v>
      </c>
      <c r="AD166" s="70">
        <v>0</v>
      </c>
      <c r="AE166" s="84" t="s">
        <v>75</v>
      </c>
      <c r="AF166" s="136">
        <f t="shared" si="21"/>
        <v>0</v>
      </c>
      <c r="AG166" s="70">
        <v>0</v>
      </c>
      <c r="AH166" s="70">
        <v>0</v>
      </c>
      <c r="AI166" s="84" t="s">
        <v>75</v>
      </c>
      <c r="AJ166" s="72">
        <v>0</v>
      </c>
      <c r="AK166" s="84" t="s">
        <v>75</v>
      </c>
      <c r="AL166" s="84" t="s">
        <v>75</v>
      </c>
      <c r="AM166" s="136">
        <f t="shared" si="22"/>
        <v>0</v>
      </c>
      <c r="AN166" s="136">
        <f>+K166+AC166-AH166</f>
        <v>8514129</v>
      </c>
      <c r="AO166" s="72" t="s">
        <v>67</v>
      </c>
      <c r="AP166" s="70">
        <v>8514129</v>
      </c>
      <c r="AQ166" s="72" t="s">
        <v>85</v>
      </c>
      <c r="AR166" s="70">
        <v>0</v>
      </c>
      <c r="AS166" s="291" t="s">
        <v>75</v>
      </c>
      <c r="AT166" s="70">
        <v>0</v>
      </c>
      <c r="AU166" s="139">
        <f t="shared" si="23"/>
        <v>8514129</v>
      </c>
      <c r="AV166" s="140">
        <f t="shared" si="24"/>
        <v>0</v>
      </c>
      <c r="AW166" s="84" t="s">
        <v>75</v>
      </c>
      <c r="AX166" s="72" t="s">
        <v>131</v>
      </c>
      <c r="AY166" s="73" t="s">
        <v>4329</v>
      </c>
      <c r="AZ166" s="67" t="s">
        <v>67</v>
      </c>
      <c r="BA166" s="67" t="s">
        <v>133</v>
      </c>
    </row>
    <row r="167" spans="2:53" x14ac:dyDescent="0.25">
      <c r="B167" s="67">
        <v>2024</v>
      </c>
      <c r="C167" s="67">
        <v>891780111</v>
      </c>
      <c r="D167" s="69" t="s">
        <v>64</v>
      </c>
      <c r="E167" s="70" t="s">
        <v>4328</v>
      </c>
      <c r="F167" s="70" t="s">
        <v>4327</v>
      </c>
      <c r="G167" s="72">
        <v>0</v>
      </c>
      <c r="H167" s="72" t="s">
        <v>73</v>
      </c>
      <c r="I167" s="69" t="s">
        <v>138</v>
      </c>
      <c r="J167" s="73" t="s">
        <v>4326</v>
      </c>
      <c r="K167" s="70">
        <v>29316007</v>
      </c>
      <c r="L167" s="67" t="s">
        <v>68</v>
      </c>
      <c r="M167" s="73" t="s">
        <v>4325</v>
      </c>
      <c r="N167" s="75" t="s">
        <v>4324</v>
      </c>
      <c r="O167" s="154">
        <v>597</v>
      </c>
      <c r="P167" s="291">
        <v>45357</v>
      </c>
      <c r="Q167" s="70">
        <v>29316007</v>
      </c>
      <c r="R167" s="291">
        <v>45390</v>
      </c>
      <c r="S167" s="70">
        <v>29316007</v>
      </c>
      <c r="T167" s="72" t="s">
        <v>66</v>
      </c>
      <c r="U167" s="154">
        <v>72221403</v>
      </c>
      <c r="V167" s="73" t="s">
        <v>4323</v>
      </c>
      <c r="W167" s="292">
        <v>45390</v>
      </c>
      <c r="X167" s="292">
        <v>45390</v>
      </c>
      <c r="Y167" s="292" t="s">
        <v>75</v>
      </c>
      <c r="Z167" s="292">
        <v>45419</v>
      </c>
      <c r="AA167" s="136">
        <f t="shared" si="20"/>
        <v>29</v>
      </c>
      <c r="AB167" s="70">
        <v>0</v>
      </c>
      <c r="AC167" s="70">
        <v>0</v>
      </c>
      <c r="AD167" s="70">
        <v>0</v>
      </c>
      <c r="AE167" s="84" t="s">
        <v>75</v>
      </c>
      <c r="AF167" s="136">
        <f t="shared" si="21"/>
        <v>0</v>
      </c>
      <c r="AG167" s="70">
        <v>0</v>
      </c>
      <c r="AH167" s="70">
        <v>0</v>
      </c>
      <c r="AI167" s="84" t="s">
        <v>75</v>
      </c>
      <c r="AJ167" s="72">
        <v>0</v>
      </c>
      <c r="AK167" s="84" t="s">
        <v>75</v>
      </c>
      <c r="AL167" s="84" t="s">
        <v>75</v>
      </c>
      <c r="AM167" s="136">
        <f t="shared" si="22"/>
        <v>0</v>
      </c>
      <c r="AN167" s="136">
        <f>+K167+AC167-AH167</f>
        <v>29316007</v>
      </c>
      <c r="AO167" s="72" t="s">
        <v>67</v>
      </c>
      <c r="AP167" s="70">
        <v>29316007</v>
      </c>
      <c r="AQ167" s="72" t="s">
        <v>85</v>
      </c>
      <c r="AR167" s="70">
        <v>0</v>
      </c>
      <c r="AS167" s="291" t="s">
        <v>75</v>
      </c>
      <c r="AT167" s="70">
        <v>0</v>
      </c>
      <c r="AU167" s="139">
        <f t="shared" si="23"/>
        <v>29316007</v>
      </c>
      <c r="AV167" s="140">
        <f t="shared" si="24"/>
        <v>0</v>
      </c>
      <c r="AW167" s="84" t="s">
        <v>75</v>
      </c>
      <c r="AX167" s="72" t="s">
        <v>86</v>
      </c>
      <c r="AY167" s="73" t="s">
        <v>4322</v>
      </c>
      <c r="AZ167" s="67" t="s">
        <v>67</v>
      </c>
      <c r="BA167" s="67" t="s">
        <v>133</v>
      </c>
    </row>
    <row r="168" spans="2:53" x14ac:dyDescent="0.25">
      <c r="B168" s="67">
        <v>2024</v>
      </c>
      <c r="C168" s="67">
        <v>891780111</v>
      </c>
      <c r="D168" s="69" t="s">
        <v>64</v>
      </c>
      <c r="E168" s="70" t="s">
        <v>4321</v>
      </c>
      <c r="F168" s="70" t="s">
        <v>4320</v>
      </c>
      <c r="G168" s="72">
        <v>0</v>
      </c>
      <c r="H168" s="72" t="s">
        <v>73</v>
      </c>
      <c r="I168" s="69" t="s">
        <v>138</v>
      </c>
      <c r="J168" s="73" t="s">
        <v>4319</v>
      </c>
      <c r="K168" s="70">
        <v>31639173</v>
      </c>
      <c r="L168" s="67" t="s">
        <v>68</v>
      </c>
      <c r="M168" s="73" t="s">
        <v>4318</v>
      </c>
      <c r="N168" s="75" t="s">
        <v>4317</v>
      </c>
      <c r="O168" s="154">
        <v>467</v>
      </c>
      <c r="P168" s="291">
        <v>45345</v>
      </c>
      <c r="Q168" s="70">
        <v>240004973.43000001</v>
      </c>
      <c r="R168" s="291">
        <v>45390</v>
      </c>
      <c r="S168" s="70">
        <v>31639173</v>
      </c>
      <c r="T168" s="72" t="s">
        <v>66</v>
      </c>
      <c r="U168" s="154">
        <v>1082851808</v>
      </c>
      <c r="V168" s="73" t="s">
        <v>4204</v>
      </c>
      <c r="W168" s="292">
        <v>45390</v>
      </c>
      <c r="X168" s="292">
        <v>45390</v>
      </c>
      <c r="Y168" s="292" t="s">
        <v>75</v>
      </c>
      <c r="Z168" s="292">
        <v>45434</v>
      </c>
      <c r="AA168" s="136">
        <f t="shared" ref="AA168:AA196" si="25">+IF(Y168="1800-01-01",Z168-X168,Z168-Y168)</f>
        <v>44</v>
      </c>
      <c r="AB168" s="70">
        <v>0</v>
      </c>
      <c r="AC168" s="70">
        <v>0</v>
      </c>
      <c r="AD168" s="70">
        <v>0</v>
      </c>
      <c r="AE168" s="84" t="s">
        <v>75</v>
      </c>
      <c r="AF168" s="136">
        <f t="shared" ref="AF168:AF196" si="26">+IF(AE168="1800-01-01",0,AE168-Z168)</f>
        <v>0</v>
      </c>
      <c r="AG168" s="70">
        <v>0</v>
      </c>
      <c r="AH168" s="70">
        <v>0</v>
      </c>
      <c r="AI168" s="84" t="s">
        <v>75</v>
      </c>
      <c r="AJ168" s="72">
        <v>0</v>
      </c>
      <c r="AK168" s="84" t="s">
        <v>75</v>
      </c>
      <c r="AL168" s="84" t="s">
        <v>75</v>
      </c>
      <c r="AM168" s="136">
        <f t="shared" ref="AM168:AM196" si="27">+IF(AK168="1800-01-01",0,AL168-AK168)</f>
        <v>0</v>
      </c>
      <c r="AN168" s="136">
        <f>+K168+AC168-AH168</f>
        <v>31639173</v>
      </c>
      <c r="AO168" s="72" t="s">
        <v>67</v>
      </c>
      <c r="AP168" s="70">
        <v>31639173</v>
      </c>
      <c r="AQ168" s="72" t="s">
        <v>85</v>
      </c>
      <c r="AR168" s="70">
        <v>0</v>
      </c>
      <c r="AS168" s="291" t="s">
        <v>75</v>
      </c>
      <c r="AT168" s="70">
        <v>0</v>
      </c>
      <c r="AU168" s="139">
        <f t="shared" ref="AU168:AU196" si="28">AN168-AT168</f>
        <v>31639173</v>
      </c>
      <c r="AV168" s="140">
        <f t="shared" ref="AV168:AV196" si="29">+IFERROR(AT168/AN168,"_")</f>
        <v>0</v>
      </c>
      <c r="AW168" s="84" t="s">
        <v>75</v>
      </c>
      <c r="AX168" s="72" t="s">
        <v>86</v>
      </c>
      <c r="AY168" s="73" t="s">
        <v>4316</v>
      </c>
      <c r="AZ168" s="67" t="s">
        <v>67</v>
      </c>
      <c r="BA168" s="67" t="s">
        <v>133</v>
      </c>
    </row>
    <row r="169" spans="2:53" x14ac:dyDescent="0.25">
      <c r="B169" s="67">
        <v>2024</v>
      </c>
      <c r="C169" s="67">
        <v>891780111</v>
      </c>
      <c r="D169" s="69" t="s">
        <v>64</v>
      </c>
      <c r="E169" s="70" t="s">
        <v>4315</v>
      </c>
      <c r="F169" s="70" t="s">
        <v>4314</v>
      </c>
      <c r="G169" s="72">
        <v>0</v>
      </c>
      <c r="H169" s="72" t="s">
        <v>73</v>
      </c>
      <c r="I169" s="69" t="s">
        <v>138</v>
      </c>
      <c r="J169" s="73" t="s">
        <v>4313</v>
      </c>
      <c r="K169" s="70">
        <v>27509783</v>
      </c>
      <c r="L169" s="67" t="s">
        <v>68</v>
      </c>
      <c r="M169" s="73" t="s">
        <v>1625</v>
      </c>
      <c r="N169" s="75" t="s">
        <v>4260</v>
      </c>
      <c r="O169" s="154">
        <v>834</v>
      </c>
      <c r="P169" s="291">
        <v>45386</v>
      </c>
      <c r="Q169" s="70">
        <v>27509783</v>
      </c>
      <c r="R169" s="291">
        <v>45392</v>
      </c>
      <c r="S169" s="70">
        <v>27509783</v>
      </c>
      <c r="T169" s="72" t="s">
        <v>66</v>
      </c>
      <c r="U169" s="154">
        <v>36665858</v>
      </c>
      <c r="V169" s="73" t="s">
        <v>4186</v>
      </c>
      <c r="W169" s="292">
        <v>45392</v>
      </c>
      <c r="X169" s="292">
        <v>45392</v>
      </c>
      <c r="Y169" s="292" t="s">
        <v>75</v>
      </c>
      <c r="Z169" s="292">
        <v>45412</v>
      </c>
      <c r="AA169" s="136">
        <f t="shared" si="25"/>
        <v>20</v>
      </c>
      <c r="AB169" s="70">
        <v>0</v>
      </c>
      <c r="AC169" s="70">
        <v>0</v>
      </c>
      <c r="AD169" s="70">
        <v>0</v>
      </c>
      <c r="AE169" s="84" t="s">
        <v>75</v>
      </c>
      <c r="AF169" s="136">
        <f t="shared" si="26"/>
        <v>0</v>
      </c>
      <c r="AG169" s="70">
        <v>0</v>
      </c>
      <c r="AH169" s="70">
        <v>0</v>
      </c>
      <c r="AI169" s="84" t="s">
        <v>75</v>
      </c>
      <c r="AJ169" s="72">
        <v>0</v>
      </c>
      <c r="AK169" s="84" t="s">
        <v>75</v>
      </c>
      <c r="AL169" s="84" t="s">
        <v>75</v>
      </c>
      <c r="AM169" s="136">
        <f t="shared" si="27"/>
        <v>0</v>
      </c>
      <c r="AN169" s="136">
        <f>+K169+AC169-AH169</f>
        <v>27509783</v>
      </c>
      <c r="AO169" s="72" t="s">
        <v>67</v>
      </c>
      <c r="AP169" s="70">
        <v>27509783</v>
      </c>
      <c r="AQ169" s="72" t="s">
        <v>85</v>
      </c>
      <c r="AR169" s="70">
        <v>0</v>
      </c>
      <c r="AS169" s="291" t="s">
        <v>75</v>
      </c>
      <c r="AT169" s="70">
        <v>0</v>
      </c>
      <c r="AU169" s="139">
        <f t="shared" si="28"/>
        <v>27509783</v>
      </c>
      <c r="AV169" s="140">
        <f t="shared" si="29"/>
        <v>0</v>
      </c>
      <c r="AW169" s="84" t="s">
        <v>75</v>
      </c>
      <c r="AX169" s="72" t="s">
        <v>131</v>
      </c>
      <c r="AY169" s="73" t="s">
        <v>4312</v>
      </c>
      <c r="AZ169" s="67" t="s">
        <v>67</v>
      </c>
      <c r="BA169" s="67" t="s">
        <v>133</v>
      </c>
    </row>
    <row r="170" spans="2:53" x14ac:dyDescent="0.25">
      <c r="B170" s="67">
        <v>2024</v>
      </c>
      <c r="C170" s="67">
        <v>891780111</v>
      </c>
      <c r="D170" s="69" t="s">
        <v>64</v>
      </c>
      <c r="E170" s="70" t="s">
        <v>4311</v>
      </c>
      <c r="F170" s="70" t="s">
        <v>4310</v>
      </c>
      <c r="G170" s="72">
        <v>0</v>
      </c>
      <c r="H170" s="72" t="s">
        <v>73</v>
      </c>
      <c r="I170" s="69" t="s">
        <v>65</v>
      </c>
      <c r="J170" s="73" t="s">
        <v>4309</v>
      </c>
      <c r="K170" s="70">
        <v>21291196</v>
      </c>
      <c r="L170" s="67" t="s">
        <v>68</v>
      </c>
      <c r="M170" s="73" t="s">
        <v>4308</v>
      </c>
      <c r="N170" s="75" t="s">
        <v>4307</v>
      </c>
      <c r="O170" s="154">
        <v>909</v>
      </c>
      <c r="P170" s="291">
        <v>45392</v>
      </c>
      <c r="Q170" s="70">
        <v>21291196</v>
      </c>
      <c r="R170" s="291">
        <v>45398</v>
      </c>
      <c r="S170" s="70">
        <v>21291196</v>
      </c>
      <c r="T170" s="72" t="s">
        <v>66</v>
      </c>
      <c r="U170" s="154">
        <v>7633815</v>
      </c>
      <c r="V170" s="73" t="s">
        <v>4306</v>
      </c>
      <c r="W170" s="292">
        <v>45398</v>
      </c>
      <c r="X170" s="292">
        <v>45398</v>
      </c>
      <c r="Y170" s="292" t="s">
        <v>75</v>
      </c>
      <c r="Z170" s="292">
        <v>45487</v>
      </c>
      <c r="AA170" s="136">
        <f t="shared" si="25"/>
        <v>89</v>
      </c>
      <c r="AB170" s="70">
        <v>0</v>
      </c>
      <c r="AC170" s="70">
        <v>0</v>
      </c>
      <c r="AD170" s="70">
        <v>0</v>
      </c>
      <c r="AE170" s="84" t="s">
        <v>75</v>
      </c>
      <c r="AF170" s="136">
        <f t="shared" si="26"/>
        <v>0</v>
      </c>
      <c r="AG170" s="70">
        <v>0</v>
      </c>
      <c r="AH170" s="70">
        <v>0</v>
      </c>
      <c r="AI170" s="84" t="s">
        <v>75</v>
      </c>
      <c r="AJ170" s="72">
        <v>0</v>
      </c>
      <c r="AK170" s="84" t="s">
        <v>75</v>
      </c>
      <c r="AL170" s="84" t="s">
        <v>75</v>
      </c>
      <c r="AM170" s="136">
        <f t="shared" si="27"/>
        <v>0</v>
      </c>
      <c r="AN170" s="136">
        <f>+K170+AC170-AH170</f>
        <v>21291196</v>
      </c>
      <c r="AO170" s="72" t="s">
        <v>67</v>
      </c>
      <c r="AP170" s="70">
        <v>21291196</v>
      </c>
      <c r="AQ170" s="72" t="s">
        <v>85</v>
      </c>
      <c r="AR170" s="70">
        <v>0</v>
      </c>
      <c r="AS170" s="291" t="s">
        <v>75</v>
      </c>
      <c r="AT170" s="70">
        <v>0</v>
      </c>
      <c r="AU170" s="139">
        <f t="shared" si="28"/>
        <v>21291196</v>
      </c>
      <c r="AV170" s="140">
        <f t="shared" si="29"/>
        <v>0</v>
      </c>
      <c r="AW170" s="84" t="s">
        <v>75</v>
      </c>
      <c r="AX170" s="72" t="s">
        <v>86</v>
      </c>
      <c r="AY170" s="73" t="s">
        <v>4305</v>
      </c>
      <c r="AZ170" s="67" t="s">
        <v>67</v>
      </c>
      <c r="BA170" s="67" t="s">
        <v>133</v>
      </c>
    </row>
    <row r="171" spans="2:53" x14ac:dyDescent="0.25">
      <c r="B171" s="67">
        <v>2024</v>
      </c>
      <c r="C171" s="67">
        <v>891780111</v>
      </c>
      <c r="D171" s="69" t="s">
        <v>64</v>
      </c>
      <c r="E171" s="70" t="s">
        <v>4304</v>
      </c>
      <c r="F171" s="70" t="s">
        <v>4303</v>
      </c>
      <c r="G171" s="72">
        <v>0</v>
      </c>
      <c r="H171" s="72" t="s">
        <v>73</v>
      </c>
      <c r="I171" s="69" t="s">
        <v>65</v>
      </c>
      <c r="J171" s="73" t="s">
        <v>4302</v>
      </c>
      <c r="K171" s="70">
        <v>7289830</v>
      </c>
      <c r="L171" s="67" t="s">
        <v>68</v>
      </c>
      <c r="M171" s="73" t="s">
        <v>1673</v>
      </c>
      <c r="N171" s="75" t="s">
        <v>4301</v>
      </c>
      <c r="O171" s="154">
        <v>904</v>
      </c>
      <c r="P171" s="291">
        <v>45392</v>
      </c>
      <c r="Q171" s="70">
        <v>7289830</v>
      </c>
      <c r="R171" s="291">
        <v>45400</v>
      </c>
      <c r="S171" s="70">
        <v>7289830</v>
      </c>
      <c r="T171" s="72" t="s">
        <v>66</v>
      </c>
      <c r="U171" s="154">
        <v>85467461</v>
      </c>
      <c r="V171" s="73" t="s">
        <v>4217</v>
      </c>
      <c r="W171" s="292">
        <v>45400</v>
      </c>
      <c r="X171" s="292">
        <v>45400</v>
      </c>
      <c r="Y171" s="292" t="s">
        <v>75</v>
      </c>
      <c r="Z171" s="292">
        <v>45411</v>
      </c>
      <c r="AA171" s="136">
        <f t="shared" si="25"/>
        <v>11</v>
      </c>
      <c r="AB171" s="70">
        <v>0</v>
      </c>
      <c r="AC171" s="70">
        <v>0</v>
      </c>
      <c r="AD171" s="70">
        <v>0</v>
      </c>
      <c r="AE171" s="84" t="s">
        <v>75</v>
      </c>
      <c r="AF171" s="136">
        <f t="shared" si="26"/>
        <v>0</v>
      </c>
      <c r="AG171" s="70">
        <v>0</v>
      </c>
      <c r="AH171" s="70">
        <v>0</v>
      </c>
      <c r="AI171" s="84" t="s">
        <v>75</v>
      </c>
      <c r="AJ171" s="72">
        <v>0</v>
      </c>
      <c r="AK171" s="84" t="s">
        <v>75</v>
      </c>
      <c r="AL171" s="84" t="s">
        <v>75</v>
      </c>
      <c r="AM171" s="136">
        <f t="shared" si="27"/>
        <v>0</v>
      </c>
      <c r="AN171" s="136">
        <f>+K171+AC171-AH171</f>
        <v>7289830</v>
      </c>
      <c r="AO171" s="72" t="s">
        <v>67</v>
      </c>
      <c r="AP171" s="70">
        <v>7289830</v>
      </c>
      <c r="AQ171" s="72" t="s">
        <v>85</v>
      </c>
      <c r="AR171" s="70">
        <v>0</v>
      </c>
      <c r="AS171" s="291" t="s">
        <v>75</v>
      </c>
      <c r="AT171" s="70">
        <v>0</v>
      </c>
      <c r="AU171" s="139">
        <f t="shared" si="28"/>
        <v>7289830</v>
      </c>
      <c r="AV171" s="140">
        <f t="shared" si="29"/>
        <v>0</v>
      </c>
      <c r="AW171" s="84" t="s">
        <v>75</v>
      </c>
      <c r="AX171" s="72" t="s">
        <v>131</v>
      </c>
      <c r="AY171" s="73" t="s">
        <v>4300</v>
      </c>
      <c r="AZ171" s="67" t="s">
        <v>67</v>
      </c>
      <c r="BA171" s="67" t="s">
        <v>133</v>
      </c>
    </row>
    <row r="172" spans="2:53" x14ac:dyDescent="0.25">
      <c r="B172" s="67">
        <v>2024</v>
      </c>
      <c r="C172" s="67">
        <v>891780111</v>
      </c>
      <c r="D172" s="69" t="s">
        <v>64</v>
      </c>
      <c r="E172" s="70" t="s">
        <v>4299</v>
      </c>
      <c r="F172" s="70" t="s">
        <v>4298</v>
      </c>
      <c r="G172" s="72">
        <v>0</v>
      </c>
      <c r="H172" s="72" t="s">
        <v>73</v>
      </c>
      <c r="I172" s="69" t="s">
        <v>138</v>
      </c>
      <c r="J172" s="73" t="s">
        <v>4297</v>
      </c>
      <c r="K172" s="70">
        <v>21241500</v>
      </c>
      <c r="L172" s="67" t="s">
        <v>68</v>
      </c>
      <c r="M172" s="73" t="s">
        <v>4296</v>
      </c>
      <c r="N172" s="75" t="s">
        <v>4295</v>
      </c>
      <c r="O172" s="154">
        <v>955</v>
      </c>
      <c r="P172" s="291">
        <v>45398</v>
      </c>
      <c r="Q172" s="70">
        <v>21241500</v>
      </c>
      <c r="R172" s="291">
        <v>45406</v>
      </c>
      <c r="S172" s="70">
        <v>21241500</v>
      </c>
      <c r="T172" s="72" t="s">
        <v>66</v>
      </c>
      <c r="U172" s="154">
        <v>85465146</v>
      </c>
      <c r="V172" s="73" t="s">
        <v>4249</v>
      </c>
      <c r="W172" s="292">
        <v>45406</v>
      </c>
      <c r="X172" s="292">
        <v>45406</v>
      </c>
      <c r="Y172" s="292" t="s">
        <v>75</v>
      </c>
      <c r="Z172" s="292">
        <v>45420</v>
      </c>
      <c r="AA172" s="136">
        <f t="shared" si="25"/>
        <v>14</v>
      </c>
      <c r="AB172" s="70">
        <v>0</v>
      </c>
      <c r="AC172" s="70">
        <v>0</v>
      </c>
      <c r="AD172" s="70">
        <v>0</v>
      </c>
      <c r="AE172" s="84" t="s">
        <v>75</v>
      </c>
      <c r="AF172" s="136">
        <f t="shared" si="26"/>
        <v>0</v>
      </c>
      <c r="AG172" s="70">
        <v>0</v>
      </c>
      <c r="AH172" s="70">
        <v>0</v>
      </c>
      <c r="AI172" s="84" t="s">
        <v>75</v>
      </c>
      <c r="AJ172" s="72">
        <v>0</v>
      </c>
      <c r="AK172" s="84" t="s">
        <v>75</v>
      </c>
      <c r="AL172" s="84" t="s">
        <v>75</v>
      </c>
      <c r="AM172" s="136">
        <f t="shared" si="27"/>
        <v>0</v>
      </c>
      <c r="AN172" s="136">
        <f>+K172+AC172-AH172</f>
        <v>21241500</v>
      </c>
      <c r="AO172" s="72" t="s">
        <v>67</v>
      </c>
      <c r="AP172" s="70">
        <v>21241500</v>
      </c>
      <c r="AQ172" s="72" t="s">
        <v>85</v>
      </c>
      <c r="AR172" s="70">
        <v>0</v>
      </c>
      <c r="AS172" s="291" t="s">
        <v>75</v>
      </c>
      <c r="AT172" s="70">
        <v>0</v>
      </c>
      <c r="AU172" s="139">
        <f t="shared" si="28"/>
        <v>21241500</v>
      </c>
      <c r="AV172" s="140">
        <f t="shared" si="29"/>
        <v>0</v>
      </c>
      <c r="AW172" s="84" t="s">
        <v>75</v>
      </c>
      <c r="AX172" s="72" t="s">
        <v>86</v>
      </c>
      <c r="AY172" s="73" t="s">
        <v>4294</v>
      </c>
      <c r="AZ172" s="67" t="s">
        <v>67</v>
      </c>
      <c r="BA172" s="67" t="s">
        <v>133</v>
      </c>
    </row>
    <row r="173" spans="2:53" x14ac:dyDescent="0.25">
      <c r="B173" s="67">
        <v>2024</v>
      </c>
      <c r="C173" s="67">
        <v>891780111</v>
      </c>
      <c r="D173" s="69" t="s">
        <v>64</v>
      </c>
      <c r="E173" s="70" t="s">
        <v>4293</v>
      </c>
      <c r="F173" s="70" t="s">
        <v>4292</v>
      </c>
      <c r="G173" s="72">
        <v>0</v>
      </c>
      <c r="H173" s="72" t="s">
        <v>73</v>
      </c>
      <c r="I173" s="69" t="s">
        <v>65</v>
      </c>
      <c r="J173" s="73" t="s">
        <v>4291</v>
      </c>
      <c r="K173" s="70">
        <v>14489072</v>
      </c>
      <c r="L173" s="67" t="s">
        <v>68</v>
      </c>
      <c r="M173" s="73" t="s">
        <v>4290</v>
      </c>
      <c r="N173" s="75" t="s">
        <v>4289</v>
      </c>
      <c r="O173" s="154">
        <v>905</v>
      </c>
      <c r="P173" s="291">
        <v>45392</v>
      </c>
      <c r="Q173" s="70">
        <v>14498072</v>
      </c>
      <c r="R173" s="291">
        <v>45407</v>
      </c>
      <c r="S173" s="70">
        <v>14498072</v>
      </c>
      <c r="T173" s="72" t="s">
        <v>66</v>
      </c>
      <c r="U173" s="154">
        <v>85467461</v>
      </c>
      <c r="V173" s="73" t="s">
        <v>4217</v>
      </c>
      <c r="W173" s="292">
        <v>45407</v>
      </c>
      <c r="X173" s="292">
        <v>45407</v>
      </c>
      <c r="Y173" s="292" t="s">
        <v>75</v>
      </c>
      <c r="Z173" s="292">
        <v>45454</v>
      </c>
      <c r="AA173" s="136">
        <f t="shared" si="25"/>
        <v>47</v>
      </c>
      <c r="AB173" s="70">
        <v>0</v>
      </c>
      <c r="AC173" s="70">
        <v>0</v>
      </c>
      <c r="AD173" s="70">
        <v>0</v>
      </c>
      <c r="AE173" s="84" t="s">
        <v>75</v>
      </c>
      <c r="AF173" s="136">
        <f t="shared" si="26"/>
        <v>0</v>
      </c>
      <c r="AG173" s="70">
        <v>0</v>
      </c>
      <c r="AH173" s="70">
        <v>0</v>
      </c>
      <c r="AI173" s="84" t="s">
        <v>75</v>
      </c>
      <c r="AJ173" s="72">
        <v>0</v>
      </c>
      <c r="AK173" s="84" t="s">
        <v>75</v>
      </c>
      <c r="AL173" s="84" t="s">
        <v>75</v>
      </c>
      <c r="AM173" s="136">
        <f t="shared" si="27"/>
        <v>0</v>
      </c>
      <c r="AN173" s="136">
        <f>+K173+AC173-AH173</f>
        <v>14489072</v>
      </c>
      <c r="AO173" s="72" t="s">
        <v>67</v>
      </c>
      <c r="AP173" s="70">
        <v>14498072</v>
      </c>
      <c r="AQ173" s="72" t="s">
        <v>85</v>
      </c>
      <c r="AR173" s="70">
        <v>0</v>
      </c>
      <c r="AS173" s="291" t="s">
        <v>75</v>
      </c>
      <c r="AT173" s="70">
        <v>0</v>
      </c>
      <c r="AU173" s="139">
        <f t="shared" si="28"/>
        <v>14489072</v>
      </c>
      <c r="AV173" s="140">
        <f t="shared" si="29"/>
        <v>0</v>
      </c>
      <c r="AW173" s="84" t="s">
        <v>75</v>
      </c>
      <c r="AX173" s="72" t="s">
        <v>86</v>
      </c>
      <c r="AY173" s="287" t="s">
        <v>4288</v>
      </c>
      <c r="AZ173" s="67" t="s">
        <v>67</v>
      </c>
      <c r="BA173" s="67" t="s">
        <v>133</v>
      </c>
    </row>
    <row r="174" spans="2:53" x14ac:dyDescent="0.25">
      <c r="B174" s="67">
        <v>2024</v>
      </c>
      <c r="C174" s="67">
        <v>891780111</v>
      </c>
      <c r="D174" s="69" t="s">
        <v>64</v>
      </c>
      <c r="E174" s="70" t="s">
        <v>4287</v>
      </c>
      <c r="F174" s="70" t="s">
        <v>4286</v>
      </c>
      <c r="G174" s="72">
        <v>0</v>
      </c>
      <c r="H174" s="72" t="s">
        <v>73</v>
      </c>
      <c r="I174" s="69" t="s">
        <v>138</v>
      </c>
      <c r="J174" s="73" t="s">
        <v>4285</v>
      </c>
      <c r="K174" s="70">
        <v>90166253</v>
      </c>
      <c r="L174" s="67" t="s">
        <v>68</v>
      </c>
      <c r="M174" s="73" t="s">
        <v>4284</v>
      </c>
      <c r="N174" s="75" t="s">
        <v>4283</v>
      </c>
      <c r="O174" s="154">
        <v>1010</v>
      </c>
      <c r="P174" s="291">
        <v>45405</v>
      </c>
      <c r="Q174" s="70">
        <v>90166253</v>
      </c>
      <c r="R174" s="291">
        <v>45408</v>
      </c>
      <c r="S174" s="70">
        <v>90166253</v>
      </c>
      <c r="T174" s="72" t="s">
        <v>66</v>
      </c>
      <c r="U174" s="154">
        <v>36665858</v>
      </c>
      <c r="V174" s="73" t="s">
        <v>4186</v>
      </c>
      <c r="W174" s="292">
        <v>45408</v>
      </c>
      <c r="X174" s="292">
        <v>45408</v>
      </c>
      <c r="Y174" s="292">
        <v>45408</v>
      </c>
      <c r="Z174" s="292">
        <v>45422</v>
      </c>
      <c r="AA174" s="136">
        <f t="shared" si="25"/>
        <v>14</v>
      </c>
      <c r="AB174" s="70">
        <v>0</v>
      </c>
      <c r="AC174" s="70">
        <v>0</v>
      </c>
      <c r="AD174" s="70">
        <v>0</v>
      </c>
      <c r="AE174" s="84" t="s">
        <v>75</v>
      </c>
      <c r="AF174" s="136">
        <f t="shared" si="26"/>
        <v>0</v>
      </c>
      <c r="AG174" s="70">
        <v>0</v>
      </c>
      <c r="AH174" s="70">
        <v>0</v>
      </c>
      <c r="AI174" s="84" t="s">
        <v>75</v>
      </c>
      <c r="AJ174" s="72">
        <v>0</v>
      </c>
      <c r="AK174" s="84" t="s">
        <v>75</v>
      </c>
      <c r="AL174" s="84" t="s">
        <v>75</v>
      </c>
      <c r="AM174" s="136">
        <f t="shared" si="27"/>
        <v>0</v>
      </c>
      <c r="AN174" s="136">
        <f>+K174+AC174-AH174</f>
        <v>90166253</v>
      </c>
      <c r="AO174" s="72" t="s">
        <v>67</v>
      </c>
      <c r="AP174" s="70">
        <v>90166253</v>
      </c>
      <c r="AQ174" s="72" t="s">
        <v>85</v>
      </c>
      <c r="AR174" s="70">
        <v>0</v>
      </c>
      <c r="AS174" s="291" t="s">
        <v>75</v>
      </c>
      <c r="AT174" s="70">
        <v>0</v>
      </c>
      <c r="AU174" s="139">
        <f t="shared" si="28"/>
        <v>90166253</v>
      </c>
      <c r="AV174" s="140">
        <f t="shared" si="29"/>
        <v>0</v>
      </c>
      <c r="AW174" s="84" t="s">
        <v>75</v>
      </c>
      <c r="AX174" s="72" t="s">
        <v>86</v>
      </c>
      <c r="AY174" s="73" t="s">
        <v>4282</v>
      </c>
      <c r="AZ174" s="67" t="s">
        <v>67</v>
      </c>
      <c r="BA174" s="67" t="s">
        <v>133</v>
      </c>
    </row>
    <row r="175" spans="2:53" x14ac:dyDescent="0.25">
      <c r="B175" s="67">
        <v>2024</v>
      </c>
      <c r="C175" s="67">
        <v>891780111</v>
      </c>
      <c r="D175" s="69" t="s">
        <v>64</v>
      </c>
      <c r="E175" s="70" t="s">
        <v>4281</v>
      </c>
      <c r="F175" s="70" t="s">
        <v>4280</v>
      </c>
      <c r="G175" s="72">
        <v>0</v>
      </c>
      <c r="H175" s="72" t="s">
        <v>73</v>
      </c>
      <c r="I175" s="69" t="s">
        <v>65</v>
      </c>
      <c r="J175" s="73" t="s">
        <v>4279</v>
      </c>
      <c r="K175" s="70">
        <v>51309366</v>
      </c>
      <c r="L175" s="67" t="s">
        <v>68</v>
      </c>
      <c r="M175" s="73" t="s">
        <v>4278</v>
      </c>
      <c r="N175" s="75" t="s">
        <v>4277</v>
      </c>
      <c r="O175" s="154">
        <v>985</v>
      </c>
      <c r="P175" s="291">
        <v>45400</v>
      </c>
      <c r="Q175" s="70">
        <v>51366356</v>
      </c>
      <c r="R175" s="291">
        <v>45414</v>
      </c>
      <c r="S175" s="70">
        <v>51309366</v>
      </c>
      <c r="T175" s="72" t="s">
        <v>66</v>
      </c>
      <c r="U175" s="154">
        <v>85467461</v>
      </c>
      <c r="V175" s="73" t="s">
        <v>4217</v>
      </c>
      <c r="W175" s="292">
        <v>45414</v>
      </c>
      <c r="X175" s="292">
        <v>45422</v>
      </c>
      <c r="Y175" s="292">
        <v>45422</v>
      </c>
      <c r="Z175" s="292">
        <v>45490</v>
      </c>
      <c r="AA175" s="136">
        <f t="shared" si="25"/>
        <v>68</v>
      </c>
      <c r="AB175" s="70">
        <v>0</v>
      </c>
      <c r="AC175" s="70">
        <v>0</v>
      </c>
      <c r="AD175" s="70">
        <v>0</v>
      </c>
      <c r="AE175" s="84" t="s">
        <v>75</v>
      </c>
      <c r="AF175" s="136">
        <f t="shared" si="26"/>
        <v>0</v>
      </c>
      <c r="AG175" s="70">
        <v>0</v>
      </c>
      <c r="AH175" s="70">
        <v>0</v>
      </c>
      <c r="AI175" s="84" t="s">
        <v>75</v>
      </c>
      <c r="AJ175" s="72">
        <v>0</v>
      </c>
      <c r="AK175" s="84" t="s">
        <v>75</v>
      </c>
      <c r="AL175" s="84" t="s">
        <v>75</v>
      </c>
      <c r="AM175" s="136">
        <f t="shared" si="27"/>
        <v>0</v>
      </c>
      <c r="AN175" s="136">
        <f>+K175+AC175-AH175</f>
        <v>51309366</v>
      </c>
      <c r="AO175" s="72" t="s">
        <v>67</v>
      </c>
      <c r="AP175" s="70">
        <v>51309366</v>
      </c>
      <c r="AQ175" s="72" t="s">
        <v>85</v>
      </c>
      <c r="AR175" s="70">
        <v>0</v>
      </c>
      <c r="AS175" s="291" t="s">
        <v>75</v>
      </c>
      <c r="AT175" s="70">
        <v>0</v>
      </c>
      <c r="AU175" s="139">
        <f t="shared" si="28"/>
        <v>51309366</v>
      </c>
      <c r="AV175" s="140">
        <f t="shared" si="29"/>
        <v>0</v>
      </c>
      <c r="AW175" s="84" t="s">
        <v>75</v>
      </c>
      <c r="AX175" s="72" t="s">
        <v>86</v>
      </c>
      <c r="AY175" s="73" t="s">
        <v>4276</v>
      </c>
      <c r="AZ175" s="67" t="s">
        <v>67</v>
      </c>
      <c r="BA175" s="67" t="s">
        <v>133</v>
      </c>
    </row>
    <row r="176" spans="2:53" x14ac:dyDescent="0.25">
      <c r="B176" s="67">
        <v>2024</v>
      </c>
      <c r="C176" s="67">
        <v>891780111</v>
      </c>
      <c r="D176" s="69" t="s">
        <v>64</v>
      </c>
      <c r="E176" s="70" t="s">
        <v>4275</v>
      </c>
      <c r="F176" s="70" t="s">
        <v>4274</v>
      </c>
      <c r="G176" s="72">
        <v>0</v>
      </c>
      <c r="H176" s="72" t="s">
        <v>73</v>
      </c>
      <c r="I176" s="69" t="s">
        <v>65</v>
      </c>
      <c r="J176" s="73" t="s">
        <v>4273</v>
      </c>
      <c r="K176" s="70">
        <v>10210200</v>
      </c>
      <c r="L176" s="67" t="s">
        <v>68</v>
      </c>
      <c r="M176" s="73" t="s">
        <v>4272</v>
      </c>
      <c r="N176" s="75" t="s">
        <v>4271</v>
      </c>
      <c r="O176" s="154">
        <v>865</v>
      </c>
      <c r="P176" s="291">
        <v>45390</v>
      </c>
      <c r="Q176" s="70">
        <v>10210200</v>
      </c>
      <c r="R176" s="291">
        <v>45414</v>
      </c>
      <c r="S176" s="70">
        <v>10210200</v>
      </c>
      <c r="T176" s="72" t="s">
        <v>66</v>
      </c>
      <c r="U176" s="154">
        <v>85467461</v>
      </c>
      <c r="V176" s="73" t="s">
        <v>4217</v>
      </c>
      <c r="W176" s="292">
        <v>45414</v>
      </c>
      <c r="X176" s="292">
        <v>45414</v>
      </c>
      <c r="Y176" s="292" t="s">
        <v>75</v>
      </c>
      <c r="Z176" s="292">
        <v>45435</v>
      </c>
      <c r="AA176" s="136">
        <f t="shared" si="25"/>
        <v>21</v>
      </c>
      <c r="AB176" s="70">
        <v>0</v>
      </c>
      <c r="AC176" s="70">
        <v>0</v>
      </c>
      <c r="AD176" s="70">
        <v>0</v>
      </c>
      <c r="AE176" s="84" t="s">
        <v>75</v>
      </c>
      <c r="AF176" s="136">
        <f t="shared" si="26"/>
        <v>0</v>
      </c>
      <c r="AG176" s="70">
        <v>0</v>
      </c>
      <c r="AH176" s="70">
        <v>0</v>
      </c>
      <c r="AI176" s="84" t="s">
        <v>75</v>
      </c>
      <c r="AJ176" s="72">
        <v>0</v>
      </c>
      <c r="AK176" s="84" t="s">
        <v>75</v>
      </c>
      <c r="AL176" s="84" t="s">
        <v>75</v>
      </c>
      <c r="AM176" s="136">
        <f t="shared" si="27"/>
        <v>0</v>
      </c>
      <c r="AN176" s="136">
        <f>+K176+AC176-AH176</f>
        <v>10210200</v>
      </c>
      <c r="AO176" s="72" t="s">
        <v>67</v>
      </c>
      <c r="AP176" s="70">
        <v>10210200</v>
      </c>
      <c r="AQ176" s="72" t="s">
        <v>85</v>
      </c>
      <c r="AR176" s="70">
        <v>0</v>
      </c>
      <c r="AS176" s="291" t="s">
        <v>75</v>
      </c>
      <c r="AT176" s="70">
        <v>0</v>
      </c>
      <c r="AU176" s="139">
        <f t="shared" si="28"/>
        <v>10210200</v>
      </c>
      <c r="AV176" s="140">
        <f t="shared" si="29"/>
        <v>0</v>
      </c>
      <c r="AW176" s="84" t="s">
        <v>75</v>
      </c>
      <c r="AX176" s="72" t="s">
        <v>131</v>
      </c>
      <c r="AY176" s="73" t="s">
        <v>4270</v>
      </c>
      <c r="AZ176" s="67" t="s">
        <v>67</v>
      </c>
      <c r="BA176" s="67" t="s">
        <v>133</v>
      </c>
    </row>
    <row r="177" spans="2:53" x14ac:dyDescent="0.25">
      <c r="B177" s="67">
        <v>2024</v>
      </c>
      <c r="C177" s="67">
        <v>891780111</v>
      </c>
      <c r="D177" s="69" t="s">
        <v>64</v>
      </c>
      <c r="E177" s="70" t="s">
        <v>4269</v>
      </c>
      <c r="F177" s="70" t="s">
        <v>4268</v>
      </c>
      <c r="G177" s="72">
        <v>0</v>
      </c>
      <c r="H177" s="72" t="s">
        <v>73</v>
      </c>
      <c r="I177" s="69" t="s">
        <v>138</v>
      </c>
      <c r="J177" s="73" t="s">
        <v>4267</v>
      </c>
      <c r="K177" s="70">
        <v>19020960</v>
      </c>
      <c r="L177" s="67" t="s">
        <v>68</v>
      </c>
      <c r="M177" s="73" t="s">
        <v>4266</v>
      </c>
      <c r="N177" s="75" t="s">
        <v>4265</v>
      </c>
      <c r="O177" s="154">
        <v>995</v>
      </c>
      <c r="P177" s="291">
        <v>45404</v>
      </c>
      <c r="Q177" s="70">
        <v>19020960</v>
      </c>
      <c r="R177" s="291">
        <v>45415</v>
      </c>
      <c r="S177" s="70">
        <v>19020960</v>
      </c>
      <c r="T177" s="72" t="s">
        <v>66</v>
      </c>
      <c r="U177" s="154">
        <v>85465146</v>
      </c>
      <c r="V177" s="73" t="s">
        <v>4249</v>
      </c>
      <c r="W177" s="292">
        <v>45415</v>
      </c>
      <c r="X177" s="292">
        <v>45415</v>
      </c>
      <c r="Y177" s="292" t="s">
        <v>75</v>
      </c>
      <c r="Z177" s="292">
        <v>45429</v>
      </c>
      <c r="AA177" s="136">
        <f t="shared" si="25"/>
        <v>14</v>
      </c>
      <c r="AB177" s="70">
        <v>0</v>
      </c>
      <c r="AC177" s="70">
        <v>0</v>
      </c>
      <c r="AD177" s="70">
        <v>0</v>
      </c>
      <c r="AE177" s="84" t="s">
        <v>75</v>
      </c>
      <c r="AF177" s="136">
        <f t="shared" si="26"/>
        <v>0</v>
      </c>
      <c r="AG177" s="70">
        <v>0</v>
      </c>
      <c r="AH177" s="70">
        <v>0</v>
      </c>
      <c r="AI177" s="84" t="s">
        <v>75</v>
      </c>
      <c r="AJ177" s="72">
        <v>0</v>
      </c>
      <c r="AK177" s="84" t="s">
        <v>75</v>
      </c>
      <c r="AL177" s="84" t="s">
        <v>75</v>
      </c>
      <c r="AM177" s="136">
        <f t="shared" si="27"/>
        <v>0</v>
      </c>
      <c r="AN177" s="136">
        <f>+K177+AC177-AH177</f>
        <v>19020960</v>
      </c>
      <c r="AO177" s="72" t="s">
        <v>67</v>
      </c>
      <c r="AP177" s="70">
        <v>19020960</v>
      </c>
      <c r="AQ177" s="72" t="s">
        <v>85</v>
      </c>
      <c r="AR177" s="70">
        <v>0</v>
      </c>
      <c r="AS177" s="291" t="s">
        <v>75</v>
      </c>
      <c r="AT177" s="70">
        <v>0</v>
      </c>
      <c r="AU177" s="139">
        <f t="shared" si="28"/>
        <v>19020960</v>
      </c>
      <c r="AV177" s="140">
        <f t="shared" si="29"/>
        <v>0</v>
      </c>
      <c r="AW177" s="84" t="s">
        <v>75</v>
      </c>
      <c r="AX177" s="72" t="s">
        <v>131</v>
      </c>
      <c r="AY177" s="73" t="s">
        <v>4264</v>
      </c>
      <c r="AZ177" s="67" t="s">
        <v>67</v>
      </c>
      <c r="BA177" s="67" t="s">
        <v>133</v>
      </c>
    </row>
    <row r="178" spans="2:53" x14ac:dyDescent="0.25">
      <c r="B178" s="67">
        <v>2024</v>
      </c>
      <c r="C178" s="67">
        <v>891780111</v>
      </c>
      <c r="D178" s="69" t="s">
        <v>64</v>
      </c>
      <c r="E178" s="70" t="s">
        <v>4263</v>
      </c>
      <c r="F178" s="70" t="s">
        <v>4262</v>
      </c>
      <c r="G178" s="72">
        <v>0</v>
      </c>
      <c r="H178" s="72" t="s">
        <v>73</v>
      </c>
      <c r="I178" s="69" t="s">
        <v>138</v>
      </c>
      <c r="J178" s="73" t="s">
        <v>4261</v>
      </c>
      <c r="K178" s="70">
        <v>10904922</v>
      </c>
      <c r="L178" s="67" t="s">
        <v>68</v>
      </c>
      <c r="M178" s="73" t="s">
        <v>1625</v>
      </c>
      <c r="N178" s="75" t="s">
        <v>4260</v>
      </c>
      <c r="O178" s="154">
        <v>1074</v>
      </c>
      <c r="P178" s="291">
        <v>45411</v>
      </c>
      <c r="Q178" s="70">
        <v>10904922</v>
      </c>
      <c r="R178" s="291">
        <v>45415</v>
      </c>
      <c r="S178" s="70">
        <v>10904922</v>
      </c>
      <c r="T178" s="72" t="s">
        <v>66</v>
      </c>
      <c r="U178" s="154">
        <v>36665858</v>
      </c>
      <c r="V178" s="73" t="s">
        <v>4186</v>
      </c>
      <c r="W178" s="292">
        <v>45415</v>
      </c>
      <c r="X178" s="292">
        <v>45415</v>
      </c>
      <c r="Y178" s="292" t="s">
        <v>75</v>
      </c>
      <c r="Z178" s="292">
        <v>45436</v>
      </c>
      <c r="AA178" s="136">
        <f t="shared" si="25"/>
        <v>21</v>
      </c>
      <c r="AB178" s="70">
        <v>0</v>
      </c>
      <c r="AC178" s="70">
        <v>0</v>
      </c>
      <c r="AD178" s="70">
        <v>0</v>
      </c>
      <c r="AE178" s="84" t="s">
        <v>75</v>
      </c>
      <c r="AF178" s="136">
        <f t="shared" si="26"/>
        <v>0</v>
      </c>
      <c r="AG178" s="70">
        <v>0</v>
      </c>
      <c r="AH178" s="70">
        <v>0</v>
      </c>
      <c r="AI178" s="84" t="s">
        <v>75</v>
      </c>
      <c r="AJ178" s="72">
        <v>0</v>
      </c>
      <c r="AK178" s="84" t="s">
        <v>75</v>
      </c>
      <c r="AL178" s="84" t="s">
        <v>75</v>
      </c>
      <c r="AM178" s="136">
        <f t="shared" si="27"/>
        <v>0</v>
      </c>
      <c r="AN178" s="136">
        <f>+K178+AC178-AH178</f>
        <v>10904922</v>
      </c>
      <c r="AO178" s="72" t="s">
        <v>67</v>
      </c>
      <c r="AP178" s="70">
        <v>10904922</v>
      </c>
      <c r="AQ178" s="72" t="s">
        <v>85</v>
      </c>
      <c r="AR178" s="70">
        <v>0</v>
      </c>
      <c r="AS178" s="291" t="s">
        <v>75</v>
      </c>
      <c r="AT178" s="70">
        <v>0</v>
      </c>
      <c r="AU178" s="139">
        <f t="shared" si="28"/>
        <v>10904922</v>
      </c>
      <c r="AV178" s="140">
        <f t="shared" si="29"/>
        <v>0</v>
      </c>
      <c r="AW178" s="84" t="s">
        <v>75</v>
      </c>
      <c r="AX178" s="72" t="s">
        <v>131</v>
      </c>
      <c r="AY178" s="73" t="s">
        <v>4259</v>
      </c>
      <c r="AZ178" s="67" t="s">
        <v>67</v>
      </c>
      <c r="BA178" s="67" t="s">
        <v>133</v>
      </c>
    </row>
    <row r="179" spans="2:53" x14ac:dyDescent="0.25">
      <c r="B179" s="67">
        <v>2024</v>
      </c>
      <c r="C179" s="67">
        <v>891780111</v>
      </c>
      <c r="D179" s="69" t="s">
        <v>64</v>
      </c>
      <c r="E179" s="70" t="s">
        <v>4258</v>
      </c>
      <c r="F179" s="70" t="s">
        <v>4257</v>
      </c>
      <c r="G179" s="72">
        <v>0</v>
      </c>
      <c r="H179" s="72" t="s">
        <v>73</v>
      </c>
      <c r="I179" s="69" t="s">
        <v>138</v>
      </c>
      <c r="J179" s="73" t="s">
        <v>4256</v>
      </c>
      <c r="K179" s="70">
        <v>23372451</v>
      </c>
      <c r="L179" s="67" t="s">
        <v>68</v>
      </c>
      <c r="M179" s="73" t="s">
        <v>4255</v>
      </c>
      <c r="N179" s="75" t="s">
        <v>4254</v>
      </c>
      <c r="O179" s="154">
        <v>930</v>
      </c>
      <c r="P179" s="291">
        <v>45394</v>
      </c>
      <c r="Q179" s="70">
        <v>23372451</v>
      </c>
      <c r="R179" s="291">
        <v>45418</v>
      </c>
      <c r="S179" s="70">
        <v>23372451</v>
      </c>
      <c r="T179" s="72" t="s">
        <v>66</v>
      </c>
      <c r="U179" s="154">
        <v>15443332</v>
      </c>
      <c r="V179" s="73" t="s">
        <v>4147</v>
      </c>
      <c r="W179" s="292">
        <v>45418</v>
      </c>
      <c r="X179" s="292">
        <v>45418</v>
      </c>
      <c r="Y179" s="292" t="s">
        <v>75</v>
      </c>
      <c r="Z179" s="292">
        <v>45420</v>
      </c>
      <c r="AA179" s="136">
        <f t="shared" si="25"/>
        <v>2</v>
      </c>
      <c r="AB179" s="70">
        <v>0</v>
      </c>
      <c r="AC179" s="70">
        <v>0</v>
      </c>
      <c r="AD179" s="70">
        <v>0</v>
      </c>
      <c r="AE179" s="84" t="s">
        <v>75</v>
      </c>
      <c r="AF179" s="136">
        <f t="shared" si="26"/>
        <v>0</v>
      </c>
      <c r="AG179" s="70">
        <v>0</v>
      </c>
      <c r="AH179" s="70">
        <v>0</v>
      </c>
      <c r="AI179" s="84" t="s">
        <v>75</v>
      </c>
      <c r="AJ179" s="72">
        <v>0</v>
      </c>
      <c r="AK179" s="84" t="s">
        <v>75</v>
      </c>
      <c r="AL179" s="84" t="s">
        <v>75</v>
      </c>
      <c r="AM179" s="136">
        <f t="shared" si="27"/>
        <v>0</v>
      </c>
      <c r="AN179" s="136">
        <f>+K179+AC179-AH179</f>
        <v>23372451</v>
      </c>
      <c r="AO179" s="72" t="s">
        <v>67</v>
      </c>
      <c r="AP179" s="70">
        <v>23372451</v>
      </c>
      <c r="AQ179" s="72" t="s">
        <v>85</v>
      </c>
      <c r="AR179" s="70">
        <v>0</v>
      </c>
      <c r="AS179" s="291" t="s">
        <v>75</v>
      </c>
      <c r="AT179" s="70">
        <v>23372451</v>
      </c>
      <c r="AU179" s="139">
        <f t="shared" si="28"/>
        <v>0</v>
      </c>
      <c r="AV179" s="140">
        <f t="shared" si="29"/>
        <v>1</v>
      </c>
      <c r="AW179" s="84" t="s">
        <v>75</v>
      </c>
      <c r="AX179" s="72" t="s">
        <v>131</v>
      </c>
      <c r="AY179" s="73" t="s">
        <v>4253</v>
      </c>
      <c r="AZ179" s="67" t="s">
        <v>67</v>
      </c>
      <c r="BA179" s="67" t="s">
        <v>133</v>
      </c>
    </row>
    <row r="180" spans="2:53" x14ac:dyDescent="0.25">
      <c r="B180" s="67">
        <v>2024</v>
      </c>
      <c r="C180" s="67">
        <v>891780111</v>
      </c>
      <c r="D180" s="69" t="s">
        <v>64</v>
      </c>
      <c r="E180" s="70" t="s">
        <v>4252</v>
      </c>
      <c r="F180" s="70" t="s">
        <v>4251</v>
      </c>
      <c r="G180" s="72">
        <v>0</v>
      </c>
      <c r="H180" s="72" t="s">
        <v>73</v>
      </c>
      <c r="I180" s="69" t="s">
        <v>138</v>
      </c>
      <c r="J180" s="73" t="s">
        <v>4250</v>
      </c>
      <c r="K180" s="70">
        <v>13978930</v>
      </c>
      <c r="L180" s="67" t="s">
        <v>68</v>
      </c>
      <c r="M180" s="73" t="s">
        <v>4232</v>
      </c>
      <c r="N180" s="75" t="s">
        <v>4231</v>
      </c>
      <c r="O180" s="154">
        <v>1083</v>
      </c>
      <c r="P180" s="291">
        <v>45411</v>
      </c>
      <c r="Q180" s="70">
        <v>13978930</v>
      </c>
      <c r="R180" s="291">
        <v>45419</v>
      </c>
      <c r="S180" s="70">
        <v>13978930</v>
      </c>
      <c r="T180" s="72" t="s">
        <v>66</v>
      </c>
      <c r="U180" s="154">
        <v>85465146</v>
      </c>
      <c r="V180" s="73" t="s">
        <v>4249</v>
      </c>
      <c r="W180" s="292">
        <v>45419</v>
      </c>
      <c r="X180" s="292">
        <v>45419</v>
      </c>
      <c r="Y180" s="292" t="s">
        <v>75</v>
      </c>
      <c r="Z180" s="292">
        <v>45420</v>
      </c>
      <c r="AA180" s="136">
        <f t="shared" si="25"/>
        <v>1</v>
      </c>
      <c r="AB180" s="70">
        <v>0</v>
      </c>
      <c r="AC180" s="70">
        <v>0</v>
      </c>
      <c r="AD180" s="70">
        <v>0</v>
      </c>
      <c r="AE180" s="84" t="s">
        <v>75</v>
      </c>
      <c r="AF180" s="136">
        <f t="shared" si="26"/>
        <v>0</v>
      </c>
      <c r="AG180" s="70">
        <v>0</v>
      </c>
      <c r="AH180" s="70">
        <v>0</v>
      </c>
      <c r="AI180" s="84" t="s">
        <v>75</v>
      </c>
      <c r="AJ180" s="72">
        <v>0</v>
      </c>
      <c r="AK180" s="84" t="s">
        <v>75</v>
      </c>
      <c r="AL180" s="84" t="s">
        <v>75</v>
      </c>
      <c r="AM180" s="136">
        <f t="shared" si="27"/>
        <v>0</v>
      </c>
      <c r="AN180" s="136">
        <f>+K180+AC180-AH180</f>
        <v>13978930</v>
      </c>
      <c r="AO180" s="72" t="s">
        <v>67</v>
      </c>
      <c r="AP180" s="70">
        <v>13978930</v>
      </c>
      <c r="AQ180" s="72" t="s">
        <v>85</v>
      </c>
      <c r="AR180" s="70">
        <v>0</v>
      </c>
      <c r="AS180" s="291" t="s">
        <v>75</v>
      </c>
      <c r="AT180" s="70">
        <v>0</v>
      </c>
      <c r="AU180" s="139">
        <f t="shared" si="28"/>
        <v>13978930</v>
      </c>
      <c r="AV180" s="140">
        <f t="shared" si="29"/>
        <v>0</v>
      </c>
      <c r="AW180" s="84" t="s">
        <v>75</v>
      </c>
      <c r="AX180" s="72" t="s">
        <v>131</v>
      </c>
      <c r="AY180" s="73" t="s">
        <v>4248</v>
      </c>
      <c r="AZ180" s="67" t="s">
        <v>67</v>
      </c>
      <c r="BA180" s="67" t="s">
        <v>133</v>
      </c>
    </row>
    <row r="181" spans="2:53" x14ac:dyDescent="0.25">
      <c r="B181" s="67">
        <v>2024</v>
      </c>
      <c r="C181" s="67">
        <v>891780111</v>
      </c>
      <c r="D181" s="69" t="s">
        <v>64</v>
      </c>
      <c r="E181" s="70" t="s">
        <v>4247</v>
      </c>
      <c r="F181" s="70" t="s">
        <v>4246</v>
      </c>
      <c r="G181" s="72">
        <v>0</v>
      </c>
      <c r="H181" s="72" t="s">
        <v>73</v>
      </c>
      <c r="I181" s="69" t="s">
        <v>138</v>
      </c>
      <c r="J181" s="73" t="s">
        <v>4245</v>
      </c>
      <c r="K181" s="70">
        <v>25500000</v>
      </c>
      <c r="L181" s="67" t="s">
        <v>68</v>
      </c>
      <c r="M181" s="73" t="s">
        <v>4244</v>
      </c>
      <c r="N181" s="75" t="s">
        <v>4243</v>
      </c>
      <c r="O181" s="154">
        <v>996</v>
      </c>
      <c r="P181" s="291">
        <v>45404</v>
      </c>
      <c r="Q181" s="70">
        <v>25500000</v>
      </c>
      <c r="R181" s="291">
        <v>45421</v>
      </c>
      <c r="S181" s="70">
        <v>25500000</v>
      </c>
      <c r="T181" s="72" t="s">
        <v>66</v>
      </c>
      <c r="U181" s="154">
        <v>85459497</v>
      </c>
      <c r="V181" s="73" t="s">
        <v>3149</v>
      </c>
      <c r="W181" s="292">
        <v>45421</v>
      </c>
      <c r="X181" s="292">
        <v>45421</v>
      </c>
      <c r="Y181" s="292" t="s">
        <v>75</v>
      </c>
      <c r="Z181" s="292">
        <v>45430</v>
      </c>
      <c r="AA181" s="136">
        <f t="shared" si="25"/>
        <v>9</v>
      </c>
      <c r="AB181" s="70">
        <v>0</v>
      </c>
      <c r="AC181" s="70">
        <v>0</v>
      </c>
      <c r="AD181" s="70">
        <v>0</v>
      </c>
      <c r="AE181" s="84" t="s">
        <v>75</v>
      </c>
      <c r="AF181" s="136">
        <f t="shared" si="26"/>
        <v>0</v>
      </c>
      <c r="AG181" s="70">
        <v>0</v>
      </c>
      <c r="AH181" s="70">
        <v>0</v>
      </c>
      <c r="AI181" s="84" t="s">
        <v>75</v>
      </c>
      <c r="AJ181" s="72">
        <v>0</v>
      </c>
      <c r="AK181" s="84" t="s">
        <v>75</v>
      </c>
      <c r="AL181" s="84" t="s">
        <v>75</v>
      </c>
      <c r="AM181" s="136">
        <f t="shared" si="27"/>
        <v>0</v>
      </c>
      <c r="AN181" s="136">
        <f>+K181+AC181-AH181</f>
        <v>25500000</v>
      </c>
      <c r="AO181" s="72" t="s">
        <v>67</v>
      </c>
      <c r="AP181" s="70">
        <v>25500000</v>
      </c>
      <c r="AQ181" s="72" t="s">
        <v>85</v>
      </c>
      <c r="AR181" s="70">
        <v>0</v>
      </c>
      <c r="AS181" s="291" t="s">
        <v>75</v>
      </c>
      <c r="AT181" s="70">
        <v>0</v>
      </c>
      <c r="AU181" s="139">
        <f t="shared" si="28"/>
        <v>25500000</v>
      </c>
      <c r="AV181" s="140">
        <f t="shared" si="29"/>
        <v>0</v>
      </c>
      <c r="AW181" s="84" t="s">
        <v>75</v>
      </c>
      <c r="AX181" s="72" t="s">
        <v>131</v>
      </c>
      <c r="AY181" s="73" t="s">
        <v>4242</v>
      </c>
      <c r="AZ181" s="67" t="s">
        <v>67</v>
      </c>
      <c r="BA181" s="67" t="s">
        <v>133</v>
      </c>
    </row>
    <row r="182" spans="2:53" x14ac:dyDescent="0.25">
      <c r="B182" s="67">
        <v>2024</v>
      </c>
      <c r="C182" s="67">
        <v>891780111</v>
      </c>
      <c r="D182" s="69" t="s">
        <v>64</v>
      </c>
      <c r="E182" s="70" t="s">
        <v>4241</v>
      </c>
      <c r="F182" s="70" t="s">
        <v>4240</v>
      </c>
      <c r="G182" s="72">
        <v>0</v>
      </c>
      <c r="H182" s="72" t="s">
        <v>73</v>
      </c>
      <c r="I182" s="69" t="s">
        <v>65</v>
      </c>
      <c r="J182" s="73" t="s">
        <v>4239</v>
      </c>
      <c r="K182" s="70">
        <v>35438600</v>
      </c>
      <c r="L182" s="67" t="s">
        <v>68</v>
      </c>
      <c r="M182" s="73" t="s">
        <v>4238</v>
      </c>
      <c r="N182" s="75" t="s">
        <v>4237</v>
      </c>
      <c r="O182" s="154">
        <v>876</v>
      </c>
      <c r="P182" s="291">
        <v>45391</v>
      </c>
      <c r="Q182" s="70">
        <v>35438600</v>
      </c>
      <c r="R182" s="291">
        <v>45427</v>
      </c>
      <c r="S182" s="70">
        <v>35438600</v>
      </c>
      <c r="T182" s="72" t="s">
        <v>66</v>
      </c>
      <c r="U182" s="154">
        <v>85450705</v>
      </c>
      <c r="V182" s="73" t="s">
        <v>3148</v>
      </c>
      <c r="W182" s="292">
        <v>45427</v>
      </c>
      <c r="X182" s="292">
        <v>45427</v>
      </c>
      <c r="Y182" s="292" t="s">
        <v>75</v>
      </c>
      <c r="Z182" s="292">
        <v>45442</v>
      </c>
      <c r="AA182" s="136">
        <f t="shared" si="25"/>
        <v>15</v>
      </c>
      <c r="AB182" s="70">
        <v>0</v>
      </c>
      <c r="AC182" s="70">
        <v>0</v>
      </c>
      <c r="AD182" s="70">
        <v>0</v>
      </c>
      <c r="AE182" s="84" t="s">
        <v>75</v>
      </c>
      <c r="AF182" s="136">
        <f t="shared" si="26"/>
        <v>0</v>
      </c>
      <c r="AG182" s="70">
        <v>0</v>
      </c>
      <c r="AH182" s="70">
        <v>0</v>
      </c>
      <c r="AI182" s="84" t="s">
        <v>75</v>
      </c>
      <c r="AJ182" s="72">
        <v>0</v>
      </c>
      <c r="AK182" s="84" t="s">
        <v>75</v>
      </c>
      <c r="AL182" s="84" t="s">
        <v>75</v>
      </c>
      <c r="AM182" s="136">
        <f t="shared" si="27"/>
        <v>0</v>
      </c>
      <c r="AN182" s="136">
        <f>+K182+AC182-AH182</f>
        <v>35438600</v>
      </c>
      <c r="AO182" s="72" t="s">
        <v>67</v>
      </c>
      <c r="AP182" s="70">
        <v>35438600</v>
      </c>
      <c r="AQ182" s="72" t="s">
        <v>85</v>
      </c>
      <c r="AR182" s="70">
        <v>0</v>
      </c>
      <c r="AS182" s="291" t="s">
        <v>75</v>
      </c>
      <c r="AT182" s="70">
        <v>0</v>
      </c>
      <c r="AU182" s="139">
        <f t="shared" si="28"/>
        <v>35438600</v>
      </c>
      <c r="AV182" s="140">
        <f t="shared" si="29"/>
        <v>0</v>
      </c>
      <c r="AW182" s="84" t="s">
        <v>75</v>
      </c>
      <c r="AX182" s="72" t="s">
        <v>131</v>
      </c>
      <c r="AY182" s="73" t="s">
        <v>4236</v>
      </c>
      <c r="AZ182" s="67" t="s">
        <v>67</v>
      </c>
      <c r="BA182" s="67" t="s">
        <v>133</v>
      </c>
    </row>
    <row r="183" spans="2:53" x14ac:dyDescent="0.25">
      <c r="B183" s="67">
        <v>2024</v>
      </c>
      <c r="C183" s="67">
        <v>891780111</v>
      </c>
      <c r="D183" s="69" t="s">
        <v>64</v>
      </c>
      <c r="E183" s="70" t="s">
        <v>4235</v>
      </c>
      <c r="F183" s="70" t="s">
        <v>4234</v>
      </c>
      <c r="G183" s="72">
        <v>0</v>
      </c>
      <c r="H183" s="72" t="s">
        <v>73</v>
      </c>
      <c r="I183" s="69" t="s">
        <v>138</v>
      </c>
      <c r="J183" s="73" t="s">
        <v>4233</v>
      </c>
      <c r="K183" s="70">
        <v>109602519</v>
      </c>
      <c r="L183" s="67" t="s">
        <v>68</v>
      </c>
      <c r="M183" s="73" t="s">
        <v>4232</v>
      </c>
      <c r="N183" s="75" t="s">
        <v>4231</v>
      </c>
      <c r="O183" s="154">
        <v>1107</v>
      </c>
      <c r="P183" s="291">
        <v>45415</v>
      </c>
      <c r="Q183" s="70">
        <v>109602519</v>
      </c>
      <c r="R183" s="291">
        <v>45428</v>
      </c>
      <c r="S183" s="70">
        <v>109602519</v>
      </c>
      <c r="T183" s="72" t="s">
        <v>66</v>
      </c>
      <c r="U183" s="154">
        <v>85467461</v>
      </c>
      <c r="V183" s="73" t="s">
        <v>4217</v>
      </c>
      <c r="W183" s="292">
        <v>45428</v>
      </c>
      <c r="X183" s="292">
        <v>45441</v>
      </c>
      <c r="Y183" s="292">
        <v>45429</v>
      </c>
      <c r="Z183" s="292">
        <v>45471</v>
      </c>
      <c r="AA183" s="136">
        <f t="shared" si="25"/>
        <v>42</v>
      </c>
      <c r="AB183" s="70">
        <v>0</v>
      </c>
      <c r="AC183" s="70">
        <v>0</v>
      </c>
      <c r="AD183" s="70">
        <v>0</v>
      </c>
      <c r="AE183" s="84" t="s">
        <v>75</v>
      </c>
      <c r="AF183" s="136">
        <f t="shared" si="26"/>
        <v>0</v>
      </c>
      <c r="AG183" s="70">
        <v>0</v>
      </c>
      <c r="AH183" s="70">
        <v>0</v>
      </c>
      <c r="AI183" s="84" t="s">
        <v>75</v>
      </c>
      <c r="AJ183" s="72">
        <v>0</v>
      </c>
      <c r="AK183" s="84" t="s">
        <v>75</v>
      </c>
      <c r="AL183" s="84" t="s">
        <v>75</v>
      </c>
      <c r="AM183" s="136">
        <f t="shared" si="27"/>
        <v>0</v>
      </c>
      <c r="AN183" s="136">
        <f>+K183+AC183-AH183</f>
        <v>109602519</v>
      </c>
      <c r="AO183" s="72" t="s">
        <v>67</v>
      </c>
      <c r="AP183" s="70">
        <v>109602519</v>
      </c>
      <c r="AQ183" s="72" t="s">
        <v>67</v>
      </c>
      <c r="AR183" s="70">
        <v>54801259.5</v>
      </c>
      <c r="AS183" s="291" t="s">
        <v>75</v>
      </c>
      <c r="AT183" s="70">
        <v>0</v>
      </c>
      <c r="AU183" s="139">
        <f t="shared" si="28"/>
        <v>109602519</v>
      </c>
      <c r="AV183" s="140">
        <f t="shared" si="29"/>
        <v>0</v>
      </c>
      <c r="AW183" s="84" t="s">
        <v>75</v>
      </c>
      <c r="AX183" s="72" t="s">
        <v>86</v>
      </c>
      <c r="AY183" s="73" t="s">
        <v>4230</v>
      </c>
      <c r="AZ183" s="67" t="s">
        <v>67</v>
      </c>
      <c r="BA183" s="67" t="s">
        <v>133</v>
      </c>
    </row>
    <row r="184" spans="2:53" x14ac:dyDescent="0.25">
      <c r="B184" s="67">
        <v>2024</v>
      </c>
      <c r="C184" s="67">
        <v>891780111</v>
      </c>
      <c r="D184" s="69" t="s">
        <v>64</v>
      </c>
      <c r="E184" s="70" t="s">
        <v>4229</v>
      </c>
      <c r="F184" s="70" t="s">
        <v>4228</v>
      </c>
      <c r="G184" s="72">
        <v>0</v>
      </c>
      <c r="H184" s="72" t="s">
        <v>73</v>
      </c>
      <c r="I184" s="69" t="s">
        <v>138</v>
      </c>
      <c r="J184" s="73" t="s">
        <v>4227</v>
      </c>
      <c r="K184" s="70">
        <v>4879000</v>
      </c>
      <c r="L184" s="67" t="s">
        <v>68</v>
      </c>
      <c r="M184" s="73" t="s">
        <v>4226</v>
      </c>
      <c r="N184" s="75" t="s">
        <v>4225</v>
      </c>
      <c r="O184" s="154" t="s">
        <v>4224</v>
      </c>
      <c r="P184" s="291">
        <v>45345</v>
      </c>
      <c r="Q184" s="70">
        <v>240992673.43000001</v>
      </c>
      <c r="R184" s="291">
        <v>45429</v>
      </c>
      <c r="S184" s="70">
        <v>4879000</v>
      </c>
      <c r="T184" s="72" t="s">
        <v>66</v>
      </c>
      <c r="U184" s="154">
        <v>1082851808</v>
      </c>
      <c r="V184" s="73" t="s">
        <v>4204</v>
      </c>
      <c r="W184" s="292">
        <v>45429</v>
      </c>
      <c r="X184" s="292">
        <v>45429</v>
      </c>
      <c r="Y184" s="292" t="s">
        <v>75</v>
      </c>
      <c r="Z184" s="292">
        <v>45468</v>
      </c>
      <c r="AA184" s="136">
        <f t="shared" si="25"/>
        <v>39</v>
      </c>
      <c r="AB184" s="70">
        <v>0</v>
      </c>
      <c r="AC184" s="70">
        <v>0</v>
      </c>
      <c r="AD184" s="70">
        <v>0</v>
      </c>
      <c r="AE184" s="84" t="s">
        <v>75</v>
      </c>
      <c r="AF184" s="136">
        <f t="shared" si="26"/>
        <v>0</v>
      </c>
      <c r="AG184" s="70">
        <v>0</v>
      </c>
      <c r="AH184" s="70">
        <v>0</v>
      </c>
      <c r="AI184" s="84" t="s">
        <v>75</v>
      </c>
      <c r="AJ184" s="72">
        <v>0</v>
      </c>
      <c r="AK184" s="84" t="s">
        <v>75</v>
      </c>
      <c r="AL184" s="84" t="s">
        <v>75</v>
      </c>
      <c r="AM184" s="136">
        <f t="shared" si="27"/>
        <v>0</v>
      </c>
      <c r="AN184" s="136">
        <f>+K184+AC184-AH184</f>
        <v>4879000</v>
      </c>
      <c r="AO184" s="72" t="s">
        <v>67</v>
      </c>
      <c r="AP184" s="70">
        <v>4879000</v>
      </c>
      <c r="AQ184" s="72" t="s">
        <v>85</v>
      </c>
      <c r="AR184" s="70">
        <v>0</v>
      </c>
      <c r="AS184" s="291" t="s">
        <v>75</v>
      </c>
      <c r="AT184" s="70">
        <v>0</v>
      </c>
      <c r="AU184" s="139">
        <f t="shared" si="28"/>
        <v>4879000</v>
      </c>
      <c r="AV184" s="140">
        <f t="shared" si="29"/>
        <v>0</v>
      </c>
      <c r="AW184" s="84" t="s">
        <v>75</v>
      </c>
      <c r="AX184" s="72" t="s">
        <v>86</v>
      </c>
      <c r="AY184" s="73" t="s">
        <v>4223</v>
      </c>
      <c r="AZ184" s="67" t="s">
        <v>67</v>
      </c>
      <c r="BA184" s="67" t="s">
        <v>133</v>
      </c>
    </row>
    <row r="185" spans="2:53" x14ac:dyDescent="0.25">
      <c r="B185" s="67">
        <v>2024</v>
      </c>
      <c r="C185" s="67">
        <v>891780111</v>
      </c>
      <c r="D185" s="69" t="s">
        <v>64</v>
      </c>
      <c r="E185" s="70" t="s">
        <v>4222</v>
      </c>
      <c r="F185" s="70" t="s">
        <v>4221</v>
      </c>
      <c r="G185" s="72">
        <v>0</v>
      </c>
      <c r="H185" s="72" t="s">
        <v>73</v>
      </c>
      <c r="I185" s="69" t="s">
        <v>65</v>
      </c>
      <c r="J185" s="73" t="s">
        <v>4220</v>
      </c>
      <c r="K185" s="70">
        <v>47759817</v>
      </c>
      <c r="L185" s="67" t="s">
        <v>68</v>
      </c>
      <c r="M185" s="73" t="s">
        <v>4219</v>
      </c>
      <c r="N185" s="75" t="s">
        <v>4218</v>
      </c>
      <c r="O185" s="154">
        <v>1147</v>
      </c>
      <c r="P185" s="291">
        <v>45420</v>
      </c>
      <c r="Q185" s="70">
        <v>47759817</v>
      </c>
      <c r="R185" s="291">
        <v>45432</v>
      </c>
      <c r="S185" s="70">
        <v>47759817</v>
      </c>
      <c r="T185" s="72" t="s">
        <v>66</v>
      </c>
      <c r="U185" s="154">
        <v>85467461</v>
      </c>
      <c r="V185" s="73" t="s">
        <v>4217</v>
      </c>
      <c r="W185" s="292">
        <v>45432</v>
      </c>
      <c r="X185" s="292">
        <v>45432</v>
      </c>
      <c r="Y185" s="292">
        <v>45432</v>
      </c>
      <c r="Z185" s="292">
        <v>45476</v>
      </c>
      <c r="AA185" s="136">
        <f t="shared" si="25"/>
        <v>44</v>
      </c>
      <c r="AB185" s="70">
        <v>0</v>
      </c>
      <c r="AC185" s="70">
        <v>0</v>
      </c>
      <c r="AD185" s="70">
        <v>0</v>
      </c>
      <c r="AE185" s="84" t="s">
        <v>75</v>
      </c>
      <c r="AF185" s="136">
        <f t="shared" si="26"/>
        <v>0</v>
      </c>
      <c r="AG185" s="70">
        <v>0</v>
      </c>
      <c r="AH185" s="70">
        <v>0</v>
      </c>
      <c r="AI185" s="84" t="s">
        <v>75</v>
      </c>
      <c r="AJ185" s="72">
        <v>0</v>
      </c>
      <c r="AK185" s="84" t="s">
        <v>75</v>
      </c>
      <c r="AL185" s="84" t="s">
        <v>75</v>
      </c>
      <c r="AM185" s="136">
        <f t="shared" si="27"/>
        <v>0</v>
      </c>
      <c r="AN185" s="136">
        <f>+K185+AC185-AH185</f>
        <v>47759817</v>
      </c>
      <c r="AO185" s="72" t="s">
        <v>67</v>
      </c>
      <c r="AP185" s="70">
        <v>47759817</v>
      </c>
      <c r="AQ185" s="72" t="s">
        <v>85</v>
      </c>
      <c r="AR185" s="70">
        <v>0</v>
      </c>
      <c r="AS185" s="291" t="s">
        <v>75</v>
      </c>
      <c r="AT185" s="70">
        <v>0</v>
      </c>
      <c r="AU185" s="139">
        <f t="shared" si="28"/>
        <v>47759817</v>
      </c>
      <c r="AV185" s="140">
        <f t="shared" si="29"/>
        <v>0</v>
      </c>
      <c r="AW185" s="84" t="s">
        <v>75</v>
      </c>
      <c r="AX185" s="72" t="s">
        <v>86</v>
      </c>
      <c r="AY185" s="73" t="s">
        <v>4216</v>
      </c>
      <c r="AZ185" s="67" t="s">
        <v>67</v>
      </c>
      <c r="BA185" s="67" t="s">
        <v>133</v>
      </c>
    </row>
    <row r="186" spans="2:53" x14ac:dyDescent="0.25">
      <c r="B186" s="67">
        <v>2024</v>
      </c>
      <c r="C186" s="67">
        <v>891780111</v>
      </c>
      <c r="D186" s="69" t="s">
        <v>64</v>
      </c>
      <c r="E186" s="70" t="s">
        <v>4215</v>
      </c>
      <c r="F186" s="70" t="s">
        <v>4214</v>
      </c>
      <c r="G186" s="72">
        <v>0</v>
      </c>
      <c r="H186" s="72" t="s">
        <v>73</v>
      </c>
      <c r="I186" s="69" t="s">
        <v>138</v>
      </c>
      <c r="J186" s="73" t="s">
        <v>4213</v>
      </c>
      <c r="K186" s="70">
        <v>19707590</v>
      </c>
      <c r="L186" s="67" t="s">
        <v>68</v>
      </c>
      <c r="M186" s="73" t="s">
        <v>4212</v>
      </c>
      <c r="N186" s="75" t="s">
        <v>4211</v>
      </c>
      <c r="O186" s="154">
        <v>1108</v>
      </c>
      <c r="P186" s="291">
        <v>45415</v>
      </c>
      <c r="Q186" s="70">
        <v>19707590</v>
      </c>
      <c r="R186" s="291">
        <v>45436</v>
      </c>
      <c r="S186" s="70">
        <v>19707590</v>
      </c>
      <c r="T186" s="72" t="s">
        <v>66</v>
      </c>
      <c r="U186" s="154">
        <v>36665858</v>
      </c>
      <c r="V186" s="73" t="s">
        <v>4186</v>
      </c>
      <c r="W186" s="292">
        <v>45436</v>
      </c>
      <c r="X186" s="292">
        <v>45436</v>
      </c>
      <c r="Y186" s="292" t="s">
        <v>75</v>
      </c>
      <c r="Z186" s="292">
        <v>45439</v>
      </c>
      <c r="AA186" s="136">
        <f t="shared" si="25"/>
        <v>3</v>
      </c>
      <c r="AB186" s="70">
        <v>0</v>
      </c>
      <c r="AC186" s="70">
        <v>0</v>
      </c>
      <c r="AD186" s="70">
        <v>0</v>
      </c>
      <c r="AE186" s="84" t="s">
        <v>75</v>
      </c>
      <c r="AF186" s="136">
        <f t="shared" si="26"/>
        <v>0</v>
      </c>
      <c r="AG186" s="70">
        <v>0</v>
      </c>
      <c r="AH186" s="70">
        <v>0</v>
      </c>
      <c r="AI186" s="84" t="s">
        <v>75</v>
      </c>
      <c r="AJ186" s="72">
        <v>0</v>
      </c>
      <c r="AK186" s="84" t="s">
        <v>75</v>
      </c>
      <c r="AL186" s="84" t="s">
        <v>75</v>
      </c>
      <c r="AM186" s="136">
        <f t="shared" si="27"/>
        <v>0</v>
      </c>
      <c r="AN186" s="136">
        <f>+K186+AC186-AH186</f>
        <v>19707590</v>
      </c>
      <c r="AO186" s="72" t="s">
        <v>67</v>
      </c>
      <c r="AP186" s="70">
        <v>19707590</v>
      </c>
      <c r="AQ186" s="72" t="s">
        <v>85</v>
      </c>
      <c r="AR186" s="70">
        <v>0</v>
      </c>
      <c r="AS186" s="291" t="s">
        <v>75</v>
      </c>
      <c r="AT186" s="70">
        <v>0</v>
      </c>
      <c r="AU186" s="139">
        <f t="shared" si="28"/>
        <v>19707590</v>
      </c>
      <c r="AV186" s="140">
        <f t="shared" si="29"/>
        <v>0</v>
      </c>
      <c r="AW186" s="84" t="s">
        <v>75</v>
      </c>
      <c r="AX186" s="72" t="s">
        <v>131</v>
      </c>
      <c r="AY186" s="73" t="s">
        <v>4210</v>
      </c>
      <c r="AZ186" s="67" t="s">
        <v>67</v>
      </c>
      <c r="BA186" s="67" t="s">
        <v>133</v>
      </c>
    </row>
    <row r="187" spans="2:53" x14ac:dyDescent="0.25">
      <c r="B187" s="67">
        <v>2024</v>
      </c>
      <c r="C187" s="67">
        <v>891780111</v>
      </c>
      <c r="D187" s="69" t="s">
        <v>64</v>
      </c>
      <c r="E187" s="70" t="s">
        <v>4209</v>
      </c>
      <c r="F187" s="70" t="s">
        <v>4208</v>
      </c>
      <c r="G187" s="72">
        <v>1</v>
      </c>
      <c r="H187" s="72" t="s">
        <v>73</v>
      </c>
      <c r="I187" s="69" t="s">
        <v>138</v>
      </c>
      <c r="J187" s="73" t="s">
        <v>4207</v>
      </c>
      <c r="K187" s="70">
        <v>49290276</v>
      </c>
      <c r="L187" s="67" t="s">
        <v>68</v>
      </c>
      <c r="M187" s="73" t="s">
        <v>4206</v>
      </c>
      <c r="N187" s="75" t="s">
        <v>4205</v>
      </c>
      <c r="O187" s="154">
        <v>1224</v>
      </c>
      <c r="P187" s="291">
        <v>45434</v>
      </c>
      <c r="Q187" s="70">
        <v>49290276</v>
      </c>
      <c r="R187" s="291">
        <v>45447</v>
      </c>
      <c r="S187" s="70">
        <v>49290276</v>
      </c>
      <c r="T187" s="72" t="s">
        <v>66</v>
      </c>
      <c r="U187" s="154">
        <v>1082851808</v>
      </c>
      <c r="V187" s="73" t="s">
        <v>4204</v>
      </c>
      <c r="W187" s="292">
        <v>45447</v>
      </c>
      <c r="X187" s="292">
        <v>45461</v>
      </c>
      <c r="Y187" s="292">
        <v>45461</v>
      </c>
      <c r="Z187" s="292">
        <v>45462</v>
      </c>
      <c r="AA187" s="136">
        <f t="shared" si="25"/>
        <v>1</v>
      </c>
      <c r="AB187" s="70">
        <v>0</v>
      </c>
      <c r="AC187" s="70">
        <v>0</v>
      </c>
      <c r="AD187" s="70">
        <v>0</v>
      </c>
      <c r="AE187" s="84" t="s">
        <v>75</v>
      </c>
      <c r="AF187" s="136">
        <f t="shared" si="26"/>
        <v>0</v>
      </c>
      <c r="AG187" s="70">
        <v>0</v>
      </c>
      <c r="AH187" s="70">
        <v>0</v>
      </c>
      <c r="AI187" s="84" t="s">
        <v>75</v>
      </c>
      <c r="AJ187" s="72">
        <v>0</v>
      </c>
      <c r="AK187" s="84" t="s">
        <v>75</v>
      </c>
      <c r="AL187" s="84" t="s">
        <v>75</v>
      </c>
      <c r="AM187" s="136">
        <f t="shared" si="27"/>
        <v>0</v>
      </c>
      <c r="AN187" s="136">
        <f>+K187+AC187-AH187</f>
        <v>49290276</v>
      </c>
      <c r="AO187" s="72" t="s">
        <v>67</v>
      </c>
      <c r="AP187" s="70">
        <v>49290276</v>
      </c>
      <c r="AQ187" s="72" t="s">
        <v>85</v>
      </c>
      <c r="AR187" s="70">
        <v>0</v>
      </c>
      <c r="AS187" s="291">
        <v>0</v>
      </c>
      <c r="AT187" s="70">
        <v>0</v>
      </c>
      <c r="AU187" s="139">
        <f t="shared" si="28"/>
        <v>49290276</v>
      </c>
      <c r="AV187" s="140">
        <f t="shared" si="29"/>
        <v>0</v>
      </c>
      <c r="AW187" s="84" t="s">
        <v>75</v>
      </c>
      <c r="AX187" s="72" t="s">
        <v>131</v>
      </c>
      <c r="AY187" s="73" t="s">
        <v>4203</v>
      </c>
      <c r="AZ187" s="67" t="s">
        <v>67</v>
      </c>
      <c r="BA187" s="67" t="s">
        <v>133</v>
      </c>
    </row>
    <row r="188" spans="2:53" x14ac:dyDescent="0.25">
      <c r="B188" s="67">
        <v>2024</v>
      </c>
      <c r="C188" s="67">
        <v>891780111</v>
      </c>
      <c r="D188" s="69" t="s">
        <v>64</v>
      </c>
      <c r="E188" s="70" t="s">
        <v>4202</v>
      </c>
      <c r="F188" s="70" t="s">
        <v>4201</v>
      </c>
      <c r="G188" s="72">
        <v>2</v>
      </c>
      <c r="H188" s="72" t="s">
        <v>73</v>
      </c>
      <c r="I188" s="69" t="s">
        <v>138</v>
      </c>
      <c r="J188" s="73" t="s">
        <v>4200</v>
      </c>
      <c r="K188" s="70">
        <v>34254000</v>
      </c>
      <c r="L188" s="67" t="s">
        <v>68</v>
      </c>
      <c r="M188" s="73" t="s">
        <v>4199</v>
      </c>
      <c r="N188" s="75" t="s">
        <v>4198</v>
      </c>
      <c r="O188" s="154">
        <v>1346</v>
      </c>
      <c r="P188" s="291">
        <v>45455</v>
      </c>
      <c r="Q188" s="70">
        <v>34254000</v>
      </c>
      <c r="R188" s="291">
        <v>45457</v>
      </c>
      <c r="S188" s="70">
        <v>34254000</v>
      </c>
      <c r="T188" s="72" t="s">
        <v>66</v>
      </c>
      <c r="U188" s="154">
        <v>57461216</v>
      </c>
      <c r="V188" s="73" t="s">
        <v>4197</v>
      </c>
      <c r="W188" s="292">
        <v>45457</v>
      </c>
      <c r="X188" s="292">
        <v>45457</v>
      </c>
      <c r="Y188" s="292" t="s">
        <v>75</v>
      </c>
      <c r="Z188" s="292">
        <v>45499</v>
      </c>
      <c r="AA188" s="136">
        <f t="shared" si="25"/>
        <v>42</v>
      </c>
      <c r="AB188" s="70">
        <v>0</v>
      </c>
      <c r="AC188" s="70">
        <v>0</v>
      </c>
      <c r="AD188" s="70">
        <v>0</v>
      </c>
      <c r="AE188" s="84" t="s">
        <v>75</v>
      </c>
      <c r="AF188" s="136">
        <f t="shared" si="26"/>
        <v>0</v>
      </c>
      <c r="AG188" s="70">
        <v>0</v>
      </c>
      <c r="AH188" s="70">
        <v>0</v>
      </c>
      <c r="AI188" s="84" t="s">
        <v>75</v>
      </c>
      <c r="AJ188" s="72">
        <v>0</v>
      </c>
      <c r="AK188" s="84" t="s">
        <v>75</v>
      </c>
      <c r="AL188" s="84" t="s">
        <v>75</v>
      </c>
      <c r="AM188" s="136">
        <f t="shared" si="27"/>
        <v>0</v>
      </c>
      <c r="AN188" s="136">
        <f>+K188+AC188-AH188</f>
        <v>34254000</v>
      </c>
      <c r="AO188" s="72" t="s">
        <v>67</v>
      </c>
      <c r="AP188" s="70">
        <v>34254000</v>
      </c>
      <c r="AQ188" s="72" t="s">
        <v>85</v>
      </c>
      <c r="AR188" s="70">
        <v>0</v>
      </c>
      <c r="AS188" s="291">
        <v>0</v>
      </c>
      <c r="AT188" s="70">
        <v>0</v>
      </c>
      <c r="AU188" s="139">
        <f t="shared" si="28"/>
        <v>34254000</v>
      </c>
      <c r="AV188" s="140">
        <f t="shared" si="29"/>
        <v>0</v>
      </c>
      <c r="AW188" s="84" t="s">
        <v>75</v>
      </c>
      <c r="AX188" s="72" t="s">
        <v>86</v>
      </c>
      <c r="AY188" s="73" t="s">
        <v>4196</v>
      </c>
      <c r="AZ188" s="67" t="s">
        <v>67</v>
      </c>
      <c r="BA188" s="67" t="s">
        <v>133</v>
      </c>
    </row>
    <row r="189" spans="2:53" x14ac:dyDescent="0.25">
      <c r="B189" s="67">
        <v>2024</v>
      </c>
      <c r="C189" s="67">
        <v>891780111</v>
      </c>
      <c r="D189" s="69" t="s">
        <v>64</v>
      </c>
      <c r="E189" s="70" t="s">
        <v>4195</v>
      </c>
      <c r="F189" s="70" t="s">
        <v>4194</v>
      </c>
      <c r="G189" s="72">
        <v>3</v>
      </c>
      <c r="H189" s="72" t="s">
        <v>73</v>
      </c>
      <c r="I189" s="69" t="s">
        <v>138</v>
      </c>
      <c r="J189" s="73" t="s">
        <v>4193</v>
      </c>
      <c r="K189" s="70">
        <v>2618000</v>
      </c>
      <c r="L189" s="67" t="s">
        <v>68</v>
      </c>
      <c r="M189" s="73" t="s">
        <v>4192</v>
      </c>
      <c r="N189" s="75" t="s">
        <v>4191</v>
      </c>
      <c r="O189" s="154">
        <v>1344</v>
      </c>
      <c r="P189" s="291">
        <v>45455</v>
      </c>
      <c r="Q189" s="70">
        <v>2618000</v>
      </c>
      <c r="R189" s="291">
        <v>45469</v>
      </c>
      <c r="S189" s="70">
        <v>2618000</v>
      </c>
      <c r="T189" s="72" t="s">
        <v>66</v>
      </c>
      <c r="U189" s="154">
        <v>36665858</v>
      </c>
      <c r="V189" s="73" t="s">
        <v>4186</v>
      </c>
      <c r="W189" s="292">
        <v>45469</v>
      </c>
      <c r="X189" s="292">
        <v>45469</v>
      </c>
      <c r="Y189" s="292" t="s">
        <v>75</v>
      </c>
      <c r="Z189" s="292">
        <v>45485</v>
      </c>
      <c r="AA189" s="136">
        <f t="shared" si="25"/>
        <v>16</v>
      </c>
      <c r="AB189" s="70">
        <v>0</v>
      </c>
      <c r="AC189" s="70">
        <v>0</v>
      </c>
      <c r="AD189" s="70">
        <v>0</v>
      </c>
      <c r="AE189" s="84" t="s">
        <v>75</v>
      </c>
      <c r="AF189" s="136">
        <f t="shared" si="26"/>
        <v>0</v>
      </c>
      <c r="AG189" s="70">
        <v>0</v>
      </c>
      <c r="AH189" s="70">
        <v>0</v>
      </c>
      <c r="AI189" s="84" t="s">
        <v>75</v>
      </c>
      <c r="AJ189" s="72">
        <v>0</v>
      </c>
      <c r="AK189" s="84" t="s">
        <v>75</v>
      </c>
      <c r="AL189" s="84" t="s">
        <v>75</v>
      </c>
      <c r="AM189" s="136">
        <f t="shared" si="27"/>
        <v>0</v>
      </c>
      <c r="AN189" s="136">
        <f>+K189+AC189-AH189</f>
        <v>2618000</v>
      </c>
      <c r="AO189" s="72" t="s">
        <v>67</v>
      </c>
      <c r="AP189" s="70">
        <v>2618000</v>
      </c>
      <c r="AQ189" s="72" t="s">
        <v>85</v>
      </c>
      <c r="AR189" s="70">
        <v>0</v>
      </c>
      <c r="AS189" s="291">
        <v>0</v>
      </c>
      <c r="AT189" s="70">
        <v>0</v>
      </c>
      <c r="AU189" s="139">
        <f t="shared" si="28"/>
        <v>2618000</v>
      </c>
      <c r="AV189" s="140">
        <f t="shared" si="29"/>
        <v>0</v>
      </c>
      <c r="AW189" s="84" t="s">
        <v>75</v>
      </c>
      <c r="AX189" s="72" t="s">
        <v>86</v>
      </c>
      <c r="AY189" s="73" t="s">
        <v>4190</v>
      </c>
      <c r="AZ189" s="67" t="s">
        <v>67</v>
      </c>
      <c r="BA189" s="67" t="s">
        <v>133</v>
      </c>
    </row>
    <row r="190" spans="2:53" x14ac:dyDescent="0.25">
      <c r="B190" s="67">
        <v>2024</v>
      </c>
      <c r="C190" s="67">
        <v>891780111</v>
      </c>
      <c r="D190" s="69" t="s">
        <v>64</v>
      </c>
      <c r="E190" s="70" t="s">
        <v>4189</v>
      </c>
      <c r="F190" s="70" t="s">
        <v>4188</v>
      </c>
      <c r="G190" s="72">
        <v>4</v>
      </c>
      <c r="H190" s="72" t="s">
        <v>73</v>
      </c>
      <c r="I190" s="69" t="s">
        <v>138</v>
      </c>
      <c r="J190" s="73" t="s">
        <v>4187</v>
      </c>
      <c r="K190" s="70">
        <v>22449869</v>
      </c>
      <c r="L190" s="67" t="s">
        <v>68</v>
      </c>
      <c r="M190" s="73" t="s">
        <v>526</v>
      </c>
      <c r="N190" s="75" t="s">
        <v>1717</v>
      </c>
      <c r="O190" s="154">
        <v>1343</v>
      </c>
      <c r="P190" s="291">
        <v>45455</v>
      </c>
      <c r="Q190" s="70">
        <v>22449869</v>
      </c>
      <c r="R190" s="291">
        <v>45471</v>
      </c>
      <c r="S190" s="70">
        <v>22449869</v>
      </c>
      <c r="T190" s="72" t="s">
        <v>66</v>
      </c>
      <c r="U190" s="154">
        <v>36665858</v>
      </c>
      <c r="V190" s="73" t="s">
        <v>4186</v>
      </c>
      <c r="W190" s="292">
        <v>45471</v>
      </c>
      <c r="X190" s="292">
        <v>45471</v>
      </c>
      <c r="Y190" s="292" t="s">
        <v>75</v>
      </c>
      <c r="Z190" s="292">
        <v>45500</v>
      </c>
      <c r="AA190" s="136">
        <f t="shared" si="25"/>
        <v>29</v>
      </c>
      <c r="AB190" s="70">
        <v>0</v>
      </c>
      <c r="AC190" s="70">
        <v>0</v>
      </c>
      <c r="AD190" s="70">
        <v>0</v>
      </c>
      <c r="AE190" s="84" t="s">
        <v>75</v>
      </c>
      <c r="AF190" s="136">
        <f t="shared" si="26"/>
        <v>0</v>
      </c>
      <c r="AG190" s="70">
        <v>0</v>
      </c>
      <c r="AH190" s="70">
        <v>0</v>
      </c>
      <c r="AI190" s="84" t="s">
        <v>75</v>
      </c>
      <c r="AJ190" s="72">
        <v>0</v>
      </c>
      <c r="AK190" s="84" t="s">
        <v>75</v>
      </c>
      <c r="AL190" s="84" t="s">
        <v>75</v>
      </c>
      <c r="AM190" s="136">
        <f t="shared" si="27"/>
        <v>0</v>
      </c>
      <c r="AN190" s="136">
        <f>+K190+AC190-AH190</f>
        <v>22449869</v>
      </c>
      <c r="AO190" s="72" t="s">
        <v>67</v>
      </c>
      <c r="AP190" s="70">
        <v>22449869</v>
      </c>
      <c r="AQ190" s="72" t="s">
        <v>85</v>
      </c>
      <c r="AR190" s="70">
        <v>0</v>
      </c>
      <c r="AS190" s="291">
        <v>0</v>
      </c>
      <c r="AT190" s="70">
        <v>0</v>
      </c>
      <c r="AU190" s="139">
        <f t="shared" si="28"/>
        <v>22449869</v>
      </c>
      <c r="AV190" s="140">
        <f t="shared" si="29"/>
        <v>0</v>
      </c>
      <c r="AW190" s="84" t="s">
        <v>75</v>
      </c>
      <c r="AX190" s="72" t="s">
        <v>86</v>
      </c>
      <c r="AY190" s="73" t="s">
        <v>4185</v>
      </c>
      <c r="AZ190" s="67" t="s">
        <v>67</v>
      </c>
      <c r="BA190" s="67" t="s">
        <v>133</v>
      </c>
    </row>
    <row r="191" spans="2:53" x14ac:dyDescent="0.25">
      <c r="B191" s="67">
        <v>2024</v>
      </c>
      <c r="C191" s="67">
        <v>891780111</v>
      </c>
      <c r="D191" s="69" t="s">
        <v>64</v>
      </c>
      <c r="E191" s="70" t="s">
        <v>4184</v>
      </c>
      <c r="F191" s="70" t="s">
        <v>4183</v>
      </c>
      <c r="G191" s="72">
        <v>0</v>
      </c>
      <c r="H191" s="72" t="s">
        <v>73</v>
      </c>
      <c r="I191" s="69" t="s">
        <v>65</v>
      </c>
      <c r="J191" s="73" t="s">
        <v>4182</v>
      </c>
      <c r="K191" s="70">
        <v>322480931</v>
      </c>
      <c r="L191" s="67" t="s">
        <v>68</v>
      </c>
      <c r="M191" s="73" t="s">
        <v>4181</v>
      </c>
      <c r="N191" s="75" t="s">
        <v>4180</v>
      </c>
      <c r="O191" s="154">
        <v>349</v>
      </c>
      <c r="P191" s="291">
        <v>45336</v>
      </c>
      <c r="Q191" s="70">
        <v>322550800</v>
      </c>
      <c r="R191" s="291">
        <v>45363</v>
      </c>
      <c r="S191" s="70">
        <v>322480931</v>
      </c>
      <c r="T191" s="72" t="s">
        <v>66</v>
      </c>
      <c r="U191" s="154">
        <v>19616595</v>
      </c>
      <c r="V191" s="73" t="s">
        <v>4179</v>
      </c>
      <c r="W191" s="292">
        <v>45363</v>
      </c>
      <c r="X191" s="292">
        <v>45372</v>
      </c>
      <c r="Y191" s="292">
        <v>45363</v>
      </c>
      <c r="Z191" s="292">
        <v>45464</v>
      </c>
      <c r="AA191" s="136">
        <f t="shared" si="25"/>
        <v>101</v>
      </c>
      <c r="AB191" s="70">
        <v>1</v>
      </c>
      <c r="AC191" s="70">
        <v>59125411</v>
      </c>
      <c r="AD191" s="70">
        <v>0</v>
      </c>
      <c r="AE191" s="84" t="s">
        <v>75</v>
      </c>
      <c r="AF191" s="136">
        <f t="shared" si="26"/>
        <v>0</v>
      </c>
      <c r="AG191" s="70">
        <v>0</v>
      </c>
      <c r="AH191" s="70">
        <v>0</v>
      </c>
      <c r="AI191" s="84" t="s">
        <v>75</v>
      </c>
      <c r="AJ191" s="72">
        <v>0</v>
      </c>
      <c r="AK191" s="84" t="s">
        <v>75</v>
      </c>
      <c r="AL191" s="84" t="s">
        <v>75</v>
      </c>
      <c r="AM191" s="136">
        <f t="shared" si="27"/>
        <v>0</v>
      </c>
      <c r="AN191" s="136">
        <f>+K191+AC191-AH191</f>
        <v>381606342</v>
      </c>
      <c r="AO191" s="72" t="s">
        <v>67</v>
      </c>
      <c r="AP191" s="70">
        <v>322480931</v>
      </c>
      <c r="AQ191" s="67" t="s">
        <v>67</v>
      </c>
      <c r="AR191" s="70">
        <v>161240465.5</v>
      </c>
      <c r="AS191" s="291" t="s">
        <v>75</v>
      </c>
      <c r="AT191" s="70">
        <v>0</v>
      </c>
      <c r="AU191" s="139">
        <f t="shared" si="28"/>
        <v>381606342</v>
      </c>
      <c r="AV191" s="140">
        <f t="shared" si="29"/>
        <v>0</v>
      </c>
      <c r="AW191" s="84" t="s">
        <v>75</v>
      </c>
      <c r="AX191" s="72" t="s">
        <v>86</v>
      </c>
      <c r="AY191" s="73" t="s">
        <v>4178</v>
      </c>
      <c r="AZ191" s="67" t="s">
        <v>67</v>
      </c>
      <c r="BA191" s="67" t="s">
        <v>133</v>
      </c>
    </row>
    <row r="192" spans="2:53" x14ac:dyDescent="0.25">
      <c r="B192" s="67">
        <v>2024</v>
      </c>
      <c r="C192" s="67">
        <v>891780111</v>
      </c>
      <c r="D192" s="69" t="s">
        <v>64</v>
      </c>
      <c r="E192" s="70" t="s">
        <v>4177</v>
      </c>
      <c r="F192" s="70" t="s">
        <v>4176</v>
      </c>
      <c r="G192" s="72">
        <v>0</v>
      </c>
      <c r="H192" s="72" t="s">
        <v>73</v>
      </c>
      <c r="I192" s="69" t="s">
        <v>138</v>
      </c>
      <c r="J192" s="73" t="s">
        <v>4175</v>
      </c>
      <c r="K192" s="70">
        <v>307392711</v>
      </c>
      <c r="L192" s="67" t="s">
        <v>68</v>
      </c>
      <c r="M192" s="73" t="s">
        <v>4174</v>
      </c>
      <c r="N192" s="75" t="s">
        <v>4173</v>
      </c>
      <c r="O192" s="154">
        <v>685</v>
      </c>
      <c r="P192" s="291">
        <v>45365</v>
      </c>
      <c r="Q192" s="70">
        <v>307392711</v>
      </c>
      <c r="R192" s="291">
        <v>45399</v>
      </c>
      <c r="S192" s="70">
        <v>307392711</v>
      </c>
      <c r="T192" s="72" t="s">
        <v>66</v>
      </c>
      <c r="U192" s="154">
        <v>15443332</v>
      </c>
      <c r="V192" s="73" t="s">
        <v>4147</v>
      </c>
      <c r="W192" s="292">
        <v>45399</v>
      </c>
      <c r="X192" s="292">
        <v>45414</v>
      </c>
      <c r="Y192" s="292">
        <v>45404</v>
      </c>
      <c r="Z192" s="292">
        <v>45475</v>
      </c>
      <c r="AA192" s="136">
        <f t="shared" si="25"/>
        <v>71</v>
      </c>
      <c r="AB192" s="70">
        <v>0</v>
      </c>
      <c r="AC192" s="70">
        <v>0</v>
      </c>
      <c r="AD192" s="70">
        <v>0</v>
      </c>
      <c r="AE192" s="84" t="s">
        <v>75</v>
      </c>
      <c r="AF192" s="136">
        <f t="shared" si="26"/>
        <v>0</v>
      </c>
      <c r="AG192" s="70">
        <v>0</v>
      </c>
      <c r="AH192" s="70">
        <v>0</v>
      </c>
      <c r="AI192" s="84" t="s">
        <v>75</v>
      </c>
      <c r="AJ192" s="72">
        <v>0</v>
      </c>
      <c r="AK192" s="84" t="s">
        <v>75</v>
      </c>
      <c r="AL192" s="84" t="s">
        <v>75</v>
      </c>
      <c r="AM192" s="136">
        <f t="shared" si="27"/>
        <v>0</v>
      </c>
      <c r="AN192" s="136">
        <f>+K192+AC192-AH192</f>
        <v>307392711</v>
      </c>
      <c r="AO192" s="72" t="s">
        <v>67</v>
      </c>
      <c r="AP192" s="70">
        <v>322480931</v>
      </c>
      <c r="AQ192" s="67" t="s">
        <v>67</v>
      </c>
      <c r="AR192" s="70">
        <v>92217813.299999997</v>
      </c>
      <c r="AS192" s="291" t="s">
        <v>75</v>
      </c>
      <c r="AT192" s="70">
        <v>0</v>
      </c>
      <c r="AU192" s="139">
        <f t="shared" si="28"/>
        <v>307392711</v>
      </c>
      <c r="AV192" s="140">
        <f t="shared" si="29"/>
        <v>0</v>
      </c>
      <c r="AW192" s="84" t="s">
        <v>75</v>
      </c>
      <c r="AX192" s="72" t="s">
        <v>86</v>
      </c>
      <c r="AY192" s="73" t="s">
        <v>4172</v>
      </c>
      <c r="AZ192" s="67" t="s">
        <v>67</v>
      </c>
      <c r="BA192" s="67" t="s">
        <v>133</v>
      </c>
    </row>
    <row r="193" spans="2:53" x14ac:dyDescent="0.25">
      <c r="B193" s="295">
        <v>2024</v>
      </c>
      <c r="C193" s="295">
        <v>891780111</v>
      </c>
      <c r="D193" s="136" t="s">
        <v>64</v>
      </c>
      <c r="E193" s="70" t="s">
        <v>4171</v>
      </c>
      <c r="F193" s="70" t="s">
        <v>4170</v>
      </c>
      <c r="G193" s="72">
        <v>0</v>
      </c>
      <c r="H193" s="72" t="s">
        <v>73</v>
      </c>
      <c r="I193" s="69" t="s">
        <v>138</v>
      </c>
      <c r="J193" s="73" t="s">
        <v>4169</v>
      </c>
      <c r="K193" s="70">
        <v>323985527</v>
      </c>
      <c r="L193" s="67" t="s">
        <v>68</v>
      </c>
      <c r="M193" s="73" t="s">
        <v>4168</v>
      </c>
      <c r="N193" s="75" t="s">
        <v>4167</v>
      </c>
      <c r="O193" s="154">
        <v>859</v>
      </c>
      <c r="P193" s="291">
        <v>45390</v>
      </c>
      <c r="Q193" s="70">
        <v>324109940</v>
      </c>
      <c r="R193" s="291">
        <v>45411</v>
      </c>
      <c r="S193" s="70">
        <v>323985526.48000002</v>
      </c>
      <c r="T193" s="72" t="s">
        <v>66</v>
      </c>
      <c r="U193" s="154">
        <v>15443332</v>
      </c>
      <c r="V193" s="73" t="s">
        <v>4147</v>
      </c>
      <c r="W193" s="292">
        <v>45411</v>
      </c>
      <c r="X193" s="292">
        <v>45426</v>
      </c>
      <c r="Y193" s="292" t="s">
        <v>75</v>
      </c>
      <c r="Z193" s="292">
        <v>45487</v>
      </c>
      <c r="AA193" s="136">
        <f t="shared" si="25"/>
        <v>61</v>
      </c>
      <c r="AB193" s="70">
        <v>0</v>
      </c>
      <c r="AC193" s="70">
        <v>0</v>
      </c>
      <c r="AD193" s="70">
        <v>0</v>
      </c>
      <c r="AE193" s="84" t="s">
        <v>75</v>
      </c>
      <c r="AF193" s="136">
        <f t="shared" si="26"/>
        <v>0</v>
      </c>
      <c r="AG193" s="70">
        <v>0</v>
      </c>
      <c r="AH193" s="70">
        <v>0</v>
      </c>
      <c r="AI193" s="84" t="s">
        <v>75</v>
      </c>
      <c r="AJ193" s="72">
        <v>0</v>
      </c>
      <c r="AK193" s="84" t="s">
        <v>75</v>
      </c>
      <c r="AL193" s="84" t="s">
        <v>75</v>
      </c>
      <c r="AM193" s="136">
        <f t="shared" si="27"/>
        <v>0</v>
      </c>
      <c r="AN193" s="136">
        <f>+K193+AC193-AH193</f>
        <v>323985527</v>
      </c>
      <c r="AO193" s="72" t="s">
        <v>67</v>
      </c>
      <c r="AP193" s="70">
        <v>322480931</v>
      </c>
      <c r="AQ193" s="67" t="s">
        <v>67</v>
      </c>
      <c r="AR193" s="70">
        <v>161992763.24000001</v>
      </c>
      <c r="AS193" s="291" t="s">
        <v>75</v>
      </c>
      <c r="AT193" s="70">
        <v>0</v>
      </c>
      <c r="AU193" s="139">
        <f t="shared" si="28"/>
        <v>323985527</v>
      </c>
      <c r="AV193" s="140">
        <f t="shared" si="29"/>
        <v>0</v>
      </c>
      <c r="AW193" s="84" t="s">
        <v>75</v>
      </c>
      <c r="AX193" s="72" t="s">
        <v>86</v>
      </c>
      <c r="AY193" s="73" t="s">
        <v>4166</v>
      </c>
      <c r="AZ193" s="67" t="s">
        <v>67</v>
      </c>
      <c r="BA193" s="67" t="s">
        <v>133</v>
      </c>
    </row>
    <row r="194" spans="2:53" x14ac:dyDescent="0.25">
      <c r="B194" s="67">
        <v>2024</v>
      </c>
      <c r="C194" s="67">
        <v>891780111</v>
      </c>
      <c r="D194" s="69" t="s">
        <v>64</v>
      </c>
      <c r="E194" s="70" t="s">
        <v>4165</v>
      </c>
      <c r="F194" s="70" t="s">
        <v>4164</v>
      </c>
      <c r="G194" s="72">
        <v>0</v>
      </c>
      <c r="H194" s="72" t="s">
        <v>73</v>
      </c>
      <c r="I194" s="69" t="s">
        <v>138</v>
      </c>
      <c r="J194" s="73" t="s">
        <v>4163</v>
      </c>
      <c r="K194" s="70">
        <v>20000710</v>
      </c>
      <c r="L194" s="67" t="s">
        <v>68</v>
      </c>
      <c r="M194" s="73" t="s">
        <v>4162</v>
      </c>
      <c r="N194" s="75" t="s">
        <v>4161</v>
      </c>
      <c r="O194" s="154">
        <v>614</v>
      </c>
      <c r="P194" s="291">
        <v>45358</v>
      </c>
      <c r="Q194" s="70">
        <v>20000710</v>
      </c>
      <c r="R194" s="291">
        <v>45421</v>
      </c>
      <c r="S194" s="70">
        <v>20000710</v>
      </c>
      <c r="T194" s="72" t="s">
        <v>66</v>
      </c>
      <c r="U194" s="154">
        <v>85151631</v>
      </c>
      <c r="V194" s="73" t="s">
        <v>4160</v>
      </c>
      <c r="W194" s="292">
        <v>45421</v>
      </c>
      <c r="X194" s="292">
        <v>45429</v>
      </c>
      <c r="Y194" s="292">
        <v>45426</v>
      </c>
      <c r="Z194" s="292">
        <v>45433</v>
      </c>
      <c r="AA194" s="136">
        <f t="shared" si="25"/>
        <v>7</v>
      </c>
      <c r="AB194" s="70">
        <v>0</v>
      </c>
      <c r="AC194" s="70">
        <v>0</v>
      </c>
      <c r="AD194" s="70">
        <v>0</v>
      </c>
      <c r="AE194" s="84" t="s">
        <v>75</v>
      </c>
      <c r="AF194" s="136">
        <f t="shared" si="26"/>
        <v>0</v>
      </c>
      <c r="AG194" s="70">
        <v>0</v>
      </c>
      <c r="AH194" s="70">
        <v>0</v>
      </c>
      <c r="AI194" s="84" t="s">
        <v>75</v>
      </c>
      <c r="AJ194" s="72">
        <v>0</v>
      </c>
      <c r="AK194" s="84" t="s">
        <v>75</v>
      </c>
      <c r="AL194" s="84" t="s">
        <v>75</v>
      </c>
      <c r="AM194" s="136">
        <f t="shared" si="27"/>
        <v>0</v>
      </c>
      <c r="AN194" s="136">
        <f>+K194+AC194-AH194</f>
        <v>20000710</v>
      </c>
      <c r="AO194" s="72" t="s">
        <v>67</v>
      </c>
      <c r="AP194" s="70">
        <v>20000710</v>
      </c>
      <c r="AQ194" s="67" t="s">
        <v>85</v>
      </c>
      <c r="AR194" s="70">
        <v>0</v>
      </c>
      <c r="AS194" s="291" t="s">
        <v>75</v>
      </c>
      <c r="AT194" s="70">
        <v>0</v>
      </c>
      <c r="AU194" s="139">
        <f t="shared" si="28"/>
        <v>20000710</v>
      </c>
      <c r="AV194" s="140">
        <f t="shared" si="29"/>
        <v>0</v>
      </c>
      <c r="AW194" s="84" t="s">
        <v>75</v>
      </c>
      <c r="AX194" s="72" t="s">
        <v>131</v>
      </c>
      <c r="AY194" s="73" t="s">
        <v>4159</v>
      </c>
      <c r="AZ194" s="67" t="s">
        <v>67</v>
      </c>
      <c r="BA194" s="67" t="s">
        <v>133</v>
      </c>
    </row>
    <row r="195" spans="2:53" x14ac:dyDescent="0.25">
      <c r="B195" s="295">
        <v>2024</v>
      </c>
      <c r="C195" s="295">
        <v>891780111</v>
      </c>
      <c r="D195" s="136" t="s">
        <v>64</v>
      </c>
      <c r="E195" s="70" t="s">
        <v>4158</v>
      </c>
      <c r="F195" s="70" t="s">
        <v>4157</v>
      </c>
      <c r="G195" s="72">
        <v>0</v>
      </c>
      <c r="H195" s="72" t="s">
        <v>73</v>
      </c>
      <c r="I195" s="69" t="s">
        <v>138</v>
      </c>
      <c r="J195" s="73" t="s">
        <v>4156</v>
      </c>
      <c r="K195" s="70">
        <v>65250140</v>
      </c>
      <c r="L195" s="67" t="s">
        <v>68</v>
      </c>
      <c r="M195" s="73" t="s">
        <v>4155</v>
      </c>
      <c r="N195" s="75" t="s">
        <v>4154</v>
      </c>
      <c r="O195" s="154">
        <v>939</v>
      </c>
      <c r="P195" s="291">
        <v>45394</v>
      </c>
      <c r="Q195" s="70">
        <v>65250171</v>
      </c>
      <c r="R195" s="291">
        <v>45428</v>
      </c>
      <c r="S195" s="70">
        <v>65250140</v>
      </c>
      <c r="T195" s="72" t="s">
        <v>66</v>
      </c>
      <c r="U195" s="154">
        <v>15443332</v>
      </c>
      <c r="V195" s="73" t="s">
        <v>4147</v>
      </c>
      <c r="W195" s="292">
        <v>45428</v>
      </c>
      <c r="X195" s="292">
        <v>45428</v>
      </c>
      <c r="Y195" s="292">
        <v>45428</v>
      </c>
      <c r="Z195" s="292">
        <v>45447</v>
      </c>
      <c r="AA195" s="136">
        <f t="shared" si="25"/>
        <v>19</v>
      </c>
      <c r="AB195" s="70">
        <v>0</v>
      </c>
      <c r="AC195" s="70">
        <v>0</v>
      </c>
      <c r="AD195" s="70">
        <v>0</v>
      </c>
      <c r="AE195" s="84" t="s">
        <v>75</v>
      </c>
      <c r="AF195" s="136">
        <f t="shared" si="26"/>
        <v>0</v>
      </c>
      <c r="AG195" s="70">
        <v>0</v>
      </c>
      <c r="AH195" s="70">
        <v>0</v>
      </c>
      <c r="AI195" s="84" t="s">
        <v>75</v>
      </c>
      <c r="AJ195" s="72">
        <v>0</v>
      </c>
      <c r="AK195" s="84" t="s">
        <v>75</v>
      </c>
      <c r="AL195" s="84" t="s">
        <v>75</v>
      </c>
      <c r="AM195" s="136">
        <f t="shared" si="27"/>
        <v>0</v>
      </c>
      <c r="AN195" s="136">
        <f>+K195+AC195-AH195</f>
        <v>65250140</v>
      </c>
      <c r="AO195" s="72" t="s">
        <v>67</v>
      </c>
      <c r="AP195" s="70">
        <v>65250140</v>
      </c>
      <c r="AQ195" s="67" t="s">
        <v>67</v>
      </c>
      <c r="AR195" s="70">
        <v>32625070</v>
      </c>
      <c r="AS195" s="291" t="s">
        <v>75</v>
      </c>
      <c r="AT195" s="70">
        <v>0</v>
      </c>
      <c r="AU195" s="139">
        <f t="shared" si="28"/>
        <v>65250140</v>
      </c>
      <c r="AV195" s="140">
        <f t="shared" si="29"/>
        <v>0</v>
      </c>
      <c r="AW195" s="84" t="s">
        <v>75</v>
      </c>
      <c r="AX195" s="72" t="s">
        <v>86</v>
      </c>
      <c r="AY195" s="73" t="s">
        <v>4153</v>
      </c>
      <c r="AZ195" s="67" t="s">
        <v>67</v>
      </c>
      <c r="BA195" s="67" t="s">
        <v>133</v>
      </c>
    </row>
    <row r="196" spans="2:53" ht="15.75" thickBot="1" x14ac:dyDescent="0.3">
      <c r="B196" s="95">
        <v>2024</v>
      </c>
      <c r="C196" s="95">
        <v>891780111</v>
      </c>
      <c r="D196" s="97" t="s">
        <v>64</v>
      </c>
      <c r="E196" s="98" t="s">
        <v>4152</v>
      </c>
      <c r="F196" s="98" t="s">
        <v>4151</v>
      </c>
      <c r="G196" s="100">
        <v>0</v>
      </c>
      <c r="H196" s="100" t="s">
        <v>73</v>
      </c>
      <c r="I196" s="97" t="s">
        <v>138</v>
      </c>
      <c r="J196" s="101" t="s">
        <v>4150</v>
      </c>
      <c r="K196" s="98">
        <v>34282719</v>
      </c>
      <c r="L196" s="95" t="s">
        <v>68</v>
      </c>
      <c r="M196" s="101" t="s">
        <v>4149</v>
      </c>
      <c r="N196" s="176" t="s">
        <v>4148</v>
      </c>
      <c r="O196" s="227">
        <v>1000</v>
      </c>
      <c r="P196" s="296">
        <v>45404</v>
      </c>
      <c r="Q196" s="98">
        <v>34334701</v>
      </c>
      <c r="R196" s="296">
        <v>45428</v>
      </c>
      <c r="S196" s="98">
        <v>34282719</v>
      </c>
      <c r="T196" s="100" t="s">
        <v>66</v>
      </c>
      <c r="U196" s="227">
        <v>15443332</v>
      </c>
      <c r="V196" s="101" t="s">
        <v>4147</v>
      </c>
      <c r="W196" s="297">
        <v>45428</v>
      </c>
      <c r="X196" s="297">
        <v>45433</v>
      </c>
      <c r="Y196" s="297">
        <v>45429</v>
      </c>
      <c r="Z196" s="297">
        <v>45447</v>
      </c>
      <c r="AA196" s="147">
        <f t="shared" si="25"/>
        <v>18</v>
      </c>
      <c r="AB196" s="98">
        <v>0</v>
      </c>
      <c r="AC196" s="98">
        <v>0</v>
      </c>
      <c r="AD196" s="98">
        <v>0</v>
      </c>
      <c r="AE196" s="119" t="s">
        <v>75</v>
      </c>
      <c r="AF196" s="147">
        <f t="shared" si="26"/>
        <v>0</v>
      </c>
      <c r="AG196" s="98">
        <v>0</v>
      </c>
      <c r="AH196" s="98">
        <v>0</v>
      </c>
      <c r="AI196" s="119" t="s">
        <v>75</v>
      </c>
      <c r="AJ196" s="100">
        <v>0</v>
      </c>
      <c r="AK196" s="119" t="s">
        <v>75</v>
      </c>
      <c r="AL196" s="119" t="s">
        <v>75</v>
      </c>
      <c r="AM196" s="147">
        <f t="shared" si="27"/>
        <v>0</v>
      </c>
      <c r="AN196" s="147">
        <f>+K196+AC196-AH196</f>
        <v>34282719</v>
      </c>
      <c r="AO196" s="100" t="s">
        <v>67</v>
      </c>
      <c r="AP196" s="98">
        <v>34282719</v>
      </c>
      <c r="AQ196" s="95" t="s">
        <v>67</v>
      </c>
      <c r="AR196" s="98">
        <v>10284815.699999999</v>
      </c>
      <c r="AS196" s="296" t="s">
        <v>75</v>
      </c>
      <c r="AT196" s="98">
        <v>0</v>
      </c>
      <c r="AU196" s="149">
        <f t="shared" si="28"/>
        <v>34282719</v>
      </c>
      <c r="AV196" s="150">
        <f t="shared" si="29"/>
        <v>0</v>
      </c>
      <c r="AW196" s="119" t="s">
        <v>75</v>
      </c>
      <c r="AX196" s="100" t="s">
        <v>86</v>
      </c>
      <c r="AY196" s="101" t="s">
        <v>4146</v>
      </c>
      <c r="AZ196" s="95" t="s">
        <v>67</v>
      </c>
      <c r="BA196" s="95" t="s">
        <v>133</v>
      </c>
    </row>
    <row r="197" spans="2:53" s="23" customFormat="1" ht="15.75" thickBot="1" x14ac:dyDescent="0.3">
      <c r="B197" s="519" t="s">
        <v>69</v>
      </c>
      <c r="C197" s="520"/>
      <c r="D197" s="521"/>
      <c r="E197" s="32">
        <f>+SUBTOTAL(3,E8:E196)</f>
        <v>189</v>
      </c>
      <c r="F197" s="33"/>
      <c r="G197" s="34"/>
      <c r="H197" s="34"/>
      <c r="I197" s="34"/>
      <c r="J197" s="34"/>
      <c r="K197" s="35">
        <f>SUM(K8:K196)</f>
        <v>11811966878</v>
      </c>
      <c r="L197" s="522"/>
      <c r="M197" s="523"/>
      <c r="N197" s="523"/>
      <c r="O197" s="523"/>
      <c r="P197" s="523"/>
      <c r="Q197" s="523"/>
      <c r="R197" s="523"/>
      <c r="S197" s="523"/>
      <c r="T197" s="523"/>
      <c r="U197" s="523"/>
      <c r="V197" s="523"/>
      <c r="W197" s="523"/>
      <c r="X197" s="523"/>
      <c r="Y197" s="523"/>
      <c r="Z197" s="523"/>
      <c r="AA197" s="524"/>
      <c r="AB197" s="35">
        <f>SUM(AB8:AB196)</f>
        <v>13</v>
      </c>
      <c r="AC197" s="35">
        <f>SUM(AC8:AC196)</f>
        <v>312229191</v>
      </c>
      <c r="AD197" s="35">
        <f>SUM(AD8:AD196)</f>
        <v>2</v>
      </c>
      <c r="AE197" s="38"/>
      <c r="AF197" s="35">
        <f>SUM(AF8:AF196)</f>
        <v>36</v>
      </c>
      <c r="AG197" s="35">
        <f>SUM(AG8:AG196)</f>
        <v>0</v>
      </c>
      <c r="AH197" s="35">
        <f>SUM(AH8:AH196)</f>
        <v>0</v>
      </c>
      <c r="AI197" s="38"/>
      <c r="AJ197" s="35">
        <f>SUM(AJ8:AJ196)</f>
        <v>0</v>
      </c>
      <c r="AK197" s="522"/>
      <c r="AL197" s="523"/>
      <c r="AM197" s="524"/>
      <c r="AN197" s="35">
        <f>SUM(AN8:AN196)</f>
        <v>12124196069</v>
      </c>
      <c r="AO197" s="38"/>
      <c r="AP197" s="35">
        <f>SUM(AP8:AP196)</f>
        <v>11825558502</v>
      </c>
      <c r="AQ197" s="38"/>
      <c r="AR197" s="35">
        <f>SUM(AR8:AR196)</f>
        <v>1396015271.74</v>
      </c>
      <c r="AS197" s="38"/>
      <c r="AT197" s="35">
        <f>SUM(AT8:AT196)</f>
        <v>5519728929.5</v>
      </c>
      <c r="AU197" s="35">
        <f>SUM(AU8:AU196)</f>
        <v>6604467139.5</v>
      </c>
      <c r="AV197" s="522"/>
      <c r="AW197" s="523"/>
      <c r="AX197" s="523"/>
      <c r="AY197" s="523"/>
      <c r="AZ197" s="523"/>
      <c r="BA197" s="523"/>
    </row>
  </sheetData>
  <sheetProtection formatCells="0" formatColumns="0" formatRows="0" insertRows="0" deleteRows="0" autoFilter="0"/>
  <mergeCells count="22">
    <mergeCell ref="AQ6:AU6"/>
    <mergeCell ref="B3:C6"/>
    <mergeCell ref="D3:G4"/>
    <mergeCell ref="H3:I5"/>
    <mergeCell ref="F5:G5"/>
    <mergeCell ref="AB5:AM5"/>
    <mergeCell ref="AV6:AX6"/>
    <mergeCell ref="AY6:BA6"/>
    <mergeCell ref="B197:D197"/>
    <mergeCell ref="L197:AA197"/>
    <mergeCell ref="AK197:AM197"/>
    <mergeCell ref="AV197:BA197"/>
    <mergeCell ref="W6:AA6"/>
    <mergeCell ref="AB6:AF6"/>
    <mergeCell ref="AG6:AI6"/>
    <mergeCell ref="AJ6:AM6"/>
    <mergeCell ref="E6:G6"/>
    <mergeCell ref="M6:N6"/>
    <mergeCell ref="O6:Q6"/>
    <mergeCell ref="R6:S6"/>
    <mergeCell ref="T6:V6"/>
    <mergeCell ref="AO6:AP6"/>
  </mergeCells>
  <conditionalFormatting sqref="F5 E6">
    <cfRule type="containsText" dxfId="29"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196 AF8:AF196 AM8:AO196 AU8:AV196">
    <cfRule type="expression" dxfId="28" priority="2">
      <formula>+_xlfn.ISFORMULA(AA8)</formula>
    </cfRule>
  </conditionalFormatting>
  <conditionalFormatting sqref="AP44:AP119">
    <cfRule type="expression" dxfId="27" priority="1">
      <formula>+_xlfn.ISFORMULA(AP44)</formula>
    </cfRule>
  </conditionalFormatting>
  <dataValidations count="9">
    <dataValidation type="list" allowBlank="1" showInputMessage="1" showErrorMessage="1" sqref="AX8:AX196" xr:uid="{B2B7959F-77C9-4453-9F45-2483DCFEEBEA}">
      <formula1>"Por iniciar,En ejecucion,Suspendido,Terminado,Liquidado"</formula1>
    </dataValidation>
    <dataValidation type="list" allowBlank="1" showInputMessage="1" showErrorMessage="1" sqref="H8:H196" xr:uid="{1A41F179-A910-40C9-BC0D-BE65B9FD8EC0}">
      <formula1>"OTRO SECTOR"</formula1>
    </dataValidation>
    <dataValidation type="list" allowBlank="1" showInputMessage="1" showErrorMessage="1" sqref="L8:L196" xr:uid="{98527B62-9955-429B-88AC-CBEB55D01FF7}">
      <formula1>"DIRECTA"</formula1>
    </dataValidation>
    <dataValidation type="list" allowBlank="1" showInputMessage="1" showErrorMessage="1" sqref="I8:I196" xr:uid="{01671EDE-78B9-4539-A9A7-4752BC3F9AD7}">
      <formula1>"FUNCIONAMIENTO,INVERSION,OTROS"</formula1>
    </dataValidation>
    <dataValidation type="list" allowBlank="1" showInputMessage="1" showErrorMessage="1" sqref="BA8:BA196" xr:uid="{F6CF242F-A775-4B6C-A2C6-937EA3BEE820}">
      <formula1>"SI,NA por TIPO Contrato"</formula1>
    </dataValidation>
    <dataValidation type="list" allowBlank="1" showInputMessage="1" showErrorMessage="1" sqref="AZ8:AZ196" xr:uid="{82E591BC-1F1C-4F45-BE8F-532D061AB1F4}">
      <formula1>"SI,NO HA INICIADO"</formula1>
    </dataValidation>
    <dataValidation type="list" allowBlank="1" showInputMessage="1" showErrorMessage="1" sqref="T8:T196 AO8:AO196 AQ8:AQ196" xr:uid="{CA32AFE5-D4C2-4934-A5E7-039C1CEC0521}">
      <formula1>"SI,NO"</formula1>
    </dataValidation>
    <dataValidation type="list" allowBlank="1" showInputMessage="1" showErrorMessage="1" errorTitle="ERROR" error="SOLO VALIDO LISTA DESPLEGABLE" promptTitle="ESCOJA EL PERIODO" sqref="F5" xr:uid="{E68F23C4-6746-4B18-9B61-8F24821D79EF}">
      <formula1>"Seleccione el periodo a presentar,ENERO,FEBRERO,MARZO,ABRIL,MAYO,JUNIO,JULIO,AGOSTO,SEPTIEMBRE,OCTUBRE,NOVIEMBRE,DICIEMBRE"</formula1>
    </dataValidation>
    <dataValidation type="list" allowBlank="1" showInputMessage="1" showErrorMessage="1" sqref="J4" xr:uid="{819F0A21-0602-405C-897A-0F043F189E93}">
      <formula1>"42,250,1000,3000"</formula1>
    </dataValidation>
  </dataValidations>
  <hyperlinks>
    <hyperlink ref="AY173" r:id="rId1" xr:uid="{72DB14D8-1BE4-40D3-9882-A91AC924F9FD}"/>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BEB7B-E179-41B6-BEA9-C027C896D887}">
  <dimension ref="A1:BT11"/>
  <sheetViews>
    <sheetView showGridLines="0" zoomScaleNormal="10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 customWidth="1"/>
    <col min="6" max="6" width="17.85546875" customWidth="1"/>
    <col min="7" max="7" width="12.71093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2.85546875" customWidth="1"/>
    <col min="19" max="19" width="13.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5.8554687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5242</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x14ac:dyDescent="0.25">
      <c r="B8" s="44">
        <v>2024</v>
      </c>
      <c r="C8" s="44">
        <v>891780111</v>
      </c>
      <c r="D8" s="46" t="s">
        <v>64</v>
      </c>
      <c r="E8" s="47" t="s">
        <v>5241</v>
      </c>
      <c r="F8" s="47" t="s">
        <v>5230</v>
      </c>
      <c r="G8" s="49">
        <v>0</v>
      </c>
      <c r="H8" s="49" t="s">
        <v>73</v>
      </c>
      <c r="I8" s="46" t="s">
        <v>65</v>
      </c>
      <c r="J8" s="47" t="s">
        <v>5240</v>
      </c>
      <c r="K8" s="47">
        <v>19450000</v>
      </c>
      <c r="L8" s="44" t="s">
        <v>68</v>
      </c>
      <c r="M8" s="50" t="s">
        <v>5239</v>
      </c>
      <c r="N8" s="52">
        <v>1082907794</v>
      </c>
      <c r="O8" s="47">
        <v>323</v>
      </c>
      <c r="P8" s="56">
        <v>45331</v>
      </c>
      <c r="Q8" s="47">
        <v>19450000</v>
      </c>
      <c r="R8" s="56">
        <v>45331</v>
      </c>
      <c r="S8" s="47">
        <v>19450000</v>
      </c>
      <c r="T8" s="49" t="s">
        <v>66</v>
      </c>
      <c r="U8" s="115">
        <v>72148417</v>
      </c>
      <c r="V8" s="115" t="s">
        <v>5238</v>
      </c>
      <c r="W8" s="58" t="s">
        <v>5237</v>
      </c>
      <c r="X8" s="58">
        <v>45331</v>
      </c>
      <c r="Y8" s="58" t="s">
        <v>75</v>
      </c>
      <c r="Z8" s="58">
        <v>45460</v>
      </c>
      <c r="AA8" s="115">
        <f>+IF(Y8="1800-01-01",Z8-X8,Z8-Y8)</f>
        <v>129</v>
      </c>
      <c r="AB8" s="47">
        <v>0</v>
      </c>
      <c r="AC8" s="47">
        <v>0</v>
      </c>
      <c r="AD8" s="47">
        <v>0</v>
      </c>
      <c r="AE8" s="61" t="s">
        <v>75</v>
      </c>
      <c r="AF8" s="115">
        <f>+IF(AE8="1800-01-01",0,AE8-Z8)</f>
        <v>0</v>
      </c>
      <c r="AG8" s="47">
        <v>0</v>
      </c>
      <c r="AH8" s="47">
        <v>0</v>
      </c>
      <c r="AI8" s="56" t="s">
        <v>75</v>
      </c>
      <c r="AJ8" s="49">
        <v>0</v>
      </c>
      <c r="AK8" s="56" t="s">
        <v>75</v>
      </c>
      <c r="AL8" s="56" t="s">
        <v>75</v>
      </c>
      <c r="AM8" s="115">
        <f>+IF(AK8="1800-01-01",0,AL8-AK8)</f>
        <v>0</v>
      </c>
      <c r="AN8" s="115">
        <f>+K8+AC8-AH8</f>
        <v>19450000</v>
      </c>
      <c r="AO8" s="49" t="s">
        <v>67</v>
      </c>
      <c r="AP8" s="47">
        <v>19450000</v>
      </c>
      <c r="AQ8" s="49" t="s">
        <v>85</v>
      </c>
      <c r="AR8" s="47">
        <v>0</v>
      </c>
      <c r="AS8" s="63" t="s">
        <v>75</v>
      </c>
      <c r="AT8" s="230">
        <v>19450000</v>
      </c>
      <c r="AU8" s="116">
        <f>AN8-AT8</f>
        <v>0</v>
      </c>
      <c r="AV8" s="117">
        <f>+IFERROR(AT8/AN8,"_")</f>
        <v>1</v>
      </c>
      <c r="AW8" s="63" t="s">
        <v>75</v>
      </c>
      <c r="AX8" s="49" t="s">
        <v>131</v>
      </c>
      <c r="AY8" s="231" t="s">
        <v>5236</v>
      </c>
      <c r="AZ8" s="44" t="s">
        <v>67</v>
      </c>
      <c r="BA8" s="44" t="s">
        <v>67</v>
      </c>
      <c r="BB8" s="12"/>
    </row>
    <row r="9" spans="1:72" s="12" customFormat="1" ht="12.75" x14ac:dyDescent="0.2">
      <c r="B9" s="67">
        <v>2024</v>
      </c>
      <c r="C9" s="67">
        <v>891780111</v>
      </c>
      <c r="D9" s="69" t="s">
        <v>64</v>
      </c>
      <c r="E9" s="70" t="s">
        <v>5235</v>
      </c>
      <c r="F9" s="70" t="s">
        <v>5234</v>
      </c>
      <c r="G9" s="72">
        <v>0</v>
      </c>
      <c r="H9" s="72" t="s">
        <v>73</v>
      </c>
      <c r="I9" s="69" t="s">
        <v>65</v>
      </c>
      <c r="J9" s="73" t="s">
        <v>5233</v>
      </c>
      <c r="K9" s="70">
        <v>19250000</v>
      </c>
      <c r="L9" s="67" t="s">
        <v>68</v>
      </c>
      <c r="M9" s="73" t="s">
        <v>5228</v>
      </c>
      <c r="N9" s="75">
        <v>1082862655</v>
      </c>
      <c r="O9" s="154">
        <v>322</v>
      </c>
      <c r="P9" s="79">
        <v>45331</v>
      </c>
      <c r="Q9" s="70">
        <v>19250000</v>
      </c>
      <c r="R9" s="79">
        <v>45331</v>
      </c>
      <c r="S9" s="70">
        <v>19250000</v>
      </c>
      <c r="T9" s="72" t="s">
        <v>66</v>
      </c>
      <c r="U9" s="136">
        <v>12548945</v>
      </c>
      <c r="V9" s="136" t="s">
        <v>5227</v>
      </c>
      <c r="W9" s="81">
        <v>45331</v>
      </c>
      <c r="X9" s="81">
        <v>45331</v>
      </c>
      <c r="Y9" s="81" t="s">
        <v>75</v>
      </c>
      <c r="Z9" s="81">
        <v>45460</v>
      </c>
      <c r="AA9" s="136">
        <f>+IF(Y9="1800-01-01",Z9-X9,Z9-Y9)</f>
        <v>129</v>
      </c>
      <c r="AB9" s="70">
        <v>0</v>
      </c>
      <c r="AC9" s="70">
        <v>0</v>
      </c>
      <c r="AD9" s="70">
        <v>0</v>
      </c>
      <c r="AE9" s="84" t="s">
        <v>75</v>
      </c>
      <c r="AF9" s="136">
        <f>+IF(AE9="1800-01-01",0,AE9-Z9)</f>
        <v>0</v>
      </c>
      <c r="AG9" s="70">
        <v>0</v>
      </c>
      <c r="AH9" s="70">
        <v>0</v>
      </c>
      <c r="AI9" s="79" t="s">
        <v>75</v>
      </c>
      <c r="AJ9" s="72">
        <v>0</v>
      </c>
      <c r="AK9" s="79" t="s">
        <v>75</v>
      </c>
      <c r="AL9" s="79" t="s">
        <v>75</v>
      </c>
      <c r="AM9" s="136">
        <f>+IF(AK9="1800-01-01",0,AL9-AK9)</f>
        <v>0</v>
      </c>
      <c r="AN9" s="136">
        <f>+K9+AC9-AH9</f>
        <v>19250000</v>
      </c>
      <c r="AO9" s="72" t="s">
        <v>67</v>
      </c>
      <c r="AP9" s="70">
        <v>19250000</v>
      </c>
      <c r="AQ9" s="72" t="s">
        <v>85</v>
      </c>
      <c r="AR9" s="70">
        <v>0</v>
      </c>
      <c r="AS9" s="86" t="s">
        <v>75</v>
      </c>
      <c r="AT9" s="169">
        <v>19250000</v>
      </c>
      <c r="AU9" s="139">
        <f>AN9-AT9</f>
        <v>0</v>
      </c>
      <c r="AV9" s="140">
        <f>+IFERROR(AT9/AN9,"_")</f>
        <v>1</v>
      </c>
      <c r="AW9" s="86" t="s">
        <v>75</v>
      </c>
      <c r="AX9" s="72" t="s">
        <v>131</v>
      </c>
      <c r="AY9" s="232" t="s">
        <v>5232</v>
      </c>
      <c r="AZ9" s="67" t="s">
        <v>67</v>
      </c>
      <c r="BA9" s="67" t="s">
        <v>67</v>
      </c>
    </row>
    <row r="10" spans="1:72" ht="15.75" thickBot="1" x14ac:dyDescent="0.3">
      <c r="B10" s="95">
        <v>2024</v>
      </c>
      <c r="C10" s="95">
        <v>891780111</v>
      </c>
      <c r="D10" s="97" t="s">
        <v>64</v>
      </c>
      <c r="E10" s="98" t="s">
        <v>5231</v>
      </c>
      <c r="F10" s="98" t="s">
        <v>5230</v>
      </c>
      <c r="G10" s="100">
        <v>0</v>
      </c>
      <c r="H10" s="100" t="s">
        <v>73</v>
      </c>
      <c r="I10" s="97" t="s">
        <v>65</v>
      </c>
      <c r="J10" s="98" t="s">
        <v>5229</v>
      </c>
      <c r="K10" s="98">
        <v>3000000</v>
      </c>
      <c r="L10" s="95" t="s">
        <v>68</v>
      </c>
      <c r="M10" s="101" t="s">
        <v>5228</v>
      </c>
      <c r="N10" s="176">
        <v>1082862655</v>
      </c>
      <c r="O10" s="98">
        <v>845</v>
      </c>
      <c r="P10" s="118">
        <v>45387</v>
      </c>
      <c r="Q10" s="98">
        <v>3000000</v>
      </c>
      <c r="R10" s="118">
        <v>45393</v>
      </c>
      <c r="S10" s="98">
        <v>3000000</v>
      </c>
      <c r="T10" s="100" t="s">
        <v>66</v>
      </c>
      <c r="U10" s="147">
        <v>12548945</v>
      </c>
      <c r="V10" s="147" t="s">
        <v>5227</v>
      </c>
      <c r="W10" s="118">
        <v>45393</v>
      </c>
      <c r="X10" s="118">
        <v>45394</v>
      </c>
      <c r="Y10" s="118" t="s">
        <v>75</v>
      </c>
      <c r="Z10" s="118">
        <v>45412</v>
      </c>
      <c r="AA10" s="147">
        <f>+IF(Y10="1800-01-01",Z10-X10,Z10-Y10)</f>
        <v>18</v>
      </c>
      <c r="AB10" s="98">
        <v>0</v>
      </c>
      <c r="AC10" s="98">
        <v>0</v>
      </c>
      <c r="AD10" s="98">
        <v>0</v>
      </c>
      <c r="AE10" s="119" t="s">
        <v>75</v>
      </c>
      <c r="AF10" s="147">
        <f>+IF(AE10="1800-01-01",0,AE10-Z10)</f>
        <v>0</v>
      </c>
      <c r="AG10" s="98">
        <v>0</v>
      </c>
      <c r="AH10" s="98">
        <v>0</v>
      </c>
      <c r="AI10" s="120" t="s">
        <v>75</v>
      </c>
      <c r="AJ10" s="100">
        <v>0</v>
      </c>
      <c r="AK10" s="120" t="s">
        <v>75</v>
      </c>
      <c r="AL10" s="120" t="s">
        <v>75</v>
      </c>
      <c r="AM10" s="147">
        <f>+IF(AK10="1800-01-01",0,AL10-AK10)</f>
        <v>0</v>
      </c>
      <c r="AN10" s="147">
        <f>+K10+AC10-AH10</f>
        <v>3000000</v>
      </c>
      <c r="AO10" s="100" t="s">
        <v>67</v>
      </c>
      <c r="AP10" s="98">
        <v>3000000</v>
      </c>
      <c r="AQ10" s="100" t="s">
        <v>85</v>
      </c>
      <c r="AR10" s="98">
        <v>0</v>
      </c>
      <c r="AS10" s="114" t="s">
        <v>75</v>
      </c>
      <c r="AT10" s="233">
        <v>3000000</v>
      </c>
      <c r="AU10" s="149">
        <f>AN10-AT10</f>
        <v>0</v>
      </c>
      <c r="AV10" s="150">
        <v>1</v>
      </c>
      <c r="AW10" s="114" t="s">
        <v>75</v>
      </c>
      <c r="AX10" s="100" t="s">
        <v>131</v>
      </c>
      <c r="AY10" s="234" t="s">
        <v>5226</v>
      </c>
      <c r="AZ10" s="95" t="s">
        <v>67</v>
      </c>
      <c r="BA10" s="100" t="s">
        <v>67</v>
      </c>
    </row>
    <row r="11" spans="1:72" s="23" customFormat="1" ht="15.75" thickBot="1" x14ac:dyDescent="0.3">
      <c r="B11" s="519" t="s">
        <v>69</v>
      </c>
      <c r="C11" s="520"/>
      <c r="D11" s="521"/>
      <c r="E11" s="32">
        <f>+SUBTOTAL(3,E8:E10)</f>
        <v>3</v>
      </c>
      <c r="F11" s="33"/>
      <c r="G11" s="34"/>
      <c r="H11" s="34"/>
      <c r="I11" s="34"/>
      <c r="J11" s="34"/>
      <c r="K11" s="35">
        <f>SUM(K8:K10)</f>
        <v>41700000</v>
      </c>
      <c r="L11" s="522"/>
      <c r="M11" s="523"/>
      <c r="N11" s="523"/>
      <c r="O11" s="523"/>
      <c r="P11" s="523"/>
      <c r="Q11" s="523"/>
      <c r="R11" s="523"/>
      <c r="S11" s="523"/>
      <c r="T11" s="523"/>
      <c r="U11" s="523"/>
      <c r="V11" s="523"/>
      <c r="W11" s="523"/>
      <c r="X11" s="523"/>
      <c r="Y11" s="523"/>
      <c r="Z11" s="523"/>
      <c r="AA11" s="524"/>
      <c r="AB11" s="36">
        <f>SUM(AB8:AB10)</f>
        <v>0</v>
      </c>
      <c r="AC11" s="37">
        <f>SUM(AC8:AC10)</f>
        <v>0</v>
      </c>
      <c r="AD11" s="37">
        <f>SUM(AD8:AD10)</f>
        <v>0</v>
      </c>
      <c r="AE11" s="38"/>
      <c r="AF11" s="37">
        <f>SUM(AF8:AF10)</f>
        <v>0</v>
      </c>
      <c r="AG11" s="37">
        <f>SUM(AG8:AG10)</f>
        <v>0</v>
      </c>
      <c r="AH11" s="39">
        <f>SUM(AH8:AH10)</f>
        <v>0</v>
      </c>
      <c r="AI11" s="38"/>
      <c r="AJ11" s="40">
        <f>SUM(AJ8:AJ10)</f>
        <v>0</v>
      </c>
      <c r="AK11" s="522"/>
      <c r="AL11" s="523"/>
      <c r="AM11" s="524"/>
      <c r="AN11" s="36">
        <f>SUM(AN8:AN10)</f>
        <v>41700000</v>
      </c>
      <c r="AO11" s="38"/>
      <c r="AP11" s="41">
        <f>SUM(AP8:AP10)</f>
        <v>41700000</v>
      </c>
      <c r="AQ11" s="38"/>
      <c r="AR11" s="37">
        <f>SUM(AR8:AR10)</f>
        <v>0</v>
      </c>
      <c r="AS11" s="38"/>
      <c r="AT11" s="42">
        <f>SUM(AT8:AT10)</f>
        <v>41700000</v>
      </c>
      <c r="AU11" s="43">
        <f>SUM(AU8:AU10)</f>
        <v>0</v>
      </c>
      <c r="AV11" s="522"/>
      <c r="AW11" s="523"/>
      <c r="AX11" s="523"/>
      <c r="AY11" s="523"/>
      <c r="AZ11" s="523"/>
      <c r="BA11" s="5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11:BA11"/>
    <mergeCell ref="AO6:AP6"/>
    <mergeCell ref="B11:D11"/>
    <mergeCell ref="L11:AA11"/>
    <mergeCell ref="AY6:BA6"/>
    <mergeCell ref="M6:N6"/>
    <mergeCell ref="O6:Q6"/>
    <mergeCell ref="R6:S6"/>
    <mergeCell ref="AK11:AM11"/>
    <mergeCell ref="T6:V6"/>
    <mergeCell ref="AV6:AX6"/>
    <mergeCell ref="AQ6:AU6"/>
  </mergeCells>
  <conditionalFormatting sqref="F5 E6">
    <cfRule type="containsText" dxfId="26"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10 AF8:AF10 AM8:AP10 AU8:AV10">
    <cfRule type="expression" dxfId="25" priority="1">
      <formula>+_xlfn.ISFORMULA(AA8)</formula>
    </cfRule>
  </conditionalFormatting>
  <dataValidations count="9">
    <dataValidation type="list" allowBlank="1" showInputMessage="1" showErrorMessage="1" sqref="AX8:AX10" xr:uid="{63DA7620-CE4C-4F8A-896E-61CFBC4FF58E}">
      <formula1>"Por iniciar,En ejecucion,Suspendido,Terminado,Liquidado"</formula1>
    </dataValidation>
    <dataValidation type="list" allowBlank="1" showInputMessage="1" showErrorMessage="1" sqref="H8:H10" xr:uid="{0702C2A5-72D9-4820-8D3B-D816F8654FDD}">
      <formula1>"OTRO SECTOR"</formula1>
    </dataValidation>
    <dataValidation type="list" allowBlank="1" showInputMessage="1" showErrorMessage="1" sqref="L8:L10" xr:uid="{EE8EE2F2-8BC1-46D7-B28C-9776309D777D}">
      <formula1>"DIRECTA"</formula1>
    </dataValidation>
    <dataValidation type="list" allowBlank="1" showInputMessage="1" showErrorMessage="1" sqref="I8:I10" xr:uid="{824282D2-6949-47C9-9CE1-93CEB98509B5}">
      <formula1>"FUNCIONAMIENTO,INVERSION,OTROS"</formula1>
    </dataValidation>
    <dataValidation type="list" allowBlank="1" showInputMessage="1" showErrorMessage="1" sqref="BA8:BA9" xr:uid="{7299B4FF-1FDF-4CCF-8E6C-D62CC1F07AC6}">
      <formula1>"SI,NA por TIPO Contrato"</formula1>
    </dataValidation>
    <dataValidation type="list" allowBlank="1" showInputMessage="1" showErrorMessage="1" sqref="AZ8:AZ10"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0 AQ8:AQ9 AO8:AO10" xr:uid="{301B71B2-D3E4-4E77-88BC-DCB7485E0C66}">
      <formula1>"SI,NO"</formula1>
    </dataValidation>
  </dataValidations>
  <hyperlinks>
    <hyperlink ref="AY9" r:id="rId1" xr:uid="{D52648E2-E1C5-4F50-8EAC-66B0C4A7E01C}"/>
    <hyperlink ref="AY8" r:id="rId2" xr:uid="{C06D12E5-7E51-4518-9CE2-C45801842A0B}"/>
    <hyperlink ref="AY10" r:id="rId3" xr:uid="{278F86A6-868C-47C1-B326-1584645E12AE}"/>
  </hyperlinks>
  <pageMargins left="0.7" right="0.7" top="0.75" bottom="0.75" header="0.3" footer="0.3"/>
  <pageSetup orientation="portrait" horizontalDpi="300" verticalDpi="3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FEA5-535C-4086-8AB9-40B144E0F68A}">
  <dimension ref="A1:BT29"/>
  <sheetViews>
    <sheetView showGridLines="0" workbookViewId="0">
      <selection activeCell="BC7" sqref="BC7"/>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20.2851562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5" max="15" width="11.42578125" customWidth="1"/>
    <col min="16" max="16" width="12.42578125" customWidth="1"/>
    <col min="17" max="17" width="11.42578125" customWidth="1"/>
    <col min="18" max="18" width="14.7109375" customWidth="1"/>
    <col min="19" max="19" width="14"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2"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240</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239</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121">
        <v>2024</v>
      </c>
      <c r="C8" s="44">
        <v>891780111</v>
      </c>
      <c r="D8" s="46" t="s">
        <v>64</v>
      </c>
      <c r="E8" s="122" t="s">
        <v>238</v>
      </c>
      <c r="F8" s="122" t="s">
        <v>237</v>
      </c>
      <c r="G8" s="49">
        <v>0</v>
      </c>
      <c r="H8" s="49" t="s">
        <v>73</v>
      </c>
      <c r="I8" s="46" t="s">
        <v>65</v>
      </c>
      <c r="J8" s="123" t="s">
        <v>236</v>
      </c>
      <c r="K8" s="124">
        <v>26950000</v>
      </c>
      <c r="L8" s="44" t="s">
        <v>68</v>
      </c>
      <c r="M8" s="122" t="s">
        <v>167</v>
      </c>
      <c r="N8" s="122">
        <v>36666875</v>
      </c>
      <c r="O8" s="122">
        <v>31</v>
      </c>
      <c r="P8" s="125">
        <v>45303</v>
      </c>
      <c r="Q8" s="122">
        <v>26950000</v>
      </c>
      <c r="R8" s="56">
        <v>45303</v>
      </c>
      <c r="S8" s="124">
        <v>26950000</v>
      </c>
      <c r="T8" s="49" t="s">
        <v>66</v>
      </c>
      <c r="U8" s="122">
        <v>36726383</v>
      </c>
      <c r="V8" s="123" t="s">
        <v>145</v>
      </c>
      <c r="W8" s="56">
        <v>45303</v>
      </c>
      <c r="X8" s="56">
        <v>45303</v>
      </c>
      <c r="Y8" s="58" t="s">
        <v>75</v>
      </c>
      <c r="Z8" s="126">
        <v>45471</v>
      </c>
      <c r="AA8" s="115">
        <f t="shared" ref="AA8:AA28" si="0">+IF(Y8="1800-01-01",Z8-X8,Z8-Y8)</f>
        <v>168</v>
      </c>
      <c r="AB8" s="47">
        <v>0</v>
      </c>
      <c r="AC8" s="47">
        <v>0</v>
      </c>
      <c r="AD8" s="47">
        <v>0</v>
      </c>
      <c r="AE8" s="61" t="s">
        <v>75</v>
      </c>
      <c r="AF8" s="115">
        <f t="shared" ref="AF8:AF28" si="1">+IF(AE8="1800-01-01",0,AE8-Z8)</f>
        <v>0</v>
      </c>
      <c r="AG8" s="47">
        <v>0</v>
      </c>
      <c r="AH8" s="47">
        <v>0</v>
      </c>
      <c r="AI8" s="56" t="s">
        <v>75</v>
      </c>
      <c r="AJ8" s="49">
        <v>0</v>
      </c>
      <c r="AK8" s="49" t="s">
        <v>75</v>
      </c>
      <c r="AL8" s="49" t="s">
        <v>75</v>
      </c>
      <c r="AM8" s="115">
        <f t="shared" ref="AM8:AM28" si="2">+IF(AK8="1800-01-01",0,AL8-AK8)</f>
        <v>0</v>
      </c>
      <c r="AN8" s="115">
        <f>+K8+AC8-AH8</f>
        <v>26950000</v>
      </c>
      <c r="AO8" s="49" t="s">
        <v>67</v>
      </c>
      <c r="AP8" s="47">
        <v>26950000</v>
      </c>
      <c r="AQ8" s="49" t="s">
        <v>85</v>
      </c>
      <c r="AR8" s="47">
        <v>0</v>
      </c>
      <c r="AS8" s="63" t="s">
        <v>75</v>
      </c>
      <c r="AT8" s="127">
        <v>23275000</v>
      </c>
      <c r="AU8" s="116">
        <f t="shared" ref="AU8:AU28" si="3">AN8-AT8</f>
        <v>3675000</v>
      </c>
      <c r="AV8" s="117">
        <f t="shared" ref="AV8:AV28" si="4">+IFERROR(AT8/AN8,"_")</f>
        <v>0.86363636363636365</v>
      </c>
      <c r="AW8" s="63" t="s">
        <v>75</v>
      </c>
      <c r="AX8" s="49" t="s">
        <v>131</v>
      </c>
      <c r="AY8" s="128" t="s">
        <v>235</v>
      </c>
      <c r="AZ8" s="44" t="s">
        <v>67</v>
      </c>
      <c r="BA8" s="44" t="s">
        <v>67</v>
      </c>
    </row>
    <row r="9" spans="1:72" x14ac:dyDescent="0.25">
      <c r="B9" s="129">
        <v>2024</v>
      </c>
      <c r="C9" s="67">
        <v>891780111</v>
      </c>
      <c r="D9" s="69" t="s">
        <v>64</v>
      </c>
      <c r="E9" s="130" t="s">
        <v>234</v>
      </c>
      <c r="F9" s="130" t="s">
        <v>233</v>
      </c>
      <c r="G9" s="72">
        <v>0</v>
      </c>
      <c r="H9" s="72" t="s">
        <v>73</v>
      </c>
      <c r="I9" s="69" t="s">
        <v>65</v>
      </c>
      <c r="J9" s="131" t="s">
        <v>232</v>
      </c>
      <c r="K9" s="132">
        <v>14850000</v>
      </c>
      <c r="L9" s="67" t="s">
        <v>68</v>
      </c>
      <c r="M9" s="130" t="s">
        <v>231</v>
      </c>
      <c r="N9" s="130">
        <v>1083468618</v>
      </c>
      <c r="O9" s="130">
        <v>30</v>
      </c>
      <c r="P9" s="133">
        <v>45303</v>
      </c>
      <c r="Q9" s="130">
        <v>14850000</v>
      </c>
      <c r="R9" s="134">
        <v>45306</v>
      </c>
      <c r="S9" s="132">
        <v>14850000</v>
      </c>
      <c r="T9" s="72" t="s">
        <v>66</v>
      </c>
      <c r="U9" s="130">
        <v>36726383</v>
      </c>
      <c r="V9" s="131" t="s">
        <v>145</v>
      </c>
      <c r="W9" s="79">
        <v>45306</v>
      </c>
      <c r="X9" s="79">
        <v>45306</v>
      </c>
      <c r="Y9" s="81" t="s">
        <v>75</v>
      </c>
      <c r="Z9" s="135">
        <v>45471</v>
      </c>
      <c r="AA9" s="136">
        <f t="shared" si="0"/>
        <v>165</v>
      </c>
      <c r="AB9" s="70">
        <v>0</v>
      </c>
      <c r="AC9" s="70">
        <v>0</v>
      </c>
      <c r="AD9" s="70">
        <v>0</v>
      </c>
      <c r="AE9" s="84" t="s">
        <v>75</v>
      </c>
      <c r="AF9" s="136">
        <f t="shared" si="1"/>
        <v>0</v>
      </c>
      <c r="AG9" s="70">
        <v>0</v>
      </c>
      <c r="AH9" s="70">
        <v>0</v>
      </c>
      <c r="AI9" s="79" t="s">
        <v>75</v>
      </c>
      <c r="AJ9" s="72">
        <v>0</v>
      </c>
      <c r="AK9" s="72" t="s">
        <v>75</v>
      </c>
      <c r="AL9" s="72" t="s">
        <v>75</v>
      </c>
      <c r="AM9" s="136">
        <f t="shared" si="2"/>
        <v>0</v>
      </c>
      <c r="AN9" s="136">
        <f>+K9+AC9-AH9</f>
        <v>14850000</v>
      </c>
      <c r="AO9" s="72" t="s">
        <v>67</v>
      </c>
      <c r="AP9" s="137">
        <v>14850000</v>
      </c>
      <c r="AQ9" s="72" t="s">
        <v>85</v>
      </c>
      <c r="AR9" s="70">
        <v>0</v>
      </c>
      <c r="AS9" s="86" t="s">
        <v>75</v>
      </c>
      <c r="AT9" s="138">
        <v>12150000</v>
      </c>
      <c r="AU9" s="139">
        <f t="shared" si="3"/>
        <v>2700000</v>
      </c>
      <c r="AV9" s="140">
        <f t="shared" si="4"/>
        <v>0.81818181818181823</v>
      </c>
      <c r="AW9" s="86" t="s">
        <v>75</v>
      </c>
      <c r="AX9" s="72" t="s">
        <v>131</v>
      </c>
      <c r="AY9" s="141" t="s">
        <v>230</v>
      </c>
      <c r="AZ9" s="67" t="s">
        <v>67</v>
      </c>
      <c r="BA9" s="67" t="s">
        <v>67</v>
      </c>
      <c r="BB9" s="12"/>
    </row>
    <row r="10" spans="1:72" x14ac:dyDescent="0.25">
      <c r="B10" s="129">
        <v>2024</v>
      </c>
      <c r="C10" s="67">
        <v>891780111</v>
      </c>
      <c r="D10" s="69" t="s">
        <v>64</v>
      </c>
      <c r="E10" s="130" t="s">
        <v>229</v>
      </c>
      <c r="F10" s="130" t="s">
        <v>228</v>
      </c>
      <c r="G10" s="72">
        <v>0</v>
      </c>
      <c r="H10" s="72" t="s">
        <v>73</v>
      </c>
      <c r="I10" s="69" t="s">
        <v>65</v>
      </c>
      <c r="J10" s="131" t="s">
        <v>227</v>
      </c>
      <c r="K10" s="132">
        <v>27600000</v>
      </c>
      <c r="L10" s="67" t="s">
        <v>68</v>
      </c>
      <c r="M10" s="130" t="s">
        <v>173</v>
      </c>
      <c r="N10" s="130">
        <v>1081761629</v>
      </c>
      <c r="O10" s="130">
        <v>28</v>
      </c>
      <c r="P10" s="133">
        <v>45303</v>
      </c>
      <c r="Q10" s="130">
        <v>27600000</v>
      </c>
      <c r="R10" s="79">
        <v>45303</v>
      </c>
      <c r="S10" s="132">
        <v>27600000</v>
      </c>
      <c r="T10" s="72" t="s">
        <v>66</v>
      </c>
      <c r="U10" s="130">
        <v>12550144</v>
      </c>
      <c r="V10" s="131" t="s">
        <v>172</v>
      </c>
      <c r="W10" s="79">
        <v>45309</v>
      </c>
      <c r="X10" s="79">
        <v>45309</v>
      </c>
      <c r="Y10" s="81" t="s">
        <v>75</v>
      </c>
      <c r="Z10" s="135">
        <v>45471</v>
      </c>
      <c r="AA10" s="136">
        <f t="shared" si="0"/>
        <v>162</v>
      </c>
      <c r="AB10" s="70">
        <v>0</v>
      </c>
      <c r="AC10" s="70">
        <v>0</v>
      </c>
      <c r="AD10" s="70">
        <v>0</v>
      </c>
      <c r="AE10" s="84" t="s">
        <v>75</v>
      </c>
      <c r="AF10" s="136">
        <f t="shared" si="1"/>
        <v>0</v>
      </c>
      <c r="AG10" s="70">
        <v>0</v>
      </c>
      <c r="AH10" s="70">
        <v>0</v>
      </c>
      <c r="AI10" s="79" t="s">
        <v>75</v>
      </c>
      <c r="AJ10" s="72">
        <v>0</v>
      </c>
      <c r="AK10" s="72" t="s">
        <v>75</v>
      </c>
      <c r="AL10" s="72" t="s">
        <v>75</v>
      </c>
      <c r="AM10" s="136">
        <f t="shared" si="2"/>
        <v>0</v>
      </c>
      <c r="AN10" s="136">
        <f>+K10+AC10-AH10</f>
        <v>27600000</v>
      </c>
      <c r="AO10" s="72" t="s">
        <v>67</v>
      </c>
      <c r="AP10" s="137">
        <v>27600000</v>
      </c>
      <c r="AQ10" s="72" t="s">
        <v>85</v>
      </c>
      <c r="AR10" s="70">
        <v>0</v>
      </c>
      <c r="AS10" s="86" t="s">
        <v>75</v>
      </c>
      <c r="AT10" s="138">
        <v>27600000</v>
      </c>
      <c r="AU10" s="139">
        <f t="shared" si="3"/>
        <v>0</v>
      </c>
      <c r="AV10" s="140">
        <f t="shared" si="4"/>
        <v>1</v>
      </c>
      <c r="AW10" s="86" t="s">
        <v>75</v>
      </c>
      <c r="AX10" s="72" t="s">
        <v>131</v>
      </c>
      <c r="AY10" s="141" t="s">
        <v>226</v>
      </c>
      <c r="AZ10" s="67" t="s">
        <v>67</v>
      </c>
      <c r="BA10" s="67" t="s">
        <v>67</v>
      </c>
      <c r="BB10" s="12"/>
    </row>
    <row r="11" spans="1:72" x14ac:dyDescent="0.25">
      <c r="B11" s="129">
        <v>2024</v>
      </c>
      <c r="C11" s="67">
        <v>891780111</v>
      </c>
      <c r="D11" s="69" t="s">
        <v>64</v>
      </c>
      <c r="E11" s="130" t="s">
        <v>225</v>
      </c>
      <c r="F11" s="130" t="s">
        <v>224</v>
      </c>
      <c r="G11" s="72">
        <v>0</v>
      </c>
      <c r="H11" s="72" t="s">
        <v>73</v>
      </c>
      <c r="I11" s="69" t="s">
        <v>65</v>
      </c>
      <c r="J11" s="131" t="s">
        <v>223</v>
      </c>
      <c r="K11" s="132">
        <v>22534000</v>
      </c>
      <c r="L11" s="67" t="s">
        <v>68</v>
      </c>
      <c r="M11" s="130" t="s">
        <v>222</v>
      </c>
      <c r="N11" s="130">
        <v>1082997207</v>
      </c>
      <c r="O11" s="130">
        <v>29</v>
      </c>
      <c r="P11" s="133">
        <v>45303</v>
      </c>
      <c r="Q11" s="130">
        <v>22534000</v>
      </c>
      <c r="R11" s="134">
        <v>45309</v>
      </c>
      <c r="S11" s="132">
        <v>22534000</v>
      </c>
      <c r="T11" s="72" t="s">
        <v>66</v>
      </c>
      <c r="U11" s="130">
        <v>85472735</v>
      </c>
      <c r="V11" s="131" t="s">
        <v>161</v>
      </c>
      <c r="W11" s="79">
        <v>45309</v>
      </c>
      <c r="X11" s="79">
        <v>45309</v>
      </c>
      <c r="Y11" s="81" t="s">
        <v>75</v>
      </c>
      <c r="Z11" s="135">
        <v>45471</v>
      </c>
      <c r="AA11" s="136">
        <f t="shared" si="0"/>
        <v>162</v>
      </c>
      <c r="AB11" s="70">
        <v>0</v>
      </c>
      <c r="AC11" s="70">
        <v>0</v>
      </c>
      <c r="AD11" s="70">
        <v>0</v>
      </c>
      <c r="AE11" s="84" t="s">
        <v>75</v>
      </c>
      <c r="AF11" s="136">
        <f t="shared" si="1"/>
        <v>0</v>
      </c>
      <c r="AG11" s="70">
        <v>0</v>
      </c>
      <c r="AH11" s="70">
        <v>0</v>
      </c>
      <c r="AI11" s="79" t="s">
        <v>75</v>
      </c>
      <c r="AJ11" s="72">
        <v>0</v>
      </c>
      <c r="AK11" s="72" t="s">
        <v>75</v>
      </c>
      <c r="AL11" s="72" t="s">
        <v>75</v>
      </c>
      <c r="AM11" s="136">
        <f t="shared" si="2"/>
        <v>0</v>
      </c>
      <c r="AN11" s="136">
        <f>+K11+AC11-AH11</f>
        <v>22534000</v>
      </c>
      <c r="AO11" s="72" t="s">
        <v>67</v>
      </c>
      <c r="AP11" s="137">
        <v>22534000</v>
      </c>
      <c r="AQ11" s="72" t="s">
        <v>85</v>
      </c>
      <c r="AR11" s="70">
        <v>0</v>
      </c>
      <c r="AS11" s="86" t="s">
        <v>75</v>
      </c>
      <c r="AT11" s="138">
        <v>22534000</v>
      </c>
      <c r="AU11" s="139">
        <f t="shared" si="3"/>
        <v>0</v>
      </c>
      <c r="AV11" s="140">
        <f t="shared" si="4"/>
        <v>1</v>
      </c>
      <c r="AW11" s="86" t="s">
        <v>75</v>
      </c>
      <c r="AX11" s="72" t="s">
        <v>131</v>
      </c>
      <c r="AY11" s="141" t="s">
        <v>221</v>
      </c>
      <c r="AZ11" s="67" t="s">
        <v>67</v>
      </c>
      <c r="BA11" s="67" t="s">
        <v>67</v>
      </c>
    </row>
    <row r="12" spans="1:72" x14ac:dyDescent="0.25">
      <c r="B12" s="129">
        <v>2024</v>
      </c>
      <c r="C12" s="67">
        <v>891780111</v>
      </c>
      <c r="D12" s="69" t="s">
        <v>64</v>
      </c>
      <c r="E12" s="130" t="s">
        <v>220</v>
      </c>
      <c r="F12" s="130" t="s">
        <v>219</v>
      </c>
      <c r="G12" s="72">
        <v>0</v>
      </c>
      <c r="H12" s="72" t="s">
        <v>73</v>
      </c>
      <c r="I12" s="69" t="s">
        <v>65</v>
      </c>
      <c r="J12" s="131" t="s">
        <v>218</v>
      </c>
      <c r="K12" s="132">
        <v>22893867</v>
      </c>
      <c r="L12" s="67" t="s">
        <v>68</v>
      </c>
      <c r="M12" s="130" t="s">
        <v>217</v>
      </c>
      <c r="N12" s="130">
        <v>1082988307</v>
      </c>
      <c r="O12" s="130">
        <v>25</v>
      </c>
      <c r="P12" s="133">
        <v>45303</v>
      </c>
      <c r="Q12" s="130">
        <v>22893867</v>
      </c>
      <c r="R12" s="134">
        <v>45309</v>
      </c>
      <c r="S12" s="132">
        <v>22893867</v>
      </c>
      <c r="T12" s="72" t="s">
        <v>66</v>
      </c>
      <c r="U12" s="130">
        <v>85472735</v>
      </c>
      <c r="V12" s="131" t="s">
        <v>161</v>
      </c>
      <c r="W12" s="79">
        <v>45309</v>
      </c>
      <c r="X12" s="79">
        <v>45309</v>
      </c>
      <c r="Y12" s="81" t="s">
        <v>75</v>
      </c>
      <c r="Z12" s="135">
        <v>45471</v>
      </c>
      <c r="AA12" s="136">
        <f t="shared" si="0"/>
        <v>162</v>
      </c>
      <c r="AB12" s="70">
        <v>0</v>
      </c>
      <c r="AC12" s="70">
        <v>0</v>
      </c>
      <c r="AD12" s="70">
        <v>0</v>
      </c>
      <c r="AE12" s="84" t="s">
        <v>75</v>
      </c>
      <c r="AF12" s="136">
        <f t="shared" si="1"/>
        <v>0</v>
      </c>
      <c r="AG12" s="70">
        <v>0</v>
      </c>
      <c r="AH12" s="70">
        <v>0</v>
      </c>
      <c r="AI12" s="79" t="s">
        <v>75</v>
      </c>
      <c r="AJ12" s="72">
        <v>0</v>
      </c>
      <c r="AK12" s="72" t="s">
        <v>75</v>
      </c>
      <c r="AL12" s="72" t="s">
        <v>75</v>
      </c>
      <c r="AM12" s="136">
        <f t="shared" si="2"/>
        <v>0</v>
      </c>
      <c r="AN12" s="136">
        <f>+K12+AC12-AH12</f>
        <v>22893867</v>
      </c>
      <c r="AO12" s="72" t="s">
        <v>67</v>
      </c>
      <c r="AP12" s="137">
        <v>22893867</v>
      </c>
      <c r="AQ12" s="72" t="s">
        <v>85</v>
      </c>
      <c r="AR12" s="70">
        <v>0</v>
      </c>
      <c r="AS12" s="86" t="s">
        <v>75</v>
      </c>
      <c r="AT12" s="138">
        <v>18829867</v>
      </c>
      <c r="AU12" s="139">
        <f t="shared" si="3"/>
        <v>4064000</v>
      </c>
      <c r="AV12" s="140">
        <f t="shared" si="4"/>
        <v>0.82248520968519645</v>
      </c>
      <c r="AW12" s="86" t="s">
        <v>75</v>
      </c>
      <c r="AX12" s="72" t="s">
        <v>131</v>
      </c>
      <c r="AY12" s="141" t="s">
        <v>216</v>
      </c>
      <c r="AZ12" s="67" t="s">
        <v>67</v>
      </c>
      <c r="BA12" s="67" t="s">
        <v>67</v>
      </c>
    </row>
    <row r="13" spans="1:72" x14ac:dyDescent="0.25">
      <c r="B13" s="129">
        <v>2024</v>
      </c>
      <c r="C13" s="67">
        <v>891780111</v>
      </c>
      <c r="D13" s="69" t="s">
        <v>64</v>
      </c>
      <c r="E13" s="130" t="s">
        <v>215</v>
      </c>
      <c r="F13" s="130" t="s">
        <v>214</v>
      </c>
      <c r="G13" s="72">
        <v>0</v>
      </c>
      <c r="H13" s="72" t="s">
        <v>73</v>
      </c>
      <c r="I13" s="69" t="s">
        <v>65</v>
      </c>
      <c r="J13" s="131" t="s">
        <v>213</v>
      </c>
      <c r="K13" s="132">
        <v>22534000</v>
      </c>
      <c r="L13" s="67" t="s">
        <v>68</v>
      </c>
      <c r="M13" s="130" t="s">
        <v>212</v>
      </c>
      <c r="N13" s="130">
        <v>1082944854</v>
      </c>
      <c r="O13" s="130">
        <v>26</v>
      </c>
      <c r="P13" s="133">
        <v>45303</v>
      </c>
      <c r="Q13" s="130">
        <v>22534000</v>
      </c>
      <c r="R13" s="134">
        <v>45309</v>
      </c>
      <c r="S13" s="132">
        <v>22534000</v>
      </c>
      <c r="T13" s="72" t="s">
        <v>66</v>
      </c>
      <c r="U13" s="130">
        <v>85472735</v>
      </c>
      <c r="V13" s="131" t="s">
        <v>161</v>
      </c>
      <c r="W13" s="79">
        <v>45309</v>
      </c>
      <c r="X13" s="79">
        <v>45309</v>
      </c>
      <c r="Y13" s="81" t="s">
        <v>75</v>
      </c>
      <c r="Z13" s="135">
        <v>45471</v>
      </c>
      <c r="AA13" s="136">
        <f t="shared" si="0"/>
        <v>162</v>
      </c>
      <c r="AB13" s="70">
        <v>0</v>
      </c>
      <c r="AC13" s="70">
        <v>0</v>
      </c>
      <c r="AD13" s="70">
        <v>0</v>
      </c>
      <c r="AE13" s="84" t="s">
        <v>75</v>
      </c>
      <c r="AF13" s="136">
        <f t="shared" si="1"/>
        <v>0</v>
      </c>
      <c r="AG13" s="70">
        <v>0</v>
      </c>
      <c r="AH13" s="70">
        <v>0</v>
      </c>
      <c r="AI13" s="79" t="s">
        <v>75</v>
      </c>
      <c r="AJ13" s="72">
        <v>0</v>
      </c>
      <c r="AK13" s="72" t="s">
        <v>75</v>
      </c>
      <c r="AL13" s="72" t="s">
        <v>75</v>
      </c>
      <c r="AM13" s="136">
        <f t="shared" si="2"/>
        <v>0</v>
      </c>
      <c r="AN13" s="136">
        <f>+K13+AC13-AH13</f>
        <v>22534000</v>
      </c>
      <c r="AO13" s="72" t="s">
        <v>67</v>
      </c>
      <c r="AP13" s="137">
        <v>22534000</v>
      </c>
      <c r="AQ13" s="72" t="s">
        <v>85</v>
      </c>
      <c r="AR13" s="70">
        <v>0</v>
      </c>
      <c r="AS13" s="86" t="s">
        <v>75</v>
      </c>
      <c r="AT13" s="138">
        <v>22534000</v>
      </c>
      <c r="AU13" s="139">
        <f t="shared" si="3"/>
        <v>0</v>
      </c>
      <c r="AV13" s="140">
        <f t="shared" si="4"/>
        <v>1</v>
      </c>
      <c r="AW13" s="86" t="s">
        <v>75</v>
      </c>
      <c r="AX13" s="72" t="s">
        <v>131</v>
      </c>
      <c r="AY13" s="141" t="s">
        <v>211</v>
      </c>
      <c r="AZ13" s="67" t="s">
        <v>67</v>
      </c>
      <c r="BA13" s="67" t="s">
        <v>67</v>
      </c>
    </row>
    <row r="14" spans="1:72" x14ac:dyDescent="0.25">
      <c r="B14" s="129">
        <v>2024</v>
      </c>
      <c r="C14" s="67">
        <v>891780111</v>
      </c>
      <c r="D14" s="69" t="s">
        <v>64</v>
      </c>
      <c r="E14" s="130" t="s">
        <v>210</v>
      </c>
      <c r="F14" s="130" t="s">
        <v>209</v>
      </c>
      <c r="G14" s="72">
        <v>0</v>
      </c>
      <c r="H14" s="72" t="s">
        <v>73</v>
      </c>
      <c r="I14" s="69" t="s">
        <v>65</v>
      </c>
      <c r="J14" s="131" t="s">
        <v>208</v>
      </c>
      <c r="K14" s="132">
        <v>18253000</v>
      </c>
      <c r="L14" s="67" t="s">
        <v>68</v>
      </c>
      <c r="M14" s="130" t="s">
        <v>207</v>
      </c>
      <c r="N14" s="130">
        <v>1083030283</v>
      </c>
      <c r="O14" s="130">
        <v>66</v>
      </c>
      <c r="P14" s="133">
        <v>45306</v>
      </c>
      <c r="Q14" s="130">
        <v>91265000</v>
      </c>
      <c r="R14" s="79">
        <v>45309</v>
      </c>
      <c r="S14" s="132">
        <v>18253000</v>
      </c>
      <c r="T14" s="72" t="s">
        <v>66</v>
      </c>
      <c r="U14" s="130">
        <v>12550144</v>
      </c>
      <c r="V14" s="131" t="s">
        <v>172</v>
      </c>
      <c r="W14" s="79">
        <v>45309</v>
      </c>
      <c r="X14" s="79">
        <v>45309</v>
      </c>
      <c r="Y14" s="81" t="s">
        <v>75</v>
      </c>
      <c r="Z14" s="135">
        <v>45457</v>
      </c>
      <c r="AA14" s="136">
        <f t="shared" si="0"/>
        <v>148</v>
      </c>
      <c r="AB14" s="70">
        <v>1</v>
      </c>
      <c r="AC14" s="70">
        <v>1974000</v>
      </c>
      <c r="AD14" s="70">
        <v>0</v>
      </c>
      <c r="AE14" s="84">
        <v>45473</v>
      </c>
      <c r="AF14" s="136">
        <f t="shared" si="1"/>
        <v>16</v>
      </c>
      <c r="AG14" s="70">
        <v>0</v>
      </c>
      <c r="AH14" s="70">
        <v>0</v>
      </c>
      <c r="AI14" s="79" t="s">
        <v>75</v>
      </c>
      <c r="AJ14" s="72">
        <v>0</v>
      </c>
      <c r="AK14" s="72" t="s">
        <v>75</v>
      </c>
      <c r="AL14" s="72" t="s">
        <v>75</v>
      </c>
      <c r="AM14" s="136">
        <f t="shared" si="2"/>
        <v>0</v>
      </c>
      <c r="AN14" s="136">
        <f>+K14+AC14-AH14</f>
        <v>20227000</v>
      </c>
      <c r="AO14" s="72" t="s">
        <v>67</v>
      </c>
      <c r="AP14" s="137">
        <v>18253000</v>
      </c>
      <c r="AQ14" s="72" t="s">
        <v>85</v>
      </c>
      <c r="AR14" s="70">
        <v>0</v>
      </c>
      <c r="AS14" s="86" t="s">
        <v>75</v>
      </c>
      <c r="AT14" s="138">
        <v>14962408</v>
      </c>
      <c r="AU14" s="139">
        <f t="shared" si="3"/>
        <v>5264592</v>
      </c>
      <c r="AV14" s="140">
        <f t="shared" si="4"/>
        <v>0.73972452662283084</v>
      </c>
      <c r="AW14" s="86" t="s">
        <v>75</v>
      </c>
      <c r="AX14" s="72" t="s">
        <v>131</v>
      </c>
      <c r="AY14" s="141" t="s">
        <v>206</v>
      </c>
      <c r="AZ14" s="67" t="s">
        <v>67</v>
      </c>
      <c r="BA14" s="67" t="s">
        <v>67</v>
      </c>
    </row>
    <row r="15" spans="1:72" x14ac:dyDescent="0.25">
      <c r="B15" s="129">
        <v>2024</v>
      </c>
      <c r="C15" s="67">
        <v>891780111</v>
      </c>
      <c r="D15" s="69" t="s">
        <v>64</v>
      </c>
      <c r="E15" s="130" t="s">
        <v>205</v>
      </c>
      <c r="F15" s="130" t="s">
        <v>204</v>
      </c>
      <c r="G15" s="72">
        <v>0</v>
      </c>
      <c r="H15" s="72" t="s">
        <v>73</v>
      </c>
      <c r="I15" s="69" t="s">
        <v>65</v>
      </c>
      <c r="J15" s="131" t="s">
        <v>203</v>
      </c>
      <c r="K15" s="132">
        <v>18253000</v>
      </c>
      <c r="L15" s="67" t="s">
        <v>68</v>
      </c>
      <c r="M15" s="130" t="s">
        <v>202</v>
      </c>
      <c r="N15" s="130">
        <v>1083024578</v>
      </c>
      <c r="O15" s="130">
        <v>66</v>
      </c>
      <c r="P15" s="133">
        <v>45306</v>
      </c>
      <c r="Q15" s="130">
        <v>91265000</v>
      </c>
      <c r="R15" s="79">
        <v>45309</v>
      </c>
      <c r="S15" s="132">
        <v>18253000</v>
      </c>
      <c r="T15" s="72" t="s">
        <v>66</v>
      </c>
      <c r="U15" s="130">
        <v>12550144</v>
      </c>
      <c r="V15" s="131" t="s">
        <v>172</v>
      </c>
      <c r="W15" s="79">
        <v>45309</v>
      </c>
      <c r="X15" s="79">
        <v>45309</v>
      </c>
      <c r="Y15" s="81" t="s">
        <v>75</v>
      </c>
      <c r="Z15" s="135">
        <v>45457</v>
      </c>
      <c r="AA15" s="136">
        <f t="shared" si="0"/>
        <v>148</v>
      </c>
      <c r="AB15" s="70">
        <v>1</v>
      </c>
      <c r="AC15" s="70">
        <v>1974000</v>
      </c>
      <c r="AD15" s="70">
        <v>0</v>
      </c>
      <c r="AE15" s="84">
        <v>45473</v>
      </c>
      <c r="AF15" s="136">
        <f t="shared" si="1"/>
        <v>16</v>
      </c>
      <c r="AG15" s="70">
        <v>0</v>
      </c>
      <c r="AH15" s="70">
        <v>0</v>
      </c>
      <c r="AI15" s="79" t="s">
        <v>75</v>
      </c>
      <c r="AJ15" s="72">
        <v>0</v>
      </c>
      <c r="AK15" s="72" t="s">
        <v>75</v>
      </c>
      <c r="AL15" s="72" t="s">
        <v>75</v>
      </c>
      <c r="AM15" s="136">
        <f t="shared" si="2"/>
        <v>0</v>
      </c>
      <c r="AN15" s="136">
        <f>+K15+AC15-AH15</f>
        <v>20227000</v>
      </c>
      <c r="AO15" s="72" t="s">
        <v>67</v>
      </c>
      <c r="AP15" s="137">
        <v>18253000</v>
      </c>
      <c r="AQ15" s="72" t="s">
        <v>85</v>
      </c>
      <c r="AR15" s="70">
        <v>0</v>
      </c>
      <c r="AS15" s="86" t="s">
        <v>75</v>
      </c>
      <c r="AT15" s="138">
        <v>20227000</v>
      </c>
      <c r="AU15" s="139">
        <f t="shared" si="3"/>
        <v>0</v>
      </c>
      <c r="AV15" s="140">
        <f t="shared" si="4"/>
        <v>1</v>
      </c>
      <c r="AW15" s="86" t="s">
        <v>75</v>
      </c>
      <c r="AX15" s="72" t="s">
        <v>131</v>
      </c>
      <c r="AY15" s="141" t="s">
        <v>201</v>
      </c>
      <c r="AZ15" s="67" t="s">
        <v>67</v>
      </c>
      <c r="BA15" s="67" t="s">
        <v>67</v>
      </c>
    </row>
    <row r="16" spans="1:72" x14ac:dyDescent="0.25">
      <c r="B16" s="129">
        <v>2024</v>
      </c>
      <c r="C16" s="67">
        <v>891780111</v>
      </c>
      <c r="D16" s="69" t="s">
        <v>64</v>
      </c>
      <c r="E16" s="130" t="s">
        <v>200</v>
      </c>
      <c r="F16" s="137" t="s">
        <v>199</v>
      </c>
      <c r="G16" s="72">
        <v>0</v>
      </c>
      <c r="H16" s="72" t="s">
        <v>73</v>
      </c>
      <c r="I16" s="69" t="s">
        <v>65</v>
      </c>
      <c r="J16" s="137" t="s">
        <v>198</v>
      </c>
      <c r="K16" s="132">
        <v>19250000</v>
      </c>
      <c r="L16" s="67" t="s">
        <v>68</v>
      </c>
      <c r="M16" s="137" t="s">
        <v>197</v>
      </c>
      <c r="N16" s="137">
        <v>39046134</v>
      </c>
      <c r="O16" s="137">
        <v>72</v>
      </c>
      <c r="P16" s="134">
        <v>45308</v>
      </c>
      <c r="Q16" s="130">
        <v>19250000</v>
      </c>
      <c r="R16" s="79">
        <v>45309</v>
      </c>
      <c r="S16" s="132">
        <v>19250000</v>
      </c>
      <c r="T16" s="72" t="s">
        <v>66</v>
      </c>
      <c r="U16" s="130">
        <v>12550144</v>
      </c>
      <c r="V16" s="131" t="s">
        <v>172</v>
      </c>
      <c r="W16" s="79">
        <v>45309</v>
      </c>
      <c r="X16" s="79">
        <v>45309</v>
      </c>
      <c r="Y16" s="81" t="s">
        <v>75</v>
      </c>
      <c r="Z16" s="135">
        <v>45471</v>
      </c>
      <c r="AA16" s="136">
        <f t="shared" si="0"/>
        <v>162</v>
      </c>
      <c r="AB16" s="70">
        <v>0</v>
      </c>
      <c r="AC16" s="70">
        <v>0</v>
      </c>
      <c r="AD16" s="70">
        <v>0</v>
      </c>
      <c r="AE16" s="84" t="s">
        <v>75</v>
      </c>
      <c r="AF16" s="136">
        <f t="shared" si="1"/>
        <v>0</v>
      </c>
      <c r="AG16" s="70">
        <v>0</v>
      </c>
      <c r="AH16" s="70">
        <v>0</v>
      </c>
      <c r="AI16" s="79" t="s">
        <v>75</v>
      </c>
      <c r="AJ16" s="72">
        <v>0</v>
      </c>
      <c r="AK16" s="72" t="s">
        <v>75</v>
      </c>
      <c r="AL16" s="72" t="s">
        <v>75</v>
      </c>
      <c r="AM16" s="136">
        <f t="shared" si="2"/>
        <v>0</v>
      </c>
      <c r="AN16" s="136">
        <f>+K16+AC16-AH16</f>
        <v>19250000</v>
      </c>
      <c r="AO16" s="72" t="s">
        <v>67</v>
      </c>
      <c r="AP16" s="137">
        <v>19250000</v>
      </c>
      <c r="AQ16" s="72" t="s">
        <v>85</v>
      </c>
      <c r="AR16" s="70">
        <v>0</v>
      </c>
      <c r="AS16" s="86" t="s">
        <v>75</v>
      </c>
      <c r="AT16" s="138">
        <v>15750000</v>
      </c>
      <c r="AU16" s="139">
        <f t="shared" si="3"/>
        <v>3500000</v>
      </c>
      <c r="AV16" s="140">
        <f t="shared" si="4"/>
        <v>0.81818181818181823</v>
      </c>
      <c r="AW16" s="86" t="s">
        <v>75</v>
      </c>
      <c r="AX16" s="72" t="s">
        <v>131</v>
      </c>
      <c r="AY16" s="141" t="s">
        <v>196</v>
      </c>
      <c r="AZ16" s="67" t="s">
        <v>67</v>
      </c>
      <c r="BA16" s="67" t="s">
        <v>67</v>
      </c>
    </row>
    <row r="17" spans="2:53" x14ac:dyDescent="0.25">
      <c r="B17" s="129">
        <v>2024</v>
      </c>
      <c r="C17" s="67">
        <v>891780111</v>
      </c>
      <c r="D17" s="69" t="s">
        <v>64</v>
      </c>
      <c r="E17" s="130" t="s">
        <v>195</v>
      </c>
      <c r="F17" s="130" t="s">
        <v>194</v>
      </c>
      <c r="G17" s="72">
        <v>0</v>
      </c>
      <c r="H17" s="72" t="s">
        <v>73</v>
      </c>
      <c r="I17" s="69" t="s">
        <v>65</v>
      </c>
      <c r="J17" s="131" t="s">
        <v>193</v>
      </c>
      <c r="K17" s="132">
        <v>13750000</v>
      </c>
      <c r="L17" s="67" t="s">
        <v>68</v>
      </c>
      <c r="M17" s="130" t="s">
        <v>192</v>
      </c>
      <c r="N17" s="130">
        <v>57434101</v>
      </c>
      <c r="O17" s="130">
        <v>32</v>
      </c>
      <c r="P17" s="133">
        <v>45303</v>
      </c>
      <c r="Q17" s="130">
        <v>13750000</v>
      </c>
      <c r="R17" s="134">
        <v>45309</v>
      </c>
      <c r="S17" s="132">
        <v>13750000</v>
      </c>
      <c r="T17" s="72" t="s">
        <v>66</v>
      </c>
      <c r="U17" s="130">
        <v>36726383</v>
      </c>
      <c r="V17" s="131" t="s">
        <v>145</v>
      </c>
      <c r="W17" s="79">
        <v>45309</v>
      </c>
      <c r="X17" s="79">
        <v>45309</v>
      </c>
      <c r="Y17" s="81" t="s">
        <v>75</v>
      </c>
      <c r="Z17" s="135">
        <v>45471</v>
      </c>
      <c r="AA17" s="136">
        <f t="shared" si="0"/>
        <v>162</v>
      </c>
      <c r="AB17" s="70">
        <v>0</v>
      </c>
      <c r="AC17" s="70">
        <v>0</v>
      </c>
      <c r="AD17" s="70">
        <v>0</v>
      </c>
      <c r="AE17" s="84" t="s">
        <v>75</v>
      </c>
      <c r="AF17" s="136">
        <f t="shared" si="1"/>
        <v>0</v>
      </c>
      <c r="AG17" s="70">
        <v>0</v>
      </c>
      <c r="AH17" s="70">
        <v>0</v>
      </c>
      <c r="AI17" s="79" t="s">
        <v>75</v>
      </c>
      <c r="AJ17" s="72">
        <v>0</v>
      </c>
      <c r="AK17" s="72" t="s">
        <v>75</v>
      </c>
      <c r="AL17" s="72" t="s">
        <v>75</v>
      </c>
      <c r="AM17" s="136">
        <f t="shared" si="2"/>
        <v>0</v>
      </c>
      <c r="AN17" s="136">
        <f>+K17+AC17-AH17</f>
        <v>13750000</v>
      </c>
      <c r="AO17" s="72" t="s">
        <v>67</v>
      </c>
      <c r="AP17" s="137">
        <v>13750000</v>
      </c>
      <c r="AQ17" s="72" t="s">
        <v>85</v>
      </c>
      <c r="AR17" s="70">
        <v>0</v>
      </c>
      <c r="AS17" s="86" t="s">
        <v>75</v>
      </c>
      <c r="AT17" s="138">
        <v>11250000</v>
      </c>
      <c r="AU17" s="139">
        <f t="shared" si="3"/>
        <v>2500000</v>
      </c>
      <c r="AV17" s="140">
        <f t="shared" si="4"/>
        <v>0.81818181818181823</v>
      </c>
      <c r="AW17" s="86" t="s">
        <v>75</v>
      </c>
      <c r="AX17" s="72" t="s">
        <v>131</v>
      </c>
      <c r="AY17" s="141" t="s">
        <v>191</v>
      </c>
      <c r="AZ17" s="67" t="s">
        <v>67</v>
      </c>
      <c r="BA17" s="67" t="s">
        <v>67</v>
      </c>
    </row>
    <row r="18" spans="2:53" x14ac:dyDescent="0.25">
      <c r="B18" s="129">
        <v>2024</v>
      </c>
      <c r="C18" s="67">
        <v>891780111</v>
      </c>
      <c r="D18" s="69" t="s">
        <v>64</v>
      </c>
      <c r="E18" s="130" t="s">
        <v>190</v>
      </c>
      <c r="F18" s="130" t="s">
        <v>189</v>
      </c>
      <c r="G18" s="72">
        <v>0</v>
      </c>
      <c r="H18" s="72" t="s">
        <v>73</v>
      </c>
      <c r="I18" s="69" t="s">
        <v>65</v>
      </c>
      <c r="J18" s="142" t="s">
        <v>188</v>
      </c>
      <c r="K18" s="132">
        <v>23200000</v>
      </c>
      <c r="L18" s="67" t="s">
        <v>68</v>
      </c>
      <c r="M18" s="130" t="s">
        <v>187</v>
      </c>
      <c r="N18" s="130">
        <v>1083433806</v>
      </c>
      <c r="O18" s="130">
        <v>27</v>
      </c>
      <c r="P18" s="133">
        <v>45303</v>
      </c>
      <c r="Q18" s="130">
        <v>25200000</v>
      </c>
      <c r="R18" s="79">
        <v>45310</v>
      </c>
      <c r="S18" s="132">
        <v>23200000</v>
      </c>
      <c r="T18" s="72" t="s">
        <v>66</v>
      </c>
      <c r="U18" s="130">
        <v>12550144</v>
      </c>
      <c r="V18" s="131" t="s">
        <v>172</v>
      </c>
      <c r="W18" s="79">
        <v>45310</v>
      </c>
      <c r="X18" s="79">
        <v>45310</v>
      </c>
      <c r="Y18" s="81" t="s">
        <v>75</v>
      </c>
      <c r="Z18" s="135">
        <v>45412</v>
      </c>
      <c r="AA18" s="136">
        <f t="shared" si="0"/>
        <v>102</v>
      </c>
      <c r="AB18" s="70">
        <v>0</v>
      </c>
      <c r="AC18" s="70">
        <v>0</v>
      </c>
      <c r="AD18" s="70">
        <v>1</v>
      </c>
      <c r="AE18" s="84">
        <v>45473</v>
      </c>
      <c r="AF18" s="136">
        <f t="shared" si="1"/>
        <v>61</v>
      </c>
      <c r="AG18" s="70">
        <v>0</v>
      </c>
      <c r="AH18" s="70">
        <v>0</v>
      </c>
      <c r="AI18" s="79" t="s">
        <v>75</v>
      </c>
      <c r="AJ18" s="72">
        <v>0</v>
      </c>
      <c r="AK18" s="72" t="s">
        <v>75</v>
      </c>
      <c r="AL18" s="72" t="s">
        <v>75</v>
      </c>
      <c r="AM18" s="136">
        <f t="shared" si="2"/>
        <v>0</v>
      </c>
      <c r="AN18" s="136">
        <f>+K18+AC18-AH18</f>
        <v>23200000</v>
      </c>
      <c r="AO18" s="72" t="s">
        <v>67</v>
      </c>
      <c r="AP18" s="137">
        <v>23200000</v>
      </c>
      <c r="AQ18" s="72" t="s">
        <v>85</v>
      </c>
      <c r="AR18" s="70">
        <v>0</v>
      </c>
      <c r="AS18" s="86" t="s">
        <v>75</v>
      </c>
      <c r="AT18" s="138">
        <v>20567000</v>
      </c>
      <c r="AU18" s="139">
        <f t="shared" si="3"/>
        <v>2633000</v>
      </c>
      <c r="AV18" s="140">
        <f t="shared" si="4"/>
        <v>0.88650862068965519</v>
      </c>
      <c r="AW18" s="86" t="s">
        <v>75</v>
      </c>
      <c r="AX18" s="72" t="s">
        <v>131</v>
      </c>
      <c r="AY18" s="141" t="s">
        <v>186</v>
      </c>
      <c r="AZ18" s="67" t="s">
        <v>67</v>
      </c>
      <c r="BA18" s="67" t="s">
        <v>67</v>
      </c>
    </row>
    <row r="19" spans="2:53" x14ac:dyDescent="0.25">
      <c r="B19" s="129">
        <v>2024</v>
      </c>
      <c r="C19" s="67">
        <v>891780111</v>
      </c>
      <c r="D19" s="69" t="s">
        <v>64</v>
      </c>
      <c r="E19" s="130" t="s">
        <v>185</v>
      </c>
      <c r="F19" s="130" t="s">
        <v>184</v>
      </c>
      <c r="G19" s="72">
        <v>0</v>
      </c>
      <c r="H19" s="72" t="s">
        <v>73</v>
      </c>
      <c r="I19" s="69" t="s">
        <v>65</v>
      </c>
      <c r="J19" s="131" t="s">
        <v>179</v>
      </c>
      <c r="K19" s="132">
        <v>18253000</v>
      </c>
      <c r="L19" s="67" t="s">
        <v>68</v>
      </c>
      <c r="M19" s="130" t="s">
        <v>183</v>
      </c>
      <c r="N19" s="130">
        <v>1079933607</v>
      </c>
      <c r="O19" s="130">
        <v>66</v>
      </c>
      <c r="P19" s="133">
        <v>45306</v>
      </c>
      <c r="Q19" s="130">
        <v>91265000</v>
      </c>
      <c r="R19" s="79">
        <v>45309</v>
      </c>
      <c r="S19" s="132">
        <v>18253000</v>
      </c>
      <c r="T19" s="72" t="s">
        <v>66</v>
      </c>
      <c r="U19" s="130">
        <v>12550144</v>
      </c>
      <c r="V19" s="131" t="s">
        <v>172</v>
      </c>
      <c r="W19" s="79">
        <v>45313</v>
      </c>
      <c r="X19" s="79">
        <v>45313</v>
      </c>
      <c r="Y19" s="81" t="s">
        <v>75</v>
      </c>
      <c r="Z19" s="135">
        <v>45457</v>
      </c>
      <c r="AA19" s="136">
        <f t="shared" si="0"/>
        <v>144</v>
      </c>
      <c r="AB19" s="70">
        <v>1</v>
      </c>
      <c r="AC19" s="70">
        <v>1974000</v>
      </c>
      <c r="AD19" s="70">
        <v>0</v>
      </c>
      <c r="AE19" s="84">
        <v>45473</v>
      </c>
      <c r="AF19" s="136">
        <f t="shared" si="1"/>
        <v>16</v>
      </c>
      <c r="AG19" s="70">
        <v>0</v>
      </c>
      <c r="AH19" s="70">
        <v>0</v>
      </c>
      <c r="AI19" s="79" t="s">
        <v>75</v>
      </c>
      <c r="AJ19" s="72">
        <v>0</v>
      </c>
      <c r="AK19" s="72" t="s">
        <v>75</v>
      </c>
      <c r="AL19" s="72" t="s">
        <v>75</v>
      </c>
      <c r="AM19" s="136">
        <f t="shared" si="2"/>
        <v>0</v>
      </c>
      <c r="AN19" s="136">
        <f>+K19+AC19-AH19</f>
        <v>20227000</v>
      </c>
      <c r="AO19" s="72" t="s">
        <v>67</v>
      </c>
      <c r="AP19" s="137">
        <v>18253000</v>
      </c>
      <c r="AQ19" s="72" t="s">
        <v>85</v>
      </c>
      <c r="AR19" s="70">
        <v>0</v>
      </c>
      <c r="AS19" s="86" t="s">
        <v>75</v>
      </c>
      <c r="AT19" s="138">
        <v>20227000</v>
      </c>
      <c r="AU19" s="139">
        <f t="shared" si="3"/>
        <v>0</v>
      </c>
      <c r="AV19" s="140">
        <f t="shared" si="4"/>
        <v>1</v>
      </c>
      <c r="AW19" s="86" t="s">
        <v>75</v>
      </c>
      <c r="AX19" s="72" t="s">
        <v>131</v>
      </c>
      <c r="AY19" s="141" t="s">
        <v>182</v>
      </c>
      <c r="AZ19" s="67" t="s">
        <v>67</v>
      </c>
      <c r="BA19" s="67" t="s">
        <v>67</v>
      </c>
    </row>
    <row r="20" spans="2:53" x14ac:dyDescent="0.25">
      <c r="B20" s="129">
        <v>2024</v>
      </c>
      <c r="C20" s="67">
        <v>891780111</v>
      </c>
      <c r="D20" s="69" t="s">
        <v>64</v>
      </c>
      <c r="E20" s="130" t="s">
        <v>181</v>
      </c>
      <c r="F20" s="130" t="s">
        <v>180</v>
      </c>
      <c r="G20" s="72">
        <v>0</v>
      </c>
      <c r="H20" s="72" t="s">
        <v>73</v>
      </c>
      <c r="I20" s="69" t="s">
        <v>65</v>
      </c>
      <c r="J20" s="131" t="s">
        <v>179</v>
      </c>
      <c r="K20" s="132">
        <v>18253000</v>
      </c>
      <c r="L20" s="67" t="s">
        <v>68</v>
      </c>
      <c r="M20" s="130" t="s">
        <v>178</v>
      </c>
      <c r="N20" s="130">
        <v>1082977003</v>
      </c>
      <c r="O20" s="130">
        <v>66</v>
      </c>
      <c r="P20" s="133">
        <v>45306</v>
      </c>
      <c r="Q20" s="130">
        <v>91265000</v>
      </c>
      <c r="R20" s="79">
        <v>45314</v>
      </c>
      <c r="S20" s="132">
        <v>18253000</v>
      </c>
      <c r="T20" s="72" t="s">
        <v>66</v>
      </c>
      <c r="U20" s="130">
        <v>12550144</v>
      </c>
      <c r="V20" s="131" t="s">
        <v>172</v>
      </c>
      <c r="W20" s="79">
        <v>45314</v>
      </c>
      <c r="X20" s="79">
        <v>45314</v>
      </c>
      <c r="Y20" s="81" t="s">
        <v>75</v>
      </c>
      <c r="Z20" s="135">
        <v>45457</v>
      </c>
      <c r="AA20" s="136">
        <f t="shared" si="0"/>
        <v>143</v>
      </c>
      <c r="AB20" s="70">
        <v>1</v>
      </c>
      <c r="AC20" s="70">
        <v>1974000</v>
      </c>
      <c r="AD20" s="70">
        <v>0</v>
      </c>
      <c r="AE20" s="84">
        <v>45473</v>
      </c>
      <c r="AF20" s="136">
        <f t="shared" si="1"/>
        <v>16</v>
      </c>
      <c r="AG20" s="70">
        <v>0</v>
      </c>
      <c r="AH20" s="70">
        <v>0</v>
      </c>
      <c r="AI20" s="79" t="s">
        <v>75</v>
      </c>
      <c r="AJ20" s="72">
        <v>0</v>
      </c>
      <c r="AK20" s="72" t="s">
        <v>75</v>
      </c>
      <c r="AL20" s="72" t="s">
        <v>75</v>
      </c>
      <c r="AM20" s="136">
        <f t="shared" si="2"/>
        <v>0</v>
      </c>
      <c r="AN20" s="136">
        <f>+K20+AC20-AH20</f>
        <v>20227000</v>
      </c>
      <c r="AO20" s="72" t="s">
        <v>67</v>
      </c>
      <c r="AP20" s="137">
        <v>18253000</v>
      </c>
      <c r="AQ20" s="72" t="s">
        <v>85</v>
      </c>
      <c r="AR20" s="70">
        <v>0</v>
      </c>
      <c r="AS20" s="86" t="s">
        <v>75</v>
      </c>
      <c r="AT20" s="138">
        <v>20226500</v>
      </c>
      <c r="AU20" s="139">
        <f t="shared" si="3"/>
        <v>500</v>
      </c>
      <c r="AV20" s="140">
        <f t="shared" si="4"/>
        <v>0.9999752805655806</v>
      </c>
      <c r="AW20" s="86" t="s">
        <v>75</v>
      </c>
      <c r="AX20" s="72" t="s">
        <v>131</v>
      </c>
      <c r="AY20" s="141" t="s">
        <v>177</v>
      </c>
      <c r="AZ20" s="67" t="s">
        <v>67</v>
      </c>
      <c r="BA20" s="67" t="s">
        <v>67</v>
      </c>
    </row>
    <row r="21" spans="2:53" x14ac:dyDescent="0.25">
      <c r="B21" s="129">
        <v>2024</v>
      </c>
      <c r="C21" s="67">
        <v>891780111</v>
      </c>
      <c r="D21" s="69" t="s">
        <v>64</v>
      </c>
      <c r="E21" s="130" t="s">
        <v>176</v>
      </c>
      <c r="F21" s="130" t="s">
        <v>175</v>
      </c>
      <c r="G21" s="72">
        <v>0</v>
      </c>
      <c r="H21" s="72" t="s">
        <v>73</v>
      </c>
      <c r="I21" s="69" t="s">
        <v>65</v>
      </c>
      <c r="J21" s="131" t="s">
        <v>174</v>
      </c>
      <c r="K21" s="132">
        <v>18253000</v>
      </c>
      <c r="L21" s="67" t="s">
        <v>68</v>
      </c>
      <c r="M21" s="130" t="s">
        <v>173</v>
      </c>
      <c r="N21" s="130">
        <v>1081761629</v>
      </c>
      <c r="O21" s="130">
        <v>66</v>
      </c>
      <c r="P21" s="133">
        <v>45306</v>
      </c>
      <c r="Q21" s="130">
        <v>91265000</v>
      </c>
      <c r="R21" s="79">
        <v>45314</v>
      </c>
      <c r="S21" s="132">
        <v>18253000</v>
      </c>
      <c r="T21" s="72" t="s">
        <v>66</v>
      </c>
      <c r="U21" s="130">
        <v>12550144</v>
      </c>
      <c r="V21" s="131" t="s">
        <v>172</v>
      </c>
      <c r="W21" s="79">
        <v>45314</v>
      </c>
      <c r="X21" s="79">
        <v>45314</v>
      </c>
      <c r="Y21" s="81" t="s">
        <v>75</v>
      </c>
      <c r="Z21" s="135">
        <v>45457</v>
      </c>
      <c r="AA21" s="136">
        <f t="shared" si="0"/>
        <v>143</v>
      </c>
      <c r="AB21" s="70">
        <v>1</v>
      </c>
      <c r="AC21" s="70">
        <v>1974000</v>
      </c>
      <c r="AD21" s="70">
        <v>0</v>
      </c>
      <c r="AE21" s="84">
        <v>45473</v>
      </c>
      <c r="AF21" s="136">
        <f t="shared" si="1"/>
        <v>16</v>
      </c>
      <c r="AG21" s="70">
        <v>0</v>
      </c>
      <c r="AH21" s="70">
        <v>0</v>
      </c>
      <c r="AI21" s="79" t="s">
        <v>75</v>
      </c>
      <c r="AJ21" s="72">
        <v>0</v>
      </c>
      <c r="AK21" s="72" t="s">
        <v>75</v>
      </c>
      <c r="AL21" s="72" t="s">
        <v>75</v>
      </c>
      <c r="AM21" s="136">
        <f t="shared" si="2"/>
        <v>0</v>
      </c>
      <c r="AN21" s="136">
        <f>+K21+AC21-AH21</f>
        <v>20227000</v>
      </c>
      <c r="AO21" s="72" t="s">
        <v>67</v>
      </c>
      <c r="AP21" s="137">
        <v>18253000</v>
      </c>
      <c r="AQ21" s="72" t="s">
        <v>85</v>
      </c>
      <c r="AR21" s="70">
        <v>0</v>
      </c>
      <c r="AS21" s="86" t="s">
        <v>75</v>
      </c>
      <c r="AT21" s="138">
        <v>16000000</v>
      </c>
      <c r="AU21" s="139">
        <f t="shared" si="3"/>
        <v>4227000</v>
      </c>
      <c r="AV21" s="140">
        <f t="shared" si="4"/>
        <v>0.7910219014188955</v>
      </c>
      <c r="AW21" s="86" t="s">
        <v>75</v>
      </c>
      <c r="AX21" s="72" t="s">
        <v>131</v>
      </c>
      <c r="AY21" s="141" t="s">
        <v>171</v>
      </c>
      <c r="AZ21" s="67" t="s">
        <v>67</v>
      </c>
      <c r="BA21" s="67" t="s">
        <v>67</v>
      </c>
    </row>
    <row r="22" spans="2:53" x14ac:dyDescent="0.25">
      <c r="B22" s="129">
        <v>2024</v>
      </c>
      <c r="C22" s="67">
        <v>891780111</v>
      </c>
      <c r="D22" s="69" t="s">
        <v>64</v>
      </c>
      <c r="E22" s="130" t="s">
        <v>170</v>
      </c>
      <c r="F22" s="130" t="s">
        <v>169</v>
      </c>
      <c r="G22" s="72">
        <v>0</v>
      </c>
      <c r="H22" s="72" t="s">
        <v>73</v>
      </c>
      <c r="I22" s="69" t="s">
        <v>65</v>
      </c>
      <c r="J22" s="131" t="s">
        <v>168</v>
      </c>
      <c r="K22" s="132">
        <v>15125000</v>
      </c>
      <c r="L22" s="67" t="s">
        <v>68</v>
      </c>
      <c r="M22" s="130" t="s">
        <v>167</v>
      </c>
      <c r="N22" s="130">
        <v>36666875</v>
      </c>
      <c r="O22" s="130">
        <v>73</v>
      </c>
      <c r="P22" s="133">
        <v>45308</v>
      </c>
      <c r="Q22" s="130">
        <v>15125000</v>
      </c>
      <c r="R22" s="79">
        <v>45306</v>
      </c>
      <c r="S22" s="132">
        <v>15125000</v>
      </c>
      <c r="T22" s="72" t="s">
        <v>66</v>
      </c>
      <c r="U22" s="130">
        <v>36726383</v>
      </c>
      <c r="V22" s="131" t="s">
        <v>145</v>
      </c>
      <c r="W22" s="79">
        <v>45314</v>
      </c>
      <c r="X22" s="79">
        <v>45314</v>
      </c>
      <c r="Y22" s="81" t="s">
        <v>75</v>
      </c>
      <c r="Z22" s="135">
        <v>45471</v>
      </c>
      <c r="AA22" s="136">
        <f t="shared" si="0"/>
        <v>157</v>
      </c>
      <c r="AB22" s="70">
        <v>0</v>
      </c>
      <c r="AC22" s="70">
        <v>0</v>
      </c>
      <c r="AD22" s="70">
        <v>0</v>
      </c>
      <c r="AE22" s="84" t="s">
        <v>75</v>
      </c>
      <c r="AF22" s="136">
        <f t="shared" si="1"/>
        <v>0</v>
      </c>
      <c r="AG22" s="70">
        <v>0</v>
      </c>
      <c r="AH22" s="70">
        <v>0</v>
      </c>
      <c r="AI22" s="79" t="s">
        <v>75</v>
      </c>
      <c r="AJ22" s="72">
        <v>0</v>
      </c>
      <c r="AK22" s="72" t="s">
        <v>75</v>
      </c>
      <c r="AL22" s="72" t="s">
        <v>75</v>
      </c>
      <c r="AM22" s="136">
        <f t="shared" si="2"/>
        <v>0</v>
      </c>
      <c r="AN22" s="136">
        <f>+K22+AC22-AH22</f>
        <v>15125000</v>
      </c>
      <c r="AO22" s="72" t="s">
        <v>67</v>
      </c>
      <c r="AP22" s="137">
        <v>15125000</v>
      </c>
      <c r="AQ22" s="72" t="s">
        <v>85</v>
      </c>
      <c r="AR22" s="70">
        <v>0</v>
      </c>
      <c r="AS22" s="86" t="s">
        <v>75</v>
      </c>
      <c r="AT22" s="138">
        <v>12833500</v>
      </c>
      <c r="AU22" s="139">
        <f t="shared" si="3"/>
        <v>2291500</v>
      </c>
      <c r="AV22" s="140">
        <f t="shared" si="4"/>
        <v>0.84849586776859509</v>
      </c>
      <c r="AW22" s="86" t="s">
        <v>75</v>
      </c>
      <c r="AX22" s="72" t="s">
        <v>131</v>
      </c>
      <c r="AY22" s="141" t="s">
        <v>166</v>
      </c>
      <c r="AZ22" s="67" t="s">
        <v>67</v>
      </c>
      <c r="BA22" s="67" t="s">
        <v>67</v>
      </c>
    </row>
    <row r="23" spans="2:53" x14ac:dyDescent="0.25">
      <c r="B23" s="129">
        <v>2024</v>
      </c>
      <c r="C23" s="67">
        <v>891780111</v>
      </c>
      <c r="D23" s="69" t="s">
        <v>64</v>
      </c>
      <c r="E23" s="130" t="s">
        <v>165</v>
      </c>
      <c r="F23" s="130" t="s">
        <v>164</v>
      </c>
      <c r="G23" s="72">
        <v>0</v>
      </c>
      <c r="H23" s="72" t="s">
        <v>73</v>
      </c>
      <c r="I23" s="69" t="s">
        <v>65</v>
      </c>
      <c r="J23" s="131" t="s">
        <v>163</v>
      </c>
      <c r="K23" s="132">
        <v>13170000</v>
      </c>
      <c r="L23" s="67" t="s">
        <v>68</v>
      </c>
      <c r="M23" s="130" t="s">
        <v>162</v>
      </c>
      <c r="N23" s="130">
        <v>1124059331</v>
      </c>
      <c r="O23" s="137">
        <v>257</v>
      </c>
      <c r="P23" s="134">
        <v>45327</v>
      </c>
      <c r="Q23" s="137">
        <v>13170000</v>
      </c>
      <c r="R23" s="79">
        <v>45328</v>
      </c>
      <c r="S23" s="132">
        <v>13170000</v>
      </c>
      <c r="T23" s="72" t="s">
        <v>66</v>
      </c>
      <c r="U23" s="130">
        <v>85472735</v>
      </c>
      <c r="V23" s="131" t="s">
        <v>161</v>
      </c>
      <c r="W23" s="79">
        <v>45328</v>
      </c>
      <c r="X23" s="79">
        <v>45328</v>
      </c>
      <c r="Y23" s="81" t="s">
        <v>75</v>
      </c>
      <c r="Z23" s="135">
        <v>45471</v>
      </c>
      <c r="AA23" s="136">
        <f t="shared" si="0"/>
        <v>143</v>
      </c>
      <c r="AB23" s="70">
        <v>0</v>
      </c>
      <c r="AC23" s="70">
        <v>0</v>
      </c>
      <c r="AD23" s="70">
        <v>0</v>
      </c>
      <c r="AE23" s="84" t="s">
        <v>75</v>
      </c>
      <c r="AF23" s="136">
        <f t="shared" si="1"/>
        <v>0</v>
      </c>
      <c r="AG23" s="70">
        <v>0</v>
      </c>
      <c r="AH23" s="70">
        <v>0</v>
      </c>
      <c r="AI23" s="79" t="s">
        <v>75</v>
      </c>
      <c r="AJ23" s="72">
        <v>0</v>
      </c>
      <c r="AK23" s="72" t="s">
        <v>75</v>
      </c>
      <c r="AL23" s="72" t="s">
        <v>75</v>
      </c>
      <c r="AM23" s="136">
        <f t="shared" si="2"/>
        <v>0</v>
      </c>
      <c r="AN23" s="136">
        <f>+K23+AC23-AH23</f>
        <v>13170000</v>
      </c>
      <c r="AO23" s="72" t="s">
        <v>67</v>
      </c>
      <c r="AP23" s="137">
        <v>13170000</v>
      </c>
      <c r="AQ23" s="72" t="s">
        <v>85</v>
      </c>
      <c r="AR23" s="70">
        <v>0</v>
      </c>
      <c r="AS23" s="86" t="s">
        <v>75</v>
      </c>
      <c r="AT23" s="138">
        <v>10670000</v>
      </c>
      <c r="AU23" s="139">
        <f t="shared" si="3"/>
        <v>2500000</v>
      </c>
      <c r="AV23" s="140">
        <f t="shared" si="4"/>
        <v>0.81017463933181477</v>
      </c>
      <c r="AW23" s="86" t="s">
        <v>75</v>
      </c>
      <c r="AX23" s="72" t="s">
        <v>131</v>
      </c>
      <c r="AY23" s="143" t="s">
        <v>160</v>
      </c>
      <c r="AZ23" s="67" t="s">
        <v>67</v>
      </c>
      <c r="BA23" s="67" t="s">
        <v>67</v>
      </c>
    </row>
    <row r="24" spans="2:53" x14ac:dyDescent="0.25">
      <c r="B24" s="129">
        <v>2024</v>
      </c>
      <c r="C24" s="67">
        <v>891780111</v>
      </c>
      <c r="D24" s="69" t="s">
        <v>64</v>
      </c>
      <c r="E24" s="130" t="s">
        <v>159</v>
      </c>
      <c r="F24" s="137" t="s">
        <v>158</v>
      </c>
      <c r="G24" s="72">
        <v>0</v>
      </c>
      <c r="H24" s="72" t="s">
        <v>73</v>
      </c>
      <c r="I24" s="69" t="s">
        <v>65</v>
      </c>
      <c r="J24" s="137" t="s">
        <v>157</v>
      </c>
      <c r="K24" s="137">
        <v>10000000</v>
      </c>
      <c r="L24" s="67" t="s">
        <v>68</v>
      </c>
      <c r="M24" s="137" t="s">
        <v>156</v>
      </c>
      <c r="N24" s="137">
        <v>901238253</v>
      </c>
      <c r="O24" s="137">
        <v>373</v>
      </c>
      <c r="P24" s="134">
        <v>45338</v>
      </c>
      <c r="Q24" s="137">
        <v>10000000</v>
      </c>
      <c r="R24" s="134">
        <v>45343</v>
      </c>
      <c r="S24" s="137">
        <v>10000000</v>
      </c>
      <c r="T24" s="72" t="s">
        <v>66</v>
      </c>
      <c r="U24" s="137">
        <v>57420478</v>
      </c>
      <c r="V24" s="137" t="s">
        <v>135</v>
      </c>
      <c r="W24" s="134">
        <v>45343</v>
      </c>
      <c r="X24" s="134">
        <v>45343</v>
      </c>
      <c r="Y24" s="81" t="s">
        <v>75</v>
      </c>
      <c r="Z24" s="134">
        <v>45657</v>
      </c>
      <c r="AA24" s="136">
        <f t="shared" si="0"/>
        <v>314</v>
      </c>
      <c r="AB24" s="70">
        <v>1</v>
      </c>
      <c r="AC24" s="70">
        <v>5000000</v>
      </c>
      <c r="AD24" s="70">
        <v>0</v>
      </c>
      <c r="AE24" s="84" t="s">
        <v>75</v>
      </c>
      <c r="AF24" s="136">
        <f t="shared" si="1"/>
        <v>0</v>
      </c>
      <c r="AG24" s="70">
        <v>0</v>
      </c>
      <c r="AH24" s="70">
        <v>0</v>
      </c>
      <c r="AI24" s="79" t="s">
        <v>75</v>
      </c>
      <c r="AJ24" s="72">
        <v>0</v>
      </c>
      <c r="AK24" s="72" t="s">
        <v>75</v>
      </c>
      <c r="AL24" s="72" t="s">
        <v>75</v>
      </c>
      <c r="AM24" s="136">
        <f t="shared" si="2"/>
        <v>0</v>
      </c>
      <c r="AN24" s="136">
        <f>+K24+AC24-AH24</f>
        <v>15000000</v>
      </c>
      <c r="AO24" s="72" t="s">
        <v>67</v>
      </c>
      <c r="AP24" s="137">
        <v>10000000</v>
      </c>
      <c r="AQ24" s="72" t="s">
        <v>85</v>
      </c>
      <c r="AR24" s="70">
        <v>0</v>
      </c>
      <c r="AS24" s="86" t="s">
        <v>75</v>
      </c>
      <c r="AT24" s="138">
        <v>9755500</v>
      </c>
      <c r="AU24" s="139">
        <f t="shared" si="3"/>
        <v>5244500</v>
      </c>
      <c r="AV24" s="140">
        <f t="shared" si="4"/>
        <v>0.65036666666666665</v>
      </c>
      <c r="AW24" s="86" t="s">
        <v>75</v>
      </c>
      <c r="AX24" s="72" t="s">
        <v>86</v>
      </c>
      <c r="AY24" s="143" t="s">
        <v>155</v>
      </c>
      <c r="AZ24" s="67" t="s">
        <v>67</v>
      </c>
      <c r="BA24" s="67" t="s">
        <v>133</v>
      </c>
    </row>
    <row r="25" spans="2:53" x14ac:dyDescent="0.25">
      <c r="B25" s="129">
        <v>2024</v>
      </c>
      <c r="C25" s="67">
        <v>891780111</v>
      </c>
      <c r="D25" s="69" t="s">
        <v>64</v>
      </c>
      <c r="E25" s="130" t="s">
        <v>154</v>
      </c>
      <c r="F25" s="137" t="s">
        <v>153</v>
      </c>
      <c r="G25" s="72">
        <v>0</v>
      </c>
      <c r="H25" s="72" t="s">
        <v>73</v>
      </c>
      <c r="I25" s="69" t="s">
        <v>65</v>
      </c>
      <c r="J25" s="137" t="s">
        <v>152</v>
      </c>
      <c r="K25" s="137">
        <v>20000000</v>
      </c>
      <c r="L25" s="129" t="s">
        <v>68</v>
      </c>
      <c r="M25" s="137" t="s">
        <v>151</v>
      </c>
      <c r="N25" s="137">
        <v>901094352</v>
      </c>
      <c r="O25" s="137">
        <v>620</v>
      </c>
      <c r="P25" s="134">
        <v>45359</v>
      </c>
      <c r="Q25" s="137">
        <v>20000000</v>
      </c>
      <c r="R25" s="134">
        <v>45363</v>
      </c>
      <c r="S25" s="137">
        <v>20000000</v>
      </c>
      <c r="T25" s="72" t="s">
        <v>66</v>
      </c>
      <c r="U25" s="137">
        <v>57420478</v>
      </c>
      <c r="V25" s="137" t="s">
        <v>135</v>
      </c>
      <c r="W25" s="134">
        <v>45363</v>
      </c>
      <c r="X25" s="134">
        <v>45363</v>
      </c>
      <c r="Y25" s="81" t="s">
        <v>75</v>
      </c>
      <c r="Z25" s="134">
        <v>45657</v>
      </c>
      <c r="AA25" s="136">
        <f t="shared" si="0"/>
        <v>294</v>
      </c>
      <c r="AB25" s="70">
        <v>0</v>
      </c>
      <c r="AC25" s="70">
        <v>0</v>
      </c>
      <c r="AD25" s="70">
        <v>0</v>
      </c>
      <c r="AE25" s="84" t="s">
        <v>75</v>
      </c>
      <c r="AF25" s="136">
        <f t="shared" si="1"/>
        <v>0</v>
      </c>
      <c r="AG25" s="70">
        <v>0</v>
      </c>
      <c r="AH25" s="70">
        <v>0</v>
      </c>
      <c r="AI25" s="79" t="s">
        <v>75</v>
      </c>
      <c r="AJ25" s="72">
        <v>0</v>
      </c>
      <c r="AK25" s="72" t="s">
        <v>75</v>
      </c>
      <c r="AL25" s="72" t="s">
        <v>75</v>
      </c>
      <c r="AM25" s="136">
        <f t="shared" si="2"/>
        <v>0</v>
      </c>
      <c r="AN25" s="136">
        <f>+K25+AC25-AH25</f>
        <v>20000000</v>
      </c>
      <c r="AO25" s="72" t="s">
        <v>67</v>
      </c>
      <c r="AP25" s="137">
        <v>20000000</v>
      </c>
      <c r="AQ25" s="72" t="s">
        <v>85</v>
      </c>
      <c r="AR25" s="70">
        <v>0</v>
      </c>
      <c r="AS25" s="86" t="s">
        <v>75</v>
      </c>
      <c r="AT25" s="138">
        <v>3768497</v>
      </c>
      <c r="AU25" s="139">
        <f t="shared" si="3"/>
        <v>16231503</v>
      </c>
      <c r="AV25" s="140">
        <f t="shared" si="4"/>
        <v>0.18842485</v>
      </c>
      <c r="AW25" s="86" t="s">
        <v>75</v>
      </c>
      <c r="AX25" s="72" t="s">
        <v>86</v>
      </c>
      <c r="AY25" s="143" t="s">
        <v>150</v>
      </c>
      <c r="AZ25" s="67" t="s">
        <v>67</v>
      </c>
      <c r="BA25" s="67" t="s">
        <v>133</v>
      </c>
    </row>
    <row r="26" spans="2:53" x14ac:dyDescent="0.25">
      <c r="B26" s="129">
        <v>2024</v>
      </c>
      <c r="C26" s="67">
        <v>891780111</v>
      </c>
      <c r="D26" s="69" t="s">
        <v>64</v>
      </c>
      <c r="E26" s="130" t="s">
        <v>149</v>
      </c>
      <c r="F26" s="137" t="s">
        <v>148</v>
      </c>
      <c r="G26" s="72">
        <v>0</v>
      </c>
      <c r="H26" s="72" t="s">
        <v>73</v>
      </c>
      <c r="I26" s="69" t="s">
        <v>65</v>
      </c>
      <c r="J26" s="137" t="s">
        <v>147</v>
      </c>
      <c r="K26" s="137">
        <v>7800000</v>
      </c>
      <c r="L26" s="129" t="s">
        <v>68</v>
      </c>
      <c r="M26" s="137" t="s">
        <v>146</v>
      </c>
      <c r="N26" s="137">
        <v>12557025</v>
      </c>
      <c r="O26" s="137">
        <v>425</v>
      </c>
      <c r="P26" s="134">
        <v>45343</v>
      </c>
      <c r="Q26" s="137">
        <v>7800000</v>
      </c>
      <c r="R26" s="134">
        <v>45370</v>
      </c>
      <c r="S26" s="137">
        <v>7800000</v>
      </c>
      <c r="T26" s="72" t="s">
        <v>66</v>
      </c>
      <c r="U26" s="130">
        <v>36726383</v>
      </c>
      <c r="V26" s="131" t="s">
        <v>145</v>
      </c>
      <c r="W26" s="134">
        <v>45370</v>
      </c>
      <c r="X26" s="134">
        <v>45370</v>
      </c>
      <c r="Y26" s="81" t="s">
        <v>75</v>
      </c>
      <c r="Z26" s="134">
        <v>45473</v>
      </c>
      <c r="AA26" s="136">
        <f t="shared" si="0"/>
        <v>103</v>
      </c>
      <c r="AB26" s="70">
        <v>0</v>
      </c>
      <c r="AC26" s="70">
        <v>0</v>
      </c>
      <c r="AD26" s="70">
        <v>0</v>
      </c>
      <c r="AE26" s="84" t="s">
        <v>75</v>
      </c>
      <c r="AF26" s="136">
        <f t="shared" si="1"/>
        <v>0</v>
      </c>
      <c r="AG26" s="70">
        <v>0</v>
      </c>
      <c r="AH26" s="70">
        <v>0</v>
      </c>
      <c r="AI26" s="79" t="s">
        <v>75</v>
      </c>
      <c r="AJ26" s="72">
        <v>0</v>
      </c>
      <c r="AK26" s="72" t="s">
        <v>75</v>
      </c>
      <c r="AL26" s="72" t="s">
        <v>75</v>
      </c>
      <c r="AM26" s="136">
        <f t="shared" si="2"/>
        <v>0</v>
      </c>
      <c r="AN26" s="136">
        <f>+K26+AC26-AH26</f>
        <v>7800000</v>
      </c>
      <c r="AO26" s="72" t="s">
        <v>67</v>
      </c>
      <c r="AP26" s="137">
        <v>7800000</v>
      </c>
      <c r="AQ26" s="72" t="s">
        <v>85</v>
      </c>
      <c r="AR26" s="70">
        <v>0</v>
      </c>
      <c r="AS26" s="86" t="s">
        <v>75</v>
      </c>
      <c r="AT26" s="138">
        <v>5430000</v>
      </c>
      <c r="AU26" s="139">
        <f t="shared" si="3"/>
        <v>2370000</v>
      </c>
      <c r="AV26" s="140">
        <f t="shared" si="4"/>
        <v>0.69615384615384612</v>
      </c>
      <c r="AW26" s="86" t="s">
        <v>75</v>
      </c>
      <c r="AX26" s="72" t="s">
        <v>86</v>
      </c>
      <c r="AY26" s="141" t="s">
        <v>144</v>
      </c>
      <c r="AZ26" s="67" t="s">
        <v>67</v>
      </c>
      <c r="BA26" s="67" t="s">
        <v>133</v>
      </c>
    </row>
    <row r="27" spans="2:53" x14ac:dyDescent="0.25">
      <c r="B27" s="129">
        <v>2024</v>
      </c>
      <c r="C27" s="67">
        <v>891780111</v>
      </c>
      <c r="D27" s="69" t="s">
        <v>64</v>
      </c>
      <c r="E27" s="137" t="s">
        <v>143</v>
      </c>
      <c r="F27" s="137" t="s">
        <v>142</v>
      </c>
      <c r="G27" s="72">
        <v>0</v>
      </c>
      <c r="H27" s="72" t="s">
        <v>73</v>
      </c>
      <c r="I27" s="69" t="s">
        <v>138</v>
      </c>
      <c r="J27" s="137" t="s">
        <v>141</v>
      </c>
      <c r="K27" s="137">
        <v>17326400</v>
      </c>
      <c r="L27" s="129" t="s">
        <v>68</v>
      </c>
      <c r="M27" s="137" t="s">
        <v>136</v>
      </c>
      <c r="N27" s="137">
        <v>900763287</v>
      </c>
      <c r="O27" s="137">
        <v>743</v>
      </c>
      <c r="P27" s="134">
        <v>45371</v>
      </c>
      <c r="Q27" s="137">
        <v>17326400</v>
      </c>
      <c r="R27" s="134">
        <v>45372</v>
      </c>
      <c r="S27" s="137">
        <v>17326400</v>
      </c>
      <c r="T27" s="72" t="s">
        <v>66</v>
      </c>
      <c r="U27" s="137">
        <v>57420478</v>
      </c>
      <c r="V27" s="137" t="s">
        <v>135</v>
      </c>
      <c r="W27" s="134">
        <v>45372</v>
      </c>
      <c r="X27" s="134">
        <v>45372</v>
      </c>
      <c r="Y27" s="81" t="s">
        <v>75</v>
      </c>
      <c r="Z27" s="134">
        <v>45387</v>
      </c>
      <c r="AA27" s="136">
        <f t="shared" si="0"/>
        <v>15</v>
      </c>
      <c r="AB27" s="137">
        <v>0</v>
      </c>
      <c r="AC27" s="137">
        <v>0</v>
      </c>
      <c r="AD27" s="137">
        <v>0</v>
      </c>
      <c r="AE27" s="84" t="s">
        <v>75</v>
      </c>
      <c r="AF27" s="136">
        <f t="shared" si="1"/>
        <v>0</v>
      </c>
      <c r="AG27" s="70">
        <v>0</v>
      </c>
      <c r="AH27" s="70">
        <v>0</v>
      </c>
      <c r="AI27" s="79" t="s">
        <v>75</v>
      </c>
      <c r="AJ27" s="72">
        <v>0</v>
      </c>
      <c r="AK27" s="72" t="s">
        <v>75</v>
      </c>
      <c r="AL27" s="72" t="s">
        <v>75</v>
      </c>
      <c r="AM27" s="136">
        <f t="shared" si="2"/>
        <v>0</v>
      </c>
      <c r="AN27" s="136">
        <f>+K27+AC27-AH27</f>
        <v>17326400</v>
      </c>
      <c r="AO27" s="72" t="s">
        <v>67</v>
      </c>
      <c r="AP27" s="137">
        <v>17326400</v>
      </c>
      <c r="AQ27" s="72" t="s">
        <v>85</v>
      </c>
      <c r="AR27" s="70">
        <v>0</v>
      </c>
      <c r="AS27" s="86" t="s">
        <v>75</v>
      </c>
      <c r="AT27" s="138">
        <v>0</v>
      </c>
      <c r="AU27" s="139">
        <f t="shared" si="3"/>
        <v>17326400</v>
      </c>
      <c r="AV27" s="140">
        <f t="shared" si="4"/>
        <v>0</v>
      </c>
      <c r="AW27" s="86" t="s">
        <v>75</v>
      </c>
      <c r="AX27" s="72" t="s">
        <v>131</v>
      </c>
      <c r="AY27" s="143" t="s">
        <v>140</v>
      </c>
      <c r="AZ27" s="67" t="s">
        <v>67</v>
      </c>
      <c r="BA27" s="67" t="s">
        <v>133</v>
      </c>
    </row>
    <row r="28" spans="2:53" ht="15.75" thickBot="1" x14ac:dyDescent="0.3">
      <c r="B28" s="144">
        <v>2024</v>
      </c>
      <c r="C28" s="95">
        <v>891780111</v>
      </c>
      <c r="D28" s="97" t="s">
        <v>64</v>
      </c>
      <c r="E28" s="145" t="s">
        <v>139</v>
      </c>
      <c r="F28" s="145" t="s">
        <v>5243</v>
      </c>
      <c r="G28" s="100">
        <v>0</v>
      </c>
      <c r="H28" s="100" t="s">
        <v>73</v>
      </c>
      <c r="I28" s="97" t="s">
        <v>138</v>
      </c>
      <c r="J28" s="145" t="s">
        <v>137</v>
      </c>
      <c r="K28" s="145">
        <v>18583040</v>
      </c>
      <c r="L28" s="144" t="s">
        <v>68</v>
      </c>
      <c r="M28" s="145" t="s">
        <v>136</v>
      </c>
      <c r="N28" s="145">
        <v>900763287</v>
      </c>
      <c r="O28" s="145">
        <v>1383</v>
      </c>
      <c r="P28" s="146">
        <v>45461</v>
      </c>
      <c r="Q28" s="145">
        <v>18583040</v>
      </c>
      <c r="R28" s="146">
        <v>45469</v>
      </c>
      <c r="S28" s="145">
        <v>18583040</v>
      </c>
      <c r="T28" s="100" t="s">
        <v>66</v>
      </c>
      <c r="U28" s="145">
        <v>57420478</v>
      </c>
      <c r="V28" s="145" t="s">
        <v>135</v>
      </c>
      <c r="W28" s="146">
        <v>45468</v>
      </c>
      <c r="X28" s="146">
        <v>45469</v>
      </c>
      <c r="Y28" s="118" t="s">
        <v>75</v>
      </c>
      <c r="Z28" s="146">
        <v>45477</v>
      </c>
      <c r="AA28" s="147">
        <f t="shared" si="0"/>
        <v>8</v>
      </c>
      <c r="AB28" s="145">
        <v>0</v>
      </c>
      <c r="AC28" s="145">
        <v>0</v>
      </c>
      <c r="AD28" s="145">
        <v>0</v>
      </c>
      <c r="AE28" s="119" t="s">
        <v>75</v>
      </c>
      <c r="AF28" s="147">
        <f t="shared" si="1"/>
        <v>0</v>
      </c>
      <c r="AG28" s="98">
        <v>0</v>
      </c>
      <c r="AH28" s="98">
        <v>0</v>
      </c>
      <c r="AI28" s="120" t="s">
        <v>75</v>
      </c>
      <c r="AJ28" s="100">
        <v>0</v>
      </c>
      <c r="AK28" s="100" t="s">
        <v>75</v>
      </c>
      <c r="AL28" s="100" t="s">
        <v>75</v>
      </c>
      <c r="AM28" s="147">
        <f t="shared" si="2"/>
        <v>0</v>
      </c>
      <c r="AN28" s="147">
        <f>+K28+AC28-AH28</f>
        <v>18583040</v>
      </c>
      <c r="AO28" s="100" t="s">
        <v>67</v>
      </c>
      <c r="AP28" s="145">
        <v>17326400</v>
      </c>
      <c r="AQ28" s="100" t="s">
        <v>85</v>
      </c>
      <c r="AR28" s="98">
        <v>0</v>
      </c>
      <c r="AS28" s="114" t="s">
        <v>75</v>
      </c>
      <c r="AT28" s="148">
        <v>0</v>
      </c>
      <c r="AU28" s="149">
        <f t="shared" si="3"/>
        <v>18583040</v>
      </c>
      <c r="AV28" s="150">
        <f t="shared" si="4"/>
        <v>0</v>
      </c>
      <c r="AW28" s="114" t="s">
        <v>75</v>
      </c>
      <c r="AX28" s="100" t="s">
        <v>86</v>
      </c>
      <c r="AY28" s="151" t="s">
        <v>134</v>
      </c>
      <c r="AZ28" s="95" t="s">
        <v>67</v>
      </c>
      <c r="BA28" s="95" t="s">
        <v>133</v>
      </c>
    </row>
    <row r="29" spans="2:53" s="23" customFormat="1" ht="15.75" thickBot="1" x14ac:dyDescent="0.3">
      <c r="B29" s="519" t="s">
        <v>69</v>
      </c>
      <c r="C29" s="520"/>
      <c r="D29" s="521"/>
      <c r="E29" s="32">
        <f>+SUBTOTAL(3,E8:E28)</f>
        <v>21</v>
      </c>
      <c r="F29" s="33"/>
      <c r="G29" s="34"/>
      <c r="H29" s="34"/>
      <c r="I29" s="34"/>
      <c r="J29" s="34"/>
      <c r="K29" s="35">
        <f>SUM(K8:K28)</f>
        <v>386831307</v>
      </c>
      <c r="L29" s="522"/>
      <c r="M29" s="523"/>
      <c r="N29" s="523"/>
      <c r="O29" s="523"/>
      <c r="P29" s="523"/>
      <c r="Q29" s="523"/>
      <c r="R29" s="523"/>
      <c r="S29" s="523"/>
      <c r="T29" s="523"/>
      <c r="U29" s="523"/>
      <c r="V29" s="523"/>
      <c r="W29" s="523"/>
      <c r="X29" s="523"/>
      <c r="Y29" s="523"/>
      <c r="Z29" s="523"/>
      <c r="AA29" s="524"/>
      <c r="AB29" s="36">
        <f>SUM(AB8:AB28)</f>
        <v>6</v>
      </c>
      <c r="AC29" s="37">
        <f>SUM(AC8:AC28)</f>
        <v>14870000</v>
      </c>
      <c r="AD29" s="37">
        <f>SUM(AD8:AD28)</f>
        <v>1</v>
      </c>
      <c r="AE29" s="38"/>
      <c r="AF29" s="37">
        <f>SUM(AF8:AF28)</f>
        <v>141</v>
      </c>
      <c r="AG29" s="37">
        <f>SUM(AG8:AG28)</f>
        <v>0</v>
      </c>
      <c r="AH29" s="39">
        <f>SUM(AH8:AH28)</f>
        <v>0</v>
      </c>
      <c r="AI29" s="38"/>
      <c r="AJ29" s="40">
        <f>SUM(AJ8:AJ28)</f>
        <v>0</v>
      </c>
      <c r="AK29" s="522"/>
      <c r="AL29" s="523"/>
      <c r="AM29" s="524"/>
      <c r="AN29" s="36">
        <f>SUM(AN8:AN28)</f>
        <v>401701307</v>
      </c>
      <c r="AO29" s="38"/>
      <c r="AP29" s="41">
        <f>SUM(AP8:AP28)</f>
        <v>385574667</v>
      </c>
      <c r="AQ29" s="38"/>
      <c r="AR29" s="37">
        <f>SUM(AR8:AR28)</f>
        <v>0</v>
      </c>
      <c r="AS29" s="38"/>
      <c r="AT29" s="42">
        <f>SUM(AT8:AT28)</f>
        <v>308590272</v>
      </c>
      <c r="AU29" s="43">
        <f>SUM(AU8:AU28)</f>
        <v>93111035</v>
      </c>
      <c r="AV29" s="522"/>
      <c r="AW29" s="523"/>
      <c r="AX29" s="523"/>
      <c r="AY29" s="523"/>
      <c r="AZ29" s="523"/>
      <c r="BA29" s="5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29:BA29"/>
    <mergeCell ref="AO6:AP6"/>
    <mergeCell ref="B29:D29"/>
    <mergeCell ref="L29:AA29"/>
    <mergeCell ref="AY6:BA6"/>
    <mergeCell ref="M6:N6"/>
    <mergeCell ref="O6:Q6"/>
    <mergeCell ref="R6:S6"/>
    <mergeCell ref="AK29:AM29"/>
    <mergeCell ref="T6:V6"/>
    <mergeCell ref="AV6:AX6"/>
    <mergeCell ref="AQ6:AU6"/>
  </mergeCells>
  <conditionalFormatting sqref="F5 E6">
    <cfRule type="containsText" dxfId="24" priority="4" operator="containsText" text="Seleccione Ordenador">
      <formula>NOT(ISERROR(SEARCH("Seleccione Ordenador",E5)))</formula>
    </cfRule>
  </conditionalFormatting>
  <conditionalFormatting sqref="F18">
    <cfRule type="colorScale" priority="1">
      <colorScale>
        <cfvo type="min"/>
        <cfvo type="max"/>
        <color theme="5" tint="0.59999389629810485"/>
        <color rgb="FFFFEF9C"/>
      </colorScale>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28 AF8:AF28 AM8:AP28 AU8:AV28">
    <cfRule type="expression" dxfId="23" priority="2">
      <formula>+_xlfn.ISFORMULA(AA8)</formula>
    </cfRule>
  </conditionalFormatting>
  <dataValidations count="9">
    <dataValidation type="list" allowBlank="1" showInputMessage="1" showErrorMessage="1" sqref="AX8:AX28" xr:uid="{00000000-0002-0000-0000-000008000000}">
      <formula1>"Por iniciar,En ejecucion,Suspendido,Terminado,Liquidado"</formula1>
    </dataValidation>
    <dataValidation type="list" allowBlank="1" showInputMessage="1" showErrorMessage="1" sqref="H8:H28" xr:uid="{00000000-0002-0000-0000-000007000000}">
      <formula1>"OTRO SECTOR"</formula1>
    </dataValidation>
    <dataValidation type="list" allowBlank="1" showInputMessage="1" showErrorMessage="1" sqref="L8:L24" xr:uid="{00000000-0002-0000-0000-000006000000}">
      <formula1>"DIRECTA"</formula1>
    </dataValidation>
    <dataValidation type="list" allowBlank="1" showInputMessage="1" showErrorMessage="1" sqref="I8:I28" xr:uid="{00000000-0002-0000-0000-000005000000}">
      <formula1>"FUNCIONAMIENTO,INVERSION,OTROS"</formula1>
    </dataValidation>
    <dataValidation type="list" allowBlank="1" showInputMessage="1" showErrorMessage="1" sqref="BA8:BA28" xr:uid="{00000000-0002-0000-0000-000004000000}">
      <formula1>"SI,NA por TIPO Contrato"</formula1>
    </dataValidation>
    <dataValidation type="list" allowBlank="1" showInputMessage="1" showErrorMessage="1" sqref="AZ8:AZ28"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28 AQ8:AQ25 AO8:AO28" xr:uid="{00000000-0002-0000-0000-000000000000}">
      <formula1>"SI,NO"</formula1>
    </dataValidation>
  </dataValidations>
  <hyperlinks>
    <hyperlink ref="AY8" r:id="rId1" xr:uid="{E8E3794E-3A0D-44CA-9669-4836AE92D2D8}"/>
    <hyperlink ref="AY9" r:id="rId2" xr:uid="{FCB97796-C144-42E0-BBAD-C009DE1A5257}"/>
    <hyperlink ref="AY10" r:id="rId3" xr:uid="{613B38D1-872D-42BE-BCBD-F478011BB5D1}"/>
    <hyperlink ref="AY11" r:id="rId4" xr:uid="{638E36D8-2230-42F5-94D6-8B9877D73238}"/>
    <hyperlink ref="AY12" r:id="rId5" xr:uid="{5AA98903-8EC3-4048-B5A1-032B5172BD1D}"/>
    <hyperlink ref="AY13" r:id="rId6" xr:uid="{6F798D89-AD86-43AF-8B9C-A4F4A25F8036}"/>
    <hyperlink ref="AY14" r:id="rId7" xr:uid="{06A57E55-407D-46F4-A14A-DBE07C5371DA}"/>
    <hyperlink ref="AY15" r:id="rId8" xr:uid="{FBBA46B1-B3C9-4C8A-A3A2-9EA2F79418B7}"/>
    <hyperlink ref="AY16" r:id="rId9" xr:uid="{90D92BA6-7EFB-4B8C-B198-85957006813E}"/>
    <hyperlink ref="AY17" r:id="rId10" xr:uid="{8DA64DCB-C7E9-44E0-AC60-6D40AEC82BAC}"/>
    <hyperlink ref="AY18" r:id="rId11" xr:uid="{584F219D-BF9E-47DC-9969-3B89900EF2E4}"/>
    <hyperlink ref="AY19" r:id="rId12" xr:uid="{6D07A269-7506-45F2-B4B6-633A4F2ACC98}"/>
    <hyperlink ref="AY21" r:id="rId13" xr:uid="{A81D86F0-34E0-46E8-BF63-A361239DDAB8}"/>
    <hyperlink ref="AY20" r:id="rId14" xr:uid="{BC379027-1616-42EC-90B7-43AE09E5A1BB}"/>
    <hyperlink ref="AY22" r:id="rId15" xr:uid="{85330D93-84BE-45EE-96C0-EBE8805170E6}"/>
    <hyperlink ref="AY23" r:id="rId16" xr:uid="{F2CD4E20-B586-4E36-935A-5B505DFE9710}"/>
    <hyperlink ref="AY24" r:id="rId17" xr:uid="{0590CC38-CEDB-4076-A376-6A7F11081E50}"/>
    <hyperlink ref="AY25" r:id="rId18" xr:uid="{B82678EC-0905-429B-81C8-ACAAA885A5F0}"/>
    <hyperlink ref="AY27" r:id="rId19" xr:uid="{DE3AF42D-42EA-4C61-B1B9-480A2A157372}"/>
    <hyperlink ref="AY26" r:id="rId20" xr:uid="{CDAB9998-FA42-43AC-B644-A2E8017F2154}"/>
    <hyperlink ref="AY28" r:id="rId21" xr:uid="{DD17EAA2-E28F-49AA-9B23-4F7D455E05DA}"/>
  </hyperlinks>
  <pageMargins left="0.7" right="0.7" top="0.75" bottom="0.75" header="0.3" footer="0.3"/>
  <pageSetup orientation="portrait" horizontalDpi="300" verticalDpi="300" r:id="rId22"/>
  <drawing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E4B8-64E8-4DB2-8902-5501D4AB48A7}">
  <dimension ref="A1:BT17"/>
  <sheetViews>
    <sheetView showGridLines="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8"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7" max="17" width="12.7109375" bestFit="1" customWidth="1"/>
    <col min="18" max="18" width="14.7109375" customWidth="1"/>
    <col min="19" max="19" width="1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81</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x14ac:dyDescent="0.25">
      <c r="B8" s="44">
        <v>2024</v>
      </c>
      <c r="C8" s="45">
        <v>891780111</v>
      </c>
      <c r="D8" s="46" t="s">
        <v>64</v>
      </c>
      <c r="E8" s="47" t="s">
        <v>113</v>
      </c>
      <c r="F8" s="48" t="s">
        <v>107</v>
      </c>
      <c r="G8" s="48">
        <v>0</v>
      </c>
      <c r="H8" s="49" t="s">
        <v>73</v>
      </c>
      <c r="I8" s="46" t="s">
        <v>65</v>
      </c>
      <c r="J8" s="50" t="s">
        <v>82</v>
      </c>
      <c r="K8" s="51">
        <v>26000000</v>
      </c>
      <c r="L8" s="44" t="s">
        <v>68</v>
      </c>
      <c r="M8" s="50" t="s">
        <v>83</v>
      </c>
      <c r="N8" s="52">
        <v>57291132</v>
      </c>
      <c r="O8" s="55">
        <v>115</v>
      </c>
      <c r="P8" s="56">
        <v>45313</v>
      </c>
      <c r="Q8" s="47">
        <v>26000000</v>
      </c>
      <c r="R8" s="56">
        <v>45314</v>
      </c>
      <c r="S8" s="51">
        <v>26000000</v>
      </c>
      <c r="T8" s="49" t="s">
        <v>66</v>
      </c>
      <c r="U8" s="54">
        <v>41947381</v>
      </c>
      <c r="V8" s="57" t="s">
        <v>84</v>
      </c>
      <c r="W8" s="58">
        <v>45314</v>
      </c>
      <c r="X8" s="58">
        <v>45314</v>
      </c>
      <c r="Y8" s="59" t="s">
        <v>75</v>
      </c>
      <c r="Z8" s="58">
        <v>45504</v>
      </c>
      <c r="AA8" s="60">
        <f t="shared" ref="AA8:AA16" si="0">+IF(Y8="1800-01-01",Z8-X8,Z8-Y8)</f>
        <v>190</v>
      </c>
      <c r="AB8" s="51">
        <v>0</v>
      </c>
      <c r="AC8" s="51">
        <v>0</v>
      </c>
      <c r="AD8" s="51">
        <v>0</v>
      </c>
      <c r="AE8" s="61" t="s">
        <v>75</v>
      </c>
      <c r="AF8" s="60">
        <f t="shared" ref="AF8:AF15" si="1">+IF(AE8="1800-01-01",0,AE8-Z8)</f>
        <v>0</v>
      </c>
      <c r="AG8" s="51">
        <v>0</v>
      </c>
      <c r="AH8" s="51">
        <v>0</v>
      </c>
      <c r="AI8" s="56" t="s">
        <v>75</v>
      </c>
      <c r="AJ8" s="45">
        <v>0</v>
      </c>
      <c r="AK8" s="56" t="s">
        <v>75</v>
      </c>
      <c r="AL8" s="56" t="s">
        <v>75</v>
      </c>
      <c r="AM8" s="60">
        <f t="shared" ref="AM8:AM16" si="2">+IF(AK8="1800-01-01",0,AL8-AK8)</f>
        <v>0</v>
      </c>
      <c r="AN8" s="60">
        <f>+K8+AC8-AH8</f>
        <v>26000000</v>
      </c>
      <c r="AO8" s="62" t="s">
        <v>67</v>
      </c>
      <c r="AP8" s="51">
        <v>26000000</v>
      </c>
      <c r="AQ8" s="49" t="s">
        <v>85</v>
      </c>
      <c r="AR8" s="51">
        <v>0</v>
      </c>
      <c r="AS8" s="63" t="s">
        <v>75</v>
      </c>
      <c r="AT8" s="64">
        <v>22000000</v>
      </c>
      <c r="AU8" s="65">
        <f>AN8-AT8</f>
        <v>4000000</v>
      </c>
      <c r="AV8" s="66">
        <f t="shared" ref="AV8:AV16" si="3">+IFERROR(AT8/AN8,"_")</f>
        <v>0.84615384615384615</v>
      </c>
      <c r="AW8" s="63" t="s">
        <v>75</v>
      </c>
      <c r="AX8" s="62" t="s">
        <v>86</v>
      </c>
      <c r="AY8" s="53" t="s">
        <v>101</v>
      </c>
      <c r="AZ8" s="44" t="s">
        <v>67</v>
      </c>
      <c r="BA8" s="44" t="s">
        <v>67</v>
      </c>
      <c r="BB8" s="12"/>
    </row>
    <row r="9" spans="1:72" x14ac:dyDescent="0.25">
      <c r="B9" s="67">
        <v>2024</v>
      </c>
      <c r="C9" s="68">
        <v>891780111</v>
      </c>
      <c r="D9" s="69" t="s">
        <v>64</v>
      </c>
      <c r="E9" s="70" t="s">
        <v>114</v>
      </c>
      <c r="F9" s="71" t="s">
        <v>108</v>
      </c>
      <c r="G9" s="71">
        <v>0</v>
      </c>
      <c r="H9" s="72" t="s">
        <v>73</v>
      </c>
      <c r="I9" s="69" t="s">
        <v>65</v>
      </c>
      <c r="J9" s="73" t="s">
        <v>87</v>
      </c>
      <c r="K9" s="74">
        <v>22750000</v>
      </c>
      <c r="L9" s="67" t="s">
        <v>68</v>
      </c>
      <c r="M9" s="73" t="s">
        <v>88</v>
      </c>
      <c r="N9" s="75">
        <v>1082986396</v>
      </c>
      <c r="O9" s="78">
        <v>117</v>
      </c>
      <c r="P9" s="79">
        <v>45313</v>
      </c>
      <c r="Q9" s="70">
        <v>40300000</v>
      </c>
      <c r="R9" s="79">
        <v>45314</v>
      </c>
      <c r="S9" s="74">
        <v>22750000</v>
      </c>
      <c r="T9" s="72" t="s">
        <v>66</v>
      </c>
      <c r="U9" s="77">
        <v>41947381</v>
      </c>
      <c r="V9" s="80" t="s">
        <v>84</v>
      </c>
      <c r="W9" s="81">
        <v>45314</v>
      </c>
      <c r="X9" s="81">
        <v>45314</v>
      </c>
      <c r="Y9" s="82" t="s">
        <v>75</v>
      </c>
      <c r="Z9" s="81">
        <v>45504</v>
      </c>
      <c r="AA9" s="83">
        <f t="shared" ref="AA9" si="4">+IF(Y9="1800-01-01",Z9-X9,Z9-Y9)</f>
        <v>190</v>
      </c>
      <c r="AB9" s="74">
        <v>0</v>
      </c>
      <c r="AC9" s="74">
        <v>0</v>
      </c>
      <c r="AD9" s="74">
        <v>0</v>
      </c>
      <c r="AE9" s="84" t="s">
        <v>75</v>
      </c>
      <c r="AF9" s="83">
        <f t="shared" ref="AF9" si="5">+IF(AE9="1800-01-01",0,AE9-Z9)</f>
        <v>0</v>
      </c>
      <c r="AG9" s="74">
        <v>0</v>
      </c>
      <c r="AH9" s="74">
        <v>0</v>
      </c>
      <c r="AI9" s="79" t="s">
        <v>75</v>
      </c>
      <c r="AJ9" s="68">
        <v>0</v>
      </c>
      <c r="AK9" s="79" t="s">
        <v>75</v>
      </c>
      <c r="AL9" s="79" t="s">
        <v>75</v>
      </c>
      <c r="AM9" s="83">
        <f t="shared" ref="AM9" si="6">+IF(AK9="1800-01-01",0,AL9-AK9)</f>
        <v>0</v>
      </c>
      <c r="AN9" s="83">
        <f>+K9+AC9-AH9</f>
        <v>22750000</v>
      </c>
      <c r="AO9" s="85" t="s">
        <v>67</v>
      </c>
      <c r="AP9" s="74">
        <v>22750000</v>
      </c>
      <c r="AQ9" s="72" t="s">
        <v>85</v>
      </c>
      <c r="AR9" s="74">
        <v>0</v>
      </c>
      <c r="AS9" s="86" t="s">
        <v>75</v>
      </c>
      <c r="AT9" s="87">
        <v>19250000</v>
      </c>
      <c r="AU9" s="88">
        <f>AN9-AT9</f>
        <v>3500000</v>
      </c>
      <c r="AV9" s="89">
        <f t="shared" ref="AV9" si="7">+IFERROR(AT9/AN9,"_")</f>
        <v>0.84615384615384615</v>
      </c>
      <c r="AW9" s="86" t="s">
        <v>75</v>
      </c>
      <c r="AX9" s="85" t="s">
        <v>86</v>
      </c>
      <c r="AY9" s="76" t="s">
        <v>102</v>
      </c>
      <c r="AZ9" s="67" t="s">
        <v>67</v>
      </c>
      <c r="BA9" s="67" t="s">
        <v>67</v>
      </c>
      <c r="BB9" s="12"/>
    </row>
    <row r="10" spans="1:72" x14ac:dyDescent="0.25">
      <c r="B10" s="67">
        <v>2024</v>
      </c>
      <c r="C10" s="68">
        <v>891780111</v>
      </c>
      <c r="D10" s="69" t="s">
        <v>64</v>
      </c>
      <c r="E10" s="70" t="s">
        <v>89</v>
      </c>
      <c r="F10" s="90" t="s">
        <v>109</v>
      </c>
      <c r="G10" s="71">
        <v>0</v>
      </c>
      <c r="H10" s="72" t="s">
        <v>73</v>
      </c>
      <c r="I10" s="69" t="s">
        <v>65</v>
      </c>
      <c r="J10" s="73" t="s">
        <v>90</v>
      </c>
      <c r="K10" s="74">
        <v>15000000</v>
      </c>
      <c r="L10" s="67" t="s">
        <v>68</v>
      </c>
      <c r="M10" s="80" t="s">
        <v>91</v>
      </c>
      <c r="N10" s="91">
        <v>1082961539</v>
      </c>
      <c r="O10" s="74">
        <v>127</v>
      </c>
      <c r="P10" s="79">
        <v>45313</v>
      </c>
      <c r="Q10" s="74">
        <v>15000000</v>
      </c>
      <c r="R10" s="79">
        <v>45314</v>
      </c>
      <c r="S10" s="74">
        <v>15000000</v>
      </c>
      <c r="T10" s="72" t="s">
        <v>66</v>
      </c>
      <c r="U10" s="77">
        <v>41947381</v>
      </c>
      <c r="V10" s="80" t="s">
        <v>84</v>
      </c>
      <c r="W10" s="81">
        <v>45314</v>
      </c>
      <c r="X10" s="81">
        <v>45314</v>
      </c>
      <c r="Y10" s="82" t="s">
        <v>75</v>
      </c>
      <c r="Z10" s="81">
        <v>45504</v>
      </c>
      <c r="AA10" s="83">
        <f t="shared" si="0"/>
        <v>190</v>
      </c>
      <c r="AB10" s="74">
        <v>1</v>
      </c>
      <c r="AC10" s="74">
        <v>2550000</v>
      </c>
      <c r="AD10" s="74">
        <v>1</v>
      </c>
      <c r="AE10" s="81">
        <v>45504</v>
      </c>
      <c r="AF10" s="83">
        <f t="shared" si="1"/>
        <v>0</v>
      </c>
      <c r="AG10" s="74">
        <v>0</v>
      </c>
      <c r="AH10" s="74">
        <v>0</v>
      </c>
      <c r="AI10" s="79" t="s">
        <v>75</v>
      </c>
      <c r="AJ10" s="68">
        <v>0</v>
      </c>
      <c r="AK10" s="79" t="s">
        <v>75</v>
      </c>
      <c r="AL10" s="79" t="s">
        <v>75</v>
      </c>
      <c r="AM10" s="83">
        <f>+IF(AK10="1800-01-01",0,AL10-AK10)</f>
        <v>0</v>
      </c>
      <c r="AN10" s="83">
        <f>+K10+AC10-AH10</f>
        <v>17550000</v>
      </c>
      <c r="AO10" s="85" t="s">
        <v>67</v>
      </c>
      <c r="AP10" s="74">
        <v>15000000</v>
      </c>
      <c r="AQ10" s="72" t="s">
        <v>85</v>
      </c>
      <c r="AR10" s="74">
        <v>0</v>
      </c>
      <c r="AS10" s="86" t="s">
        <v>75</v>
      </c>
      <c r="AT10" s="87">
        <v>14850000</v>
      </c>
      <c r="AU10" s="88">
        <f t="shared" ref="AU10:AU16" si="8">AN10-AT10</f>
        <v>2700000</v>
      </c>
      <c r="AV10" s="89">
        <f t="shared" si="3"/>
        <v>0.84615384615384615</v>
      </c>
      <c r="AW10" s="86" t="s">
        <v>75</v>
      </c>
      <c r="AX10" s="85" t="s">
        <v>86</v>
      </c>
      <c r="AY10" s="76" t="s">
        <v>103</v>
      </c>
      <c r="AZ10" s="67" t="s">
        <v>67</v>
      </c>
      <c r="BA10" s="67" t="s">
        <v>67</v>
      </c>
    </row>
    <row r="11" spans="1:72" x14ac:dyDescent="0.25">
      <c r="B11" s="67">
        <v>2024</v>
      </c>
      <c r="C11" s="68">
        <v>891780111</v>
      </c>
      <c r="D11" s="69" t="s">
        <v>64</v>
      </c>
      <c r="E11" s="70" t="s">
        <v>92</v>
      </c>
      <c r="F11" s="71" t="s">
        <v>110</v>
      </c>
      <c r="G11" s="71">
        <v>0</v>
      </c>
      <c r="H11" s="72" t="s">
        <v>73</v>
      </c>
      <c r="I11" s="69" t="s">
        <v>65</v>
      </c>
      <c r="J11" s="73" t="s">
        <v>94</v>
      </c>
      <c r="K11" s="74">
        <v>17550000</v>
      </c>
      <c r="L11" s="67" t="s">
        <v>68</v>
      </c>
      <c r="M11" s="80" t="s">
        <v>93</v>
      </c>
      <c r="N11" s="91">
        <v>1082845936</v>
      </c>
      <c r="O11" s="74">
        <v>117</v>
      </c>
      <c r="P11" s="79">
        <v>45313</v>
      </c>
      <c r="Q11" s="74">
        <v>40300000</v>
      </c>
      <c r="R11" s="92">
        <v>45315</v>
      </c>
      <c r="S11" s="74">
        <v>17500000</v>
      </c>
      <c r="T11" s="72" t="s">
        <v>66</v>
      </c>
      <c r="U11" s="77">
        <v>41947381</v>
      </c>
      <c r="V11" s="80" t="s">
        <v>84</v>
      </c>
      <c r="W11" s="81">
        <v>45315</v>
      </c>
      <c r="X11" s="81">
        <v>45315</v>
      </c>
      <c r="Y11" s="82" t="s">
        <v>75</v>
      </c>
      <c r="Z11" s="81">
        <v>45504</v>
      </c>
      <c r="AA11" s="83">
        <f t="shared" si="0"/>
        <v>189</v>
      </c>
      <c r="AB11" s="74">
        <v>0</v>
      </c>
      <c r="AC11" s="74">
        <v>0</v>
      </c>
      <c r="AD11" s="74">
        <v>0</v>
      </c>
      <c r="AE11" s="84" t="s">
        <v>75</v>
      </c>
      <c r="AF11" s="83">
        <f t="shared" si="1"/>
        <v>0</v>
      </c>
      <c r="AG11" s="74">
        <v>0</v>
      </c>
      <c r="AH11" s="74">
        <v>0</v>
      </c>
      <c r="AI11" s="79" t="s">
        <v>75</v>
      </c>
      <c r="AJ11" s="68">
        <v>0</v>
      </c>
      <c r="AK11" s="79" t="s">
        <v>75</v>
      </c>
      <c r="AL11" s="79" t="s">
        <v>75</v>
      </c>
      <c r="AM11" s="83">
        <f t="shared" si="2"/>
        <v>0</v>
      </c>
      <c r="AN11" s="83">
        <f>+K11+AC11-AH11</f>
        <v>17550000</v>
      </c>
      <c r="AO11" s="85" t="s">
        <v>67</v>
      </c>
      <c r="AP11" s="74">
        <v>17550000</v>
      </c>
      <c r="AQ11" s="72" t="s">
        <v>85</v>
      </c>
      <c r="AR11" s="74">
        <v>0</v>
      </c>
      <c r="AS11" s="86" t="s">
        <v>75</v>
      </c>
      <c r="AT11" s="87">
        <v>14850000</v>
      </c>
      <c r="AU11" s="88">
        <f t="shared" si="8"/>
        <v>2700000</v>
      </c>
      <c r="AV11" s="89">
        <f t="shared" si="3"/>
        <v>0.84615384615384615</v>
      </c>
      <c r="AW11" s="86" t="s">
        <v>75</v>
      </c>
      <c r="AX11" s="85" t="s">
        <v>86</v>
      </c>
      <c r="AY11" s="76" t="s">
        <v>104</v>
      </c>
      <c r="AZ11" s="67" t="s">
        <v>67</v>
      </c>
      <c r="BA11" s="67" t="s">
        <v>67</v>
      </c>
    </row>
    <row r="12" spans="1:72" x14ac:dyDescent="0.25">
      <c r="B12" s="67">
        <v>2024</v>
      </c>
      <c r="C12" s="68">
        <v>891780111</v>
      </c>
      <c r="D12" s="69" t="s">
        <v>64</v>
      </c>
      <c r="E12" s="70" t="s">
        <v>95</v>
      </c>
      <c r="F12" s="71" t="s">
        <v>111</v>
      </c>
      <c r="G12" s="71">
        <v>0</v>
      </c>
      <c r="H12" s="72" t="s">
        <v>73</v>
      </c>
      <c r="I12" s="69" t="s">
        <v>65</v>
      </c>
      <c r="J12" s="73" t="s">
        <v>97</v>
      </c>
      <c r="K12" s="74">
        <v>9900000</v>
      </c>
      <c r="L12" s="67" t="s">
        <v>68</v>
      </c>
      <c r="M12" s="80" t="s">
        <v>96</v>
      </c>
      <c r="N12" s="91">
        <v>1083027929</v>
      </c>
      <c r="O12" s="74">
        <v>116</v>
      </c>
      <c r="P12" s="79">
        <v>45313</v>
      </c>
      <c r="Q12" s="74">
        <v>99000000</v>
      </c>
      <c r="R12" s="92">
        <v>45323</v>
      </c>
      <c r="S12" s="74">
        <v>9900000</v>
      </c>
      <c r="T12" s="72" t="s">
        <v>66</v>
      </c>
      <c r="U12" s="77">
        <v>41947381</v>
      </c>
      <c r="V12" s="80" t="s">
        <v>84</v>
      </c>
      <c r="W12" s="92">
        <v>45323</v>
      </c>
      <c r="X12" s="92">
        <v>45323</v>
      </c>
      <c r="Y12" s="82" t="s">
        <v>75</v>
      </c>
      <c r="Z12" s="81">
        <v>45412</v>
      </c>
      <c r="AA12" s="83">
        <f t="shared" si="0"/>
        <v>89</v>
      </c>
      <c r="AB12" s="74">
        <v>0</v>
      </c>
      <c r="AC12" s="74">
        <v>0</v>
      </c>
      <c r="AD12" s="74">
        <v>0</v>
      </c>
      <c r="AE12" s="84" t="s">
        <v>75</v>
      </c>
      <c r="AF12" s="83">
        <f t="shared" si="1"/>
        <v>0</v>
      </c>
      <c r="AG12" s="74">
        <v>0</v>
      </c>
      <c r="AH12" s="74">
        <v>0</v>
      </c>
      <c r="AI12" s="79" t="s">
        <v>75</v>
      </c>
      <c r="AJ12" s="68">
        <v>1</v>
      </c>
      <c r="AK12" s="92">
        <v>45390</v>
      </c>
      <c r="AL12" s="92">
        <v>45515</v>
      </c>
      <c r="AM12" s="83">
        <f t="shared" si="2"/>
        <v>125</v>
      </c>
      <c r="AN12" s="83">
        <f>+K12+AC12-AH12</f>
        <v>9900000</v>
      </c>
      <c r="AO12" s="85" t="s">
        <v>67</v>
      </c>
      <c r="AP12" s="74">
        <v>9900000</v>
      </c>
      <c r="AQ12" s="72" t="s">
        <v>85</v>
      </c>
      <c r="AR12" s="74">
        <v>0</v>
      </c>
      <c r="AS12" s="86" t="s">
        <v>75</v>
      </c>
      <c r="AT12" s="87">
        <v>8100000</v>
      </c>
      <c r="AU12" s="88">
        <f t="shared" si="8"/>
        <v>1800000</v>
      </c>
      <c r="AV12" s="89">
        <f t="shared" si="3"/>
        <v>0.81818181818181823</v>
      </c>
      <c r="AW12" s="86" t="s">
        <v>75</v>
      </c>
      <c r="AX12" s="85" t="s">
        <v>130</v>
      </c>
      <c r="AY12" s="76" t="s">
        <v>105</v>
      </c>
      <c r="AZ12" s="67" t="s">
        <v>67</v>
      </c>
      <c r="BA12" s="67" t="s">
        <v>67</v>
      </c>
    </row>
    <row r="13" spans="1:72" x14ac:dyDescent="0.25">
      <c r="B13" s="67">
        <v>2024</v>
      </c>
      <c r="C13" s="68">
        <v>891780111</v>
      </c>
      <c r="D13" s="69" t="s">
        <v>64</v>
      </c>
      <c r="E13" s="70" t="s">
        <v>99</v>
      </c>
      <c r="F13" s="71" t="s">
        <v>112</v>
      </c>
      <c r="G13" s="71">
        <v>0</v>
      </c>
      <c r="H13" s="72" t="s">
        <v>73</v>
      </c>
      <c r="I13" s="69" t="s">
        <v>65</v>
      </c>
      <c r="J13" s="73" t="s">
        <v>100</v>
      </c>
      <c r="K13" s="74">
        <v>22165000</v>
      </c>
      <c r="L13" s="67" t="s">
        <v>68</v>
      </c>
      <c r="M13" s="80" t="s">
        <v>98</v>
      </c>
      <c r="N13" s="91">
        <v>60385970</v>
      </c>
      <c r="O13" s="74">
        <v>158</v>
      </c>
      <c r="P13" s="79">
        <v>45316</v>
      </c>
      <c r="Q13" s="74">
        <v>22165000</v>
      </c>
      <c r="R13" s="92">
        <v>45324</v>
      </c>
      <c r="S13" s="74">
        <v>22165000</v>
      </c>
      <c r="T13" s="72" t="s">
        <v>66</v>
      </c>
      <c r="U13" s="77">
        <v>41947381</v>
      </c>
      <c r="V13" s="80" t="s">
        <v>84</v>
      </c>
      <c r="W13" s="92">
        <v>45324</v>
      </c>
      <c r="X13" s="92">
        <v>45324</v>
      </c>
      <c r="Y13" s="82" t="s">
        <v>75</v>
      </c>
      <c r="Z13" s="92">
        <v>45338</v>
      </c>
      <c r="AA13" s="83">
        <f t="shared" si="0"/>
        <v>14</v>
      </c>
      <c r="AB13" s="74">
        <v>0</v>
      </c>
      <c r="AC13" s="74">
        <v>0</v>
      </c>
      <c r="AD13" s="74">
        <v>0</v>
      </c>
      <c r="AE13" s="84" t="s">
        <v>75</v>
      </c>
      <c r="AF13" s="83">
        <f t="shared" si="1"/>
        <v>0</v>
      </c>
      <c r="AG13" s="74">
        <v>0</v>
      </c>
      <c r="AH13" s="74">
        <v>0</v>
      </c>
      <c r="AI13" s="79" t="s">
        <v>75</v>
      </c>
      <c r="AJ13" s="68">
        <v>0</v>
      </c>
      <c r="AK13" s="79" t="s">
        <v>75</v>
      </c>
      <c r="AL13" s="79" t="s">
        <v>75</v>
      </c>
      <c r="AM13" s="83">
        <f t="shared" si="2"/>
        <v>0</v>
      </c>
      <c r="AN13" s="83">
        <f>+K13+AC13-AH13</f>
        <v>22165000</v>
      </c>
      <c r="AO13" s="85" t="s">
        <v>67</v>
      </c>
      <c r="AP13" s="74">
        <v>22165000</v>
      </c>
      <c r="AQ13" s="72" t="s">
        <v>85</v>
      </c>
      <c r="AR13" s="74">
        <v>0</v>
      </c>
      <c r="AS13" s="86" t="s">
        <v>75</v>
      </c>
      <c r="AT13" s="87">
        <v>22165000</v>
      </c>
      <c r="AU13" s="88">
        <f t="shared" si="8"/>
        <v>0</v>
      </c>
      <c r="AV13" s="89">
        <f t="shared" si="3"/>
        <v>1</v>
      </c>
      <c r="AW13" s="86" t="s">
        <v>75</v>
      </c>
      <c r="AX13" s="85" t="s">
        <v>131</v>
      </c>
      <c r="AY13" s="76" t="s">
        <v>106</v>
      </c>
      <c r="AZ13" s="67" t="s">
        <v>67</v>
      </c>
      <c r="BA13" s="67" t="s">
        <v>67</v>
      </c>
    </row>
    <row r="14" spans="1:72" x14ac:dyDescent="0.25">
      <c r="B14" s="67">
        <v>2024</v>
      </c>
      <c r="C14" s="68">
        <v>891780111</v>
      </c>
      <c r="D14" s="69" t="s">
        <v>64</v>
      </c>
      <c r="E14" s="70" t="s">
        <v>117</v>
      </c>
      <c r="F14" s="71" t="s">
        <v>124</v>
      </c>
      <c r="G14" s="71">
        <v>0</v>
      </c>
      <c r="H14" s="72" t="s">
        <v>73</v>
      </c>
      <c r="I14" s="69" t="s">
        <v>65</v>
      </c>
      <c r="J14" s="93" t="s">
        <v>120</v>
      </c>
      <c r="K14" s="93">
        <v>34319600</v>
      </c>
      <c r="L14" s="67" t="s">
        <v>68</v>
      </c>
      <c r="M14" s="80" t="s">
        <v>119</v>
      </c>
      <c r="N14" s="91">
        <v>860002400</v>
      </c>
      <c r="O14" s="74">
        <v>319</v>
      </c>
      <c r="P14" s="79">
        <v>45329</v>
      </c>
      <c r="Q14" s="74">
        <v>34319600</v>
      </c>
      <c r="R14" s="92">
        <v>45330</v>
      </c>
      <c r="S14" s="74">
        <v>34319600</v>
      </c>
      <c r="T14" s="72" t="s">
        <v>66</v>
      </c>
      <c r="U14" s="77">
        <v>41947381</v>
      </c>
      <c r="V14" s="80" t="s">
        <v>84</v>
      </c>
      <c r="W14" s="92">
        <v>45330</v>
      </c>
      <c r="X14" s="92">
        <v>45330</v>
      </c>
      <c r="Y14" s="82" t="s">
        <v>75</v>
      </c>
      <c r="Z14" s="92">
        <v>45696</v>
      </c>
      <c r="AA14" s="83">
        <f t="shared" si="0"/>
        <v>366</v>
      </c>
      <c r="AB14" s="74">
        <v>0</v>
      </c>
      <c r="AC14" s="74">
        <v>0</v>
      </c>
      <c r="AD14" s="74">
        <v>0</v>
      </c>
      <c r="AE14" s="68" t="s">
        <v>75</v>
      </c>
      <c r="AF14" s="83">
        <f t="shared" si="1"/>
        <v>0</v>
      </c>
      <c r="AG14" s="74">
        <v>0</v>
      </c>
      <c r="AH14" s="74">
        <v>0</v>
      </c>
      <c r="AI14" s="68" t="s">
        <v>75</v>
      </c>
      <c r="AJ14" s="68">
        <v>0</v>
      </c>
      <c r="AK14" s="68" t="s">
        <v>75</v>
      </c>
      <c r="AL14" s="68" t="s">
        <v>75</v>
      </c>
      <c r="AM14" s="83">
        <f t="shared" si="2"/>
        <v>0</v>
      </c>
      <c r="AN14" s="83">
        <f>+K14+AC14-AH14</f>
        <v>34319600</v>
      </c>
      <c r="AO14" s="85" t="s">
        <v>67</v>
      </c>
      <c r="AP14" s="74">
        <v>34319600</v>
      </c>
      <c r="AQ14" s="72" t="s">
        <v>85</v>
      </c>
      <c r="AR14" s="74">
        <v>0</v>
      </c>
      <c r="AS14" s="68" t="s">
        <v>75</v>
      </c>
      <c r="AT14" s="87">
        <v>23133600</v>
      </c>
      <c r="AU14" s="88">
        <f t="shared" si="8"/>
        <v>11186000</v>
      </c>
      <c r="AV14" s="89">
        <f t="shared" si="3"/>
        <v>0.67406380027739254</v>
      </c>
      <c r="AW14" s="86" t="s">
        <v>75</v>
      </c>
      <c r="AX14" s="85" t="s">
        <v>86</v>
      </c>
      <c r="AY14" s="76" t="s">
        <v>121</v>
      </c>
      <c r="AZ14" s="67" t="s">
        <v>67</v>
      </c>
      <c r="BA14" s="67" t="s">
        <v>67</v>
      </c>
    </row>
    <row r="15" spans="1:72" x14ac:dyDescent="0.25">
      <c r="B15" s="67">
        <v>2024</v>
      </c>
      <c r="C15" s="68">
        <v>891780111</v>
      </c>
      <c r="D15" s="69" t="s">
        <v>64</v>
      </c>
      <c r="E15" s="70" t="s">
        <v>118</v>
      </c>
      <c r="F15" s="71" t="s">
        <v>123</v>
      </c>
      <c r="G15" s="71">
        <v>0</v>
      </c>
      <c r="H15" s="72" t="s">
        <v>73</v>
      </c>
      <c r="I15" s="69" t="s">
        <v>65</v>
      </c>
      <c r="J15" s="73" t="s">
        <v>116</v>
      </c>
      <c r="K15" s="94">
        <v>1400000</v>
      </c>
      <c r="L15" s="67" t="s">
        <v>68</v>
      </c>
      <c r="M15" s="80" t="s">
        <v>115</v>
      </c>
      <c r="N15" s="91">
        <v>1082887911</v>
      </c>
      <c r="O15" s="94">
        <v>327</v>
      </c>
      <c r="P15" s="92">
        <v>45331</v>
      </c>
      <c r="Q15" s="94">
        <v>1400000</v>
      </c>
      <c r="R15" s="92">
        <v>45331</v>
      </c>
      <c r="S15" s="94">
        <v>1400000</v>
      </c>
      <c r="T15" s="72" t="s">
        <v>66</v>
      </c>
      <c r="U15" s="77">
        <v>41947381</v>
      </c>
      <c r="V15" s="80" t="s">
        <v>84</v>
      </c>
      <c r="W15" s="92">
        <v>45342</v>
      </c>
      <c r="X15" s="92">
        <v>45342</v>
      </c>
      <c r="Y15" s="82" t="s">
        <v>75</v>
      </c>
      <c r="Z15" s="92">
        <v>45351</v>
      </c>
      <c r="AA15" s="83">
        <f t="shared" si="0"/>
        <v>9</v>
      </c>
      <c r="AB15" s="74">
        <v>0</v>
      </c>
      <c r="AC15" s="74">
        <v>0</v>
      </c>
      <c r="AD15" s="74">
        <v>0</v>
      </c>
      <c r="AE15" s="68" t="s">
        <v>75</v>
      </c>
      <c r="AF15" s="83">
        <f t="shared" si="1"/>
        <v>0</v>
      </c>
      <c r="AG15" s="74">
        <v>0</v>
      </c>
      <c r="AH15" s="74">
        <v>0</v>
      </c>
      <c r="AI15" s="68" t="s">
        <v>75</v>
      </c>
      <c r="AJ15" s="68">
        <v>0</v>
      </c>
      <c r="AK15" s="68" t="s">
        <v>75</v>
      </c>
      <c r="AL15" s="68" t="s">
        <v>75</v>
      </c>
      <c r="AM15" s="83">
        <f t="shared" si="2"/>
        <v>0</v>
      </c>
      <c r="AN15" s="83">
        <f>+K15+AC15-AH15</f>
        <v>1400000</v>
      </c>
      <c r="AO15" s="85" t="s">
        <v>67</v>
      </c>
      <c r="AP15" s="94">
        <v>1400000</v>
      </c>
      <c r="AQ15" s="72" t="s">
        <v>85</v>
      </c>
      <c r="AR15" s="74">
        <v>0</v>
      </c>
      <c r="AS15" s="68" t="s">
        <v>75</v>
      </c>
      <c r="AT15" s="87">
        <v>1400000</v>
      </c>
      <c r="AU15" s="88">
        <f t="shared" si="8"/>
        <v>0</v>
      </c>
      <c r="AV15" s="89">
        <f t="shared" si="3"/>
        <v>1</v>
      </c>
      <c r="AW15" s="86" t="s">
        <v>75</v>
      </c>
      <c r="AX15" s="85" t="s">
        <v>131</v>
      </c>
      <c r="AY15" s="76" t="s">
        <v>122</v>
      </c>
      <c r="AZ15" s="67" t="s">
        <v>67</v>
      </c>
      <c r="BA15" s="67" t="s">
        <v>67</v>
      </c>
    </row>
    <row r="16" spans="1:72" ht="15.75" thickBot="1" x14ac:dyDescent="0.3">
      <c r="B16" s="95">
        <v>2024</v>
      </c>
      <c r="C16" s="96">
        <v>891780111</v>
      </c>
      <c r="D16" s="97" t="s">
        <v>64</v>
      </c>
      <c r="E16" s="98" t="s">
        <v>125</v>
      </c>
      <c r="F16" s="96" t="s">
        <v>127</v>
      </c>
      <c r="G16" s="99">
        <v>0</v>
      </c>
      <c r="H16" s="100" t="s">
        <v>73</v>
      </c>
      <c r="I16" s="97" t="s">
        <v>65</v>
      </c>
      <c r="J16" s="101" t="s">
        <v>126</v>
      </c>
      <c r="K16" s="102">
        <v>12000000</v>
      </c>
      <c r="L16" s="95" t="s">
        <v>68</v>
      </c>
      <c r="M16" s="103" t="s">
        <v>129</v>
      </c>
      <c r="N16" s="104">
        <v>57434146</v>
      </c>
      <c r="O16" s="102">
        <v>698</v>
      </c>
      <c r="P16" s="106">
        <v>45366</v>
      </c>
      <c r="Q16" s="102">
        <v>12000000</v>
      </c>
      <c r="R16" s="107">
        <v>45371</v>
      </c>
      <c r="S16" s="102">
        <v>12000000</v>
      </c>
      <c r="T16" s="100" t="s">
        <v>66</v>
      </c>
      <c r="U16" s="108">
        <v>41947381</v>
      </c>
      <c r="V16" s="103" t="s">
        <v>84</v>
      </c>
      <c r="W16" s="106">
        <v>45371</v>
      </c>
      <c r="X16" s="106">
        <v>45371</v>
      </c>
      <c r="Y16" s="106" t="s">
        <v>75</v>
      </c>
      <c r="Z16" s="107">
        <v>45493</v>
      </c>
      <c r="AA16" s="109">
        <f t="shared" si="0"/>
        <v>122</v>
      </c>
      <c r="AB16" s="102">
        <v>0</v>
      </c>
      <c r="AC16" s="102">
        <v>0</v>
      </c>
      <c r="AD16" s="102">
        <v>0</v>
      </c>
      <c r="AE16" s="96" t="s">
        <v>75</v>
      </c>
      <c r="AF16" s="109">
        <f>+IF(AE16="1800-01-01",0,AE16-#REF!)</f>
        <v>0</v>
      </c>
      <c r="AG16" s="102">
        <v>0</v>
      </c>
      <c r="AH16" s="102">
        <v>0</v>
      </c>
      <c r="AI16" s="96" t="s">
        <v>75</v>
      </c>
      <c r="AJ16" s="96">
        <v>0</v>
      </c>
      <c r="AK16" s="96" t="s">
        <v>75</v>
      </c>
      <c r="AL16" s="96" t="s">
        <v>75</v>
      </c>
      <c r="AM16" s="109">
        <f t="shared" si="2"/>
        <v>0</v>
      </c>
      <c r="AN16" s="109">
        <f>+K16+AC16-AH16</f>
        <v>12000000</v>
      </c>
      <c r="AO16" s="110" t="s">
        <v>67</v>
      </c>
      <c r="AP16" s="102">
        <v>12000000</v>
      </c>
      <c r="AQ16" s="100" t="s">
        <v>85</v>
      </c>
      <c r="AR16" s="102">
        <v>0</v>
      </c>
      <c r="AS16" s="96" t="s">
        <v>75</v>
      </c>
      <c r="AT16" s="111">
        <v>9000000</v>
      </c>
      <c r="AU16" s="112">
        <f t="shared" si="8"/>
        <v>3000000</v>
      </c>
      <c r="AV16" s="113">
        <f t="shared" si="3"/>
        <v>0.75</v>
      </c>
      <c r="AW16" s="114" t="s">
        <v>75</v>
      </c>
      <c r="AX16" s="110" t="s">
        <v>86</v>
      </c>
      <c r="AY16" s="105" t="s">
        <v>128</v>
      </c>
      <c r="AZ16" s="95" t="s">
        <v>67</v>
      </c>
      <c r="BA16" s="95" t="s">
        <v>67</v>
      </c>
    </row>
    <row r="17" spans="2:53" s="23" customFormat="1" ht="15.75" thickBot="1" x14ac:dyDescent="0.3">
      <c r="B17" s="519" t="s">
        <v>69</v>
      </c>
      <c r="C17" s="520"/>
      <c r="D17" s="521"/>
      <c r="E17" s="32">
        <f>+SUBTOTAL(3,E8:E16)</f>
        <v>9</v>
      </c>
      <c r="F17" s="33"/>
      <c r="G17" s="34"/>
      <c r="H17" s="34"/>
      <c r="I17" s="34"/>
      <c r="J17" s="34"/>
      <c r="K17" s="35">
        <f>SUM(K8:K16)</f>
        <v>161084600</v>
      </c>
      <c r="L17" s="522"/>
      <c r="M17" s="523"/>
      <c r="N17" s="523"/>
      <c r="O17" s="523"/>
      <c r="P17" s="523"/>
      <c r="Q17" s="523"/>
      <c r="R17" s="523"/>
      <c r="S17" s="523"/>
      <c r="T17" s="523"/>
      <c r="U17" s="523"/>
      <c r="V17" s="523"/>
      <c r="W17" s="523"/>
      <c r="X17" s="523"/>
      <c r="Y17" s="523"/>
      <c r="Z17" s="523"/>
      <c r="AA17" s="524"/>
      <c r="AB17" s="36">
        <f>SUM(AB8:AB16)</f>
        <v>1</v>
      </c>
      <c r="AC17" s="37">
        <f>SUM(AC8:AC16)</f>
        <v>2550000</v>
      </c>
      <c r="AD17" s="37">
        <f>SUM(AD8:AD16)</f>
        <v>1</v>
      </c>
      <c r="AE17" s="38"/>
      <c r="AF17" s="37">
        <f>SUM(AF8:AF16)</f>
        <v>0</v>
      </c>
      <c r="AG17" s="37">
        <f>SUM(AG8:AG16)</f>
        <v>0</v>
      </c>
      <c r="AH17" s="39">
        <f>SUM(AH8:AH16)</f>
        <v>0</v>
      </c>
      <c r="AI17" s="38"/>
      <c r="AJ17" s="40">
        <f>SUM(AJ8:AJ16)</f>
        <v>1</v>
      </c>
      <c r="AK17" s="522"/>
      <c r="AL17" s="523"/>
      <c r="AM17" s="524"/>
      <c r="AN17" s="36">
        <f>SUM(AN8:AN16)</f>
        <v>163634600</v>
      </c>
      <c r="AO17" s="38"/>
      <c r="AP17" s="41">
        <f>SUM(AP8:AP16)</f>
        <v>161084600</v>
      </c>
      <c r="AQ17" s="38"/>
      <c r="AR17" s="37">
        <f>SUM(AR8:AR16)</f>
        <v>0</v>
      </c>
      <c r="AS17" s="38"/>
      <c r="AT17" s="42">
        <f>SUM(AT8:AT16)</f>
        <v>134748600</v>
      </c>
      <c r="AU17" s="43">
        <f>SUM(AU8:AU16)</f>
        <v>28886000</v>
      </c>
      <c r="AV17" s="522"/>
      <c r="AW17" s="523"/>
      <c r="AX17" s="523"/>
      <c r="AY17" s="523"/>
      <c r="AZ17" s="523"/>
      <c r="BA17" s="523"/>
    </row>
  </sheetData>
  <sheetProtection formatCells="0" formatColumns="0" formatRows="0" insertRows="0" deleteRows="0" autoFilter="0"/>
  <mergeCells count="22">
    <mergeCell ref="AV17:BA17"/>
    <mergeCell ref="AO6:AP6"/>
    <mergeCell ref="B17:D17"/>
    <mergeCell ref="L17:AA17"/>
    <mergeCell ref="AY6:BA6"/>
    <mergeCell ref="M6:N6"/>
    <mergeCell ref="O6:Q6"/>
    <mergeCell ref="R6:S6"/>
    <mergeCell ref="AK17:AM17"/>
    <mergeCell ref="T6:V6"/>
    <mergeCell ref="W6:AA6"/>
    <mergeCell ref="AB6:AF6"/>
    <mergeCell ref="AG6:AI6"/>
    <mergeCell ref="AJ6:AM6"/>
    <mergeCell ref="B3:C6"/>
    <mergeCell ref="D3:G4"/>
    <mergeCell ref="H3:I5"/>
    <mergeCell ref="E6:G6"/>
    <mergeCell ref="AV6:AX6"/>
    <mergeCell ref="AQ6:AU6"/>
    <mergeCell ref="F5:G5"/>
    <mergeCell ref="AB5:AM5"/>
  </mergeCells>
  <conditionalFormatting sqref="F5 E6">
    <cfRule type="containsText" dxfId="22" priority="16" operator="containsText" text="Seleccione Ordenador">
      <formula>NOT(ISERROR(SEARCH("Seleccione Ordenador",E5)))</formula>
    </cfRule>
  </conditionalFormatting>
  <conditionalFormatting sqref="F11">
    <cfRule type="colorScale" priority="14">
      <colorScale>
        <cfvo type="min"/>
        <cfvo type="max"/>
        <color theme="5" tint="0.59999389629810485"/>
        <color rgb="FFFFEF9C"/>
      </colorScale>
    </cfRule>
  </conditionalFormatting>
  <conditionalFormatting sqref="F5:G5">
    <cfRule type="colorScale" priority="15">
      <colorScale>
        <cfvo type="min"/>
        <cfvo type="percentile" val="50"/>
        <cfvo type="max"/>
        <color rgb="FFF8696B"/>
        <color rgb="FFFFEB84"/>
        <color rgb="FF63BE7B"/>
      </colorScale>
    </cfRule>
  </conditionalFormatting>
  <conditionalFormatting sqref="AA8:AA16 AF8:AF16 AU8:AV16 AO9 AM9:AN15">
    <cfRule type="expression" dxfId="21" priority="1">
      <formula>+_xlfn.ISFORMULA(AA8)</formula>
    </cfRule>
  </conditionalFormatting>
  <conditionalFormatting sqref="AM8:AO8 AO10:AP12 AO13 AO14:AP15 AM16:AP16">
    <cfRule type="expression" dxfId="20" priority="7">
      <formula>+_xlfn.ISFORMULA(AM8)</formula>
    </cfRule>
  </conditionalFormatting>
  <dataValidations count="9">
    <dataValidation type="list" allowBlank="1" showInputMessage="1" showErrorMessage="1" sqref="J4" xr:uid="{119A65B2-1C8E-4B58-BB14-57AEDBCBD383}">
      <formula1>"42,250,1000,3000"</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T8:T16 AQ8:AQ12 AO8:AO16" xr:uid="{301B71B2-D3E4-4E77-88BC-DCB7485E0C66}">
      <formula1>"SI,NO"</formula1>
    </dataValidation>
    <dataValidation type="list" allowBlank="1" showInputMessage="1" showErrorMessage="1" sqref="AZ8:AZ16" xr:uid="{C999323E-82E4-4B22-A9EA-DF4DDEFC5E8D}">
      <formula1>"SI,NO HA INICIADO"</formula1>
    </dataValidation>
    <dataValidation type="list" allowBlank="1" showInputMessage="1" showErrorMessage="1" sqref="BA8:BA16" xr:uid="{7299B4FF-1FDF-4CCF-8E6C-D62CC1F07AC6}">
      <formula1>"SI,NA por TIPO Contrato"</formula1>
    </dataValidation>
    <dataValidation type="list" allowBlank="1" showInputMessage="1" showErrorMessage="1" sqref="AX8:AX16" xr:uid="{63DA7620-CE4C-4F8A-896E-61CFBC4FF58E}">
      <formula1>"Por iniciar,En ejecucion,Suspendido,Terminado,Liquidado"</formula1>
    </dataValidation>
    <dataValidation type="list" allowBlank="1" showInputMessage="1" showErrorMessage="1" sqref="I8:I16" xr:uid="{824282D2-6949-47C9-9CE1-93CEB98509B5}">
      <formula1>"FUNCIONAMIENTO,INVERSION,OTROS"</formula1>
    </dataValidation>
    <dataValidation type="list" allowBlank="1" showInputMessage="1" showErrorMessage="1" sqref="L8:L16" xr:uid="{EE8EE2F2-8BC1-46D7-B28C-9776309D777D}">
      <formula1>"DIRECTA"</formula1>
    </dataValidation>
    <dataValidation type="list" allowBlank="1" showInputMessage="1" showErrorMessage="1" sqref="H8:H16" xr:uid="{0702C2A5-72D9-4820-8D3B-D816F8654FDD}">
      <formula1>"OTRO SECTOR"</formula1>
    </dataValidation>
  </dataValidations>
  <hyperlinks>
    <hyperlink ref="AY9" r:id="rId1" xr:uid="{A25199E1-6CE0-4776-8094-A71C5239D042}"/>
    <hyperlink ref="AY10" r:id="rId2" xr:uid="{69D63CBE-0BD6-47AA-BE6F-EC5C5B0B73D3}"/>
    <hyperlink ref="AY15" r:id="rId3" xr:uid="{4CDB2256-08EA-4FE5-B10A-B8871771AAA9}"/>
    <hyperlink ref="AY16" r:id="rId4" xr:uid="{8E6605B9-7481-4069-BA70-821329E3753A}"/>
  </hyperlinks>
  <pageMargins left="0.7" right="0.7" top="0.75" bottom="0.75" header="0.3" footer="0.3"/>
  <pageSetup orientation="portrait" horizontalDpi="300" verticalDpi="30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9ADF-D354-4E49-BA6B-34157A1F4592}">
  <dimension ref="A1:BT33"/>
  <sheetViews>
    <sheetView showGridLines="0" zoomScaleNormal="10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1.28515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1" max="51" width="18" customWidth="1"/>
    <col min="53" max="53" width="18.42578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31.5" customHeight="1" thickBot="1" x14ac:dyDescent="0.3">
      <c r="B6" s="536"/>
      <c r="C6" s="537"/>
      <c r="D6" s="13" t="s">
        <v>5</v>
      </c>
      <c r="E6" s="528" t="s">
        <v>1460</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x14ac:dyDescent="0.25">
      <c r="B8" s="44">
        <v>2024</v>
      </c>
      <c r="C8" s="44">
        <v>891780111</v>
      </c>
      <c r="D8" s="46" t="s">
        <v>64</v>
      </c>
      <c r="E8" s="47" t="s">
        <v>1459</v>
      </c>
      <c r="F8" s="47" t="s">
        <v>1458</v>
      </c>
      <c r="G8" s="49">
        <v>0</v>
      </c>
      <c r="H8" s="49" t="s">
        <v>73</v>
      </c>
      <c r="I8" s="46" t="s">
        <v>65</v>
      </c>
      <c r="J8" s="50" t="s">
        <v>1457</v>
      </c>
      <c r="K8" s="47">
        <v>24200000</v>
      </c>
      <c r="L8" s="44" t="s">
        <v>68</v>
      </c>
      <c r="M8" s="50" t="s">
        <v>1456</v>
      </c>
      <c r="N8" s="52">
        <v>49778889</v>
      </c>
      <c r="O8" s="55">
        <v>94</v>
      </c>
      <c r="P8" s="171">
        <v>45309</v>
      </c>
      <c r="Q8" s="172">
        <v>24200000</v>
      </c>
      <c r="R8" s="171">
        <v>45320</v>
      </c>
      <c r="S8" s="172">
        <v>24200000</v>
      </c>
      <c r="T8" s="49" t="s">
        <v>67</v>
      </c>
      <c r="U8" s="173">
        <v>1082943047</v>
      </c>
      <c r="V8" s="50" t="s">
        <v>1385</v>
      </c>
      <c r="W8" s="171">
        <v>45320</v>
      </c>
      <c r="X8" s="171">
        <v>45323</v>
      </c>
      <c r="Y8" s="58" t="s">
        <v>75</v>
      </c>
      <c r="Z8" s="171">
        <v>45488</v>
      </c>
      <c r="AA8" s="115">
        <f t="shared" ref="AA8:AA32" si="0">+IF(Y8="1800-01-01",Z8-X8,Z8-Y8)</f>
        <v>165</v>
      </c>
      <c r="AB8" s="47">
        <v>0</v>
      </c>
      <c r="AC8" s="47">
        <v>0</v>
      </c>
      <c r="AD8" s="47">
        <v>0</v>
      </c>
      <c r="AE8" s="61" t="s">
        <v>75</v>
      </c>
      <c r="AF8" s="115">
        <f t="shared" ref="AF8:AF32" si="1">+IF(AE8="1800-01-01",0,AE8-Z8)</f>
        <v>0</v>
      </c>
      <c r="AG8" s="47">
        <v>0</v>
      </c>
      <c r="AH8" s="47">
        <v>0</v>
      </c>
      <c r="AI8" s="56" t="s">
        <v>75</v>
      </c>
      <c r="AJ8" s="49">
        <v>0</v>
      </c>
      <c r="AK8" s="56" t="s">
        <v>75</v>
      </c>
      <c r="AL8" s="56" t="s">
        <v>75</v>
      </c>
      <c r="AM8" s="115">
        <f t="shared" ref="AM8:AM32" si="2">+IF(AK8="1800-01-01",0,AL8-AK8)</f>
        <v>0</v>
      </c>
      <c r="AN8" s="115">
        <f>+K8+AC8-AH8</f>
        <v>24200000</v>
      </c>
      <c r="AO8" s="49" t="s">
        <v>67</v>
      </c>
      <c r="AP8" s="172">
        <v>24200000</v>
      </c>
      <c r="AQ8" s="49" t="s">
        <v>85</v>
      </c>
      <c r="AR8" s="47">
        <v>0</v>
      </c>
      <c r="AS8" s="63" t="s">
        <v>75</v>
      </c>
      <c r="AT8" s="168">
        <v>17600000</v>
      </c>
      <c r="AU8" s="116">
        <f t="shared" ref="AU8:AU32" si="3">AN8-AT8</f>
        <v>6600000</v>
      </c>
      <c r="AV8" s="117">
        <f t="shared" ref="AV8:AV32" si="4">+IFERROR(AT8/AN8,"_")</f>
        <v>0.72727272727272729</v>
      </c>
      <c r="AW8" s="63" t="s">
        <v>75</v>
      </c>
      <c r="AX8" s="49" t="s">
        <v>86</v>
      </c>
      <c r="AY8" s="180" t="s">
        <v>1455</v>
      </c>
      <c r="AZ8" s="44" t="s">
        <v>67</v>
      </c>
      <c r="BA8" s="44" t="s">
        <v>67</v>
      </c>
    </row>
    <row r="9" spans="1:72" x14ac:dyDescent="0.25">
      <c r="B9" s="67">
        <v>2024</v>
      </c>
      <c r="C9" s="67">
        <v>891780111</v>
      </c>
      <c r="D9" s="69" t="s">
        <v>64</v>
      </c>
      <c r="E9" s="70" t="s">
        <v>1454</v>
      </c>
      <c r="F9" s="70" t="s">
        <v>1453</v>
      </c>
      <c r="G9" s="72">
        <v>0</v>
      </c>
      <c r="H9" s="72" t="s">
        <v>73</v>
      </c>
      <c r="I9" s="69" t="s">
        <v>65</v>
      </c>
      <c r="J9" s="73" t="s">
        <v>1452</v>
      </c>
      <c r="K9" s="70">
        <v>19800000</v>
      </c>
      <c r="L9" s="67" t="s">
        <v>68</v>
      </c>
      <c r="M9" s="73" t="s">
        <v>1451</v>
      </c>
      <c r="N9" s="75">
        <v>1083023487</v>
      </c>
      <c r="O9" s="154">
        <v>102</v>
      </c>
      <c r="P9" s="174">
        <v>45310</v>
      </c>
      <c r="Q9" s="175">
        <v>19800000</v>
      </c>
      <c r="R9" s="174">
        <v>45321</v>
      </c>
      <c r="S9" s="78">
        <v>19800000</v>
      </c>
      <c r="T9" s="72" t="s">
        <v>67</v>
      </c>
      <c r="U9" s="78">
        <v>1082943047</v>
      </c>
      <c r="V9" s="73" t="s">
        <v>1440</v>
      </c>
      <c r="W9" s="174">
        <v>45321</v>
      </c>
      <c r="X9" s="174">
        <v>45323</v>
      </c>
      <c r="Y9" s="81" t="s">
        <v>75</v>
      </c>
      <c r="Z9" s="174">
        <v>45488</v>
      </c>
      <c r="AA9" s="136">
        <f t="shared" si="0"/>
        <v>165</v>
      </c>
      <c r="AB9" s="70">
        <v>0</v>
      </c>
      <c r="AC9" s="70">
        <v>0</v>
      </c>
      <c r="AD9" s="70">
        <v>0</v>
      </c>
      <c r="AE9" s="84" t="s">
        <v>75</v>
      </c>
      <c r="AF9" s="136">
        <f t="shared" si="1"/>
        <v>0</v>
      </c>
      <c r="AG9" s="70">
        <v>0</v>
      </c>
      <c r="AH9" s="70">
        <v>0</v>
      </c>
      <c r="AI9" s="79" t="s">
        <v>75</v>
      </c>
      <c r="AJ9" s="72">
        <v>0</v>
      </c>
      <c r="AK9" s="79" t="s">
        <v>75</v>
      </c>
      <c r="AL9" s="79" t="s">
        <v>75</v>
      </c>
      <c r="AM9" s="136">
        <f t="shared" si="2"/>
        <v>0</v>
      </c>
      <c r="AN9" s="136">
        <f>+K9+AC9-AH9</f>
        <v>19800000</v>
      </c>
      <c r="AO9" s="72" t="s">
        <v>67</v>
      </c>
      <c r="AP9" s="78">
        <v>19800000</v>
      </c>
      <c r="AQ9" s="72" t="s">
        <v>85</v>
      </c>
      <c r="AR9" s="70">
        <v>0</v>
      </c>
      <c r="AS9" s="86" t="s">
        <v>75</v>
      </c>
      <c r="AT9" s="169">
        <v>14850000</v>
      </c>
      <c r="AU9" s="139">
        <f t="shared" si="3"/>
        <v>4950000</v>
      </c>
      <c r="AV9" s="140">
        <f t="shared" si="4"/>
        <v>0.75</v>
      </c>
      <c r="AW9" s="86" t="s">
        <v>75</v>
      </c>
      <c r="AX9" s="72" t="s">
        <v>86</v>
      </c>
      <c r="AY9" s="181" t="s">
        <v>1450</v>
      </c>
      <c r="AZ9" s="67" t="s">
        <v>67</v>
      </c>
      <c r="BA9" s="67" t="s">
        <v>67</v>
      </c>
      <c r="BB9" s="12"/>
    </row>
    <row r="10" spans="1:72" x14ac:dyDescent="0.25">
      <c r="B10" s="67">
        <v>2024</v>
      </c>
      <c r="C10" s="67">
        <v>891780111</v>
      </c>
      <c r="D10" s="69" t="s">
        <v>64</v>
      </c>
      <c r="E10" s="70" t="s">
        <v>1449</v>
      </c>
      <c r="F10" s="70" t="s">
        <v>1448</v>
      </c>
      <c r="G10" s="72">
        <v>0</v>
      </c>
      <c r="H10" s="72" t="s">
        <v>73</v>
      </c>
      <c r="I10" s="69" t="s">
        <v>65</v>
      </c>
      <c r="J10" s="73" t="s">
        <v>1447</v>
      </c>
      <c r="K10" s="70">
        <v>14850000</v>
      </c>
      <c r="L10" s="67" t="s">
        <v>68</v>
      </c>
      <c r="M10" s="73" t="s">
        <v>1446</v>
      </c>
      <c r="N10" s="75">
        <v>1083044902</v>
      </c>
      <c r="O10" s="154">
        <v>95</v>
      </c>
      <c r="P10" s="174">
        <v>45309</v>
      </c>
      <c r="Q10" s="175">
        <v>31350000</v>
      </c>
      <c r="R10" s="174">
        <v>45321</v>
      </c>
      <c r="S10" s="70">
        <v>14850000</v>
      </c>
      <c r="T10" s="72" t="s">
        <v>67</v>
      </c>
      <c r="U10" s="78">
        <v>1082943047</v>
      </c>
      <c r="V10" s="73" t="s">
        <v>1440</v>
      </c>
      <c r="W10" s="174">
        <v>45321</v>
      </c>
      <c r="X10" s="174">
        <v>45323</v>
      </c>
      <c r="Y10" s="81" t="s">
        <v>75</v>
      </c>
      <c r="Z10" s="174">
        <v>45488</v>
      </c>
      <c r="AA10" s="136">
        <f t="shared" si="0"/>
        <v>165</v>
      </c>
      <c r="AB10" s="70">
        <v>0</v>
      </c>
      <c r="AC10" s="70">
        <v>0</v>
      </c>
      <c r="AD10" s="70">
        <v>0</v>
      </c>
      <c r="AE10" s="84" t="s">
        <v>75</v>
      </c>
      <c r="AF10" s="136">
        <f t="shared" si="1"/>
        <v>0</v>
      </c>
      <c r="AG10" s="70">
        <v>0</v>
      </c>
      <c r="AH10" s="70">
        <v>0</v>
      </c>
      <c r="AI10" s="79" t="s">
        <v>75</v>
      </c>
      <c r="AJ10" s="72">
        <v>0</v>
      </c>
      <c r="AK10" s="79" t="s">
        <v>75</v>
      </c>
      <c r="AL10" s="79" t="s">
        <v>75</v>
      </c>
      <c r="AM10" s="136">
        <f t="shared" si="2"/>
        <v>0</v>
      </c>
      <c r="AN10" s="136">
        <f>+K10+AC10-AH10</f>
        <v>14850000</v>
      </c>
      <c r="AO10" s="72" t="s">
        <v>67</v>
      </c>
      <c r="AP10" s="70">
        <v>14850000</v>
      </c>
      <c r="AQ10" s="72" t="s">
        <v>85</v>
      </c>
      <c r="AR10" s="70">
        <v>0</v>
      </c>
      <c r="AS10" s="86" t="s">
        <v>75</v>
      </c>
      <c r="AT10" s="169">
        <v>9900000</v>
      </c>
      <c r="AU10" s="139">
        <f t="shared" si="3"/>
        <v>4950000</v>
      </c>
      <c r="AV10" s="140">
        <f t="shared" si="4"/>
        <v>0.66666666666666663</v>
      </c>
      <c r="AW10" s="86" t="s">
        <v>75</v>
      </c>
      <c r="AX10" s="72" t="s">
        <v>86</v>
      </c>
      <c r="AY10" s="182" t="s">
        <v>1445</v>
      </c>
      <c r="AZ10" s="67" t="s">
        <v>67</v>
      </c>
      <c r="BA10" s="67" t="s">
        <v>67</v>
      </c>
      <c r="BB10" s="12"/>
    </row>
    <row r="11" spans="1:72" x14ac:dyDescent="0.25">
      <c r="B11" s="67">
        <v>2024</v>
      </c>
      <c r="C11" s="67">
        <v>891780111</v>
      </c>
      <c r="D11" s="69" t="s">
        <v>64</v>
      </c>
      <c r="E11" s="70" t="s">
        <v>1444</v>
      </c>
      <c r="F11" s="70" t="s">
        <v>1443</v>
      </c>
      <c r="G11" s="72">
        <v>0</v>
      </c>
      <c r="H11" s="72" t="s">
        <v>73</v>
      </c>
      <c r="I11" s="69" t="s">
        <v>65</v>
      </c>
      <c r="J11" s="73" t="s">
        <v>1442</v>
      </c>
      <c r="K11" s="70">
        <v>16500000</v>
      </c>
      <c r="L11" s="67" t="s">
        <v>68</v>
      </c>
      <c r="M11" s="73" t="s">
        <v>1441</v>
      </c>
      <c r="N11" s="75">
        <v>1082856526</v>
      </c>
      <c r="O11" s="154">
        <v>95</v>
      </c>
      <c r="P11" s="174">
        <v>45309</v>
      </c>
      <c r="Q11" s="175">
        <v>31350000</v>
      </c>
      <c r="R11" s="174">
        <v>45321</v>
      </c>
      <c r="S11" s="70">
        <v>16500000</v>
      </c>
      <c r="T11" s="72" t="s">
        <v>67</v>
      </c>
      <c r="U11" s="78">
        <v>1082943047</v>
      </c>
      <c r="V11" s="73" t="s">
        <v>1440</v>
      </c>
      <c r="W11" s="174">
        <v>45321</v>
      </c>
      <c r="X11" s="174">
        <v>45323</v>
      </c>
      <c r="Y11" s="81" t="s">
        <v>75</v>
      </c>
      <c r="Z11" s="174">
        <v>45488</v>
      </c>
      <c r="AA11" s="136">
        <f t="shared" si="0"/>
        <v>165</v>
      </c>
      <c r="AB11" s="70">
        <v>0</v>
      </c>
      <c r="AC11" s="70">
        <v>0</v>
      </c>
      <c r="AD11" s="70">
        <v>0</v>
      </c>
      <c r="AE11" s="84" t="s">
        <v>75</v>
      </c>
      <c r="AF11" s="136">
        <f t="shared" si="1"/>
        <v>0</v>
      </c>
      <c r="AG11" s="70">
        <v>0</v>
      </c>
      <c r="AH11" s="70">
        <v>0</v>
      </c>
      <c r="AI11" s="79" t="s">
        <v>75</v>
      </c>
      <c r="AJ11" s="72">
        <v>0</v>
      </c>
      <c r="AK11" s="79" t="s">
        <v>75</v>
      </c>
      <c r="AL11" s="79" t="s">
        <v>75</v>
      </c>
      <c r="AM11" s="136">
        <f t="shared" si="2"/>
        <v>0</v>
      </c>
      <c r="AN11" s="136">
        <f>+K11+AC11-AH11</f>
        <v>16500000</v>
      </c>
      <c r="AO11" s="72" t="s">
        <v>67</v>
      </c>
      <c r="AP11" s="70">
        <v>16500000</v>
      </c>
      <c r="AQ11" s="72" t="s">
        <v>85</v>
      </c>
      <c r="AR11" s="70">
        <v>0</v>
      </c>
      <c r="AS11" s="86" t="s">
        <v>75</v>
      </c>
      <c r="AT11" s="169">
        <v>11000000</v>
      </c>
      <c r="AU11" s="139">
        <f t="shared" si="3"/>
        <v>5500000</v>
      </c>
      <c r="AV11" s="140">
        <f t="shared" si="4"/>
        <v>0.66666666666666663</v>
      </c>
      <c r="AW11" s="86" t="s">
        <v>75</v>
      </c>
      <c r="AX11" s="72" t="s">
        <v>86</v>
      </c>
      <c r="AY11" s="182" t="s">
        <v>1439</v>
      </c>
      <c r="AZ11" s="67" t="s">
        <v>67</v>
      </c>
      <c r="BA11" s="67" t="s">
        <v>67</v>
      </c>
    </row>
    <row r="12" spans="1:72" x14ac:dyDescent="0.25">
      <c r="B12" s="67">
        <v>2024</v>
      </c>
      <c r="C12" s="67">
        <v>891780111</v>
      </c>
      <c r="D12" s="69" t="s">
        <v>64</v>
      </c>
      <c r="E12" s="70" t="s">
        <v>1438</v>
      </c>
      <c r="F12" s="70" t="s">
        <v>1437</v>
      </c>
      <c r="G12" s="72">
        <v>0</v>
      </c>
      <c r="H12" s="72" t="s">
        <v>73</v>
      </c>
      <c r="I12" s="69" t="s">
        <v>65</v>
      </c>
      <c r="J12" s="73" t="s">
        <v>1436</v>
      </c>
      <c r="K12" s="70">
        <v>13750000</v>
      </c>
      <c r="L12" s="67" t="s">
        <v>68</v>
      </c>
      <c r="M12" s="73" t="s">
        <v>1435</v>
      </c>
      <c r="N12" s="75">
        <v>1083033741</v>
      </c>
      <c r="O12" s="154">
        <v>112</v>
      </c>
      <c r="P12" s="174">
        <v>45313</v>
      </c>
      <c r="Q12" s="175">
        <v>13750000</v>
      </c>
      <c r="R12" s="174">
        <v>45322</v>
      </c>
      <c r="S12" s="70">
        <v>13750000</v>
      </c>
      <c r="T12" s="72" t="s">
        <v>67</v>
      </c>
      <c r="U12" s="78">
        <v>7144495</v>
      </c>
      <c r="V12" s="73" t="s">
        <v>1361</v>
      </c>
      <c r="W12" s="174">
        <v>45322</v>
      </c>
      <c r="X12" s="174">
        <v>45323</v>
      </c>
      <c r="Y12" s="81" t="s">
        <v>75</v>
      </c>
      <c r="Z12" s="174">
        <v>45488</v>
      </c>
      <c r="AA12" s="136">
        <f t="shared" si="0"/>
        <v>165</v>
      </c>
      <c r="AB12" s="70">
        <v>0</v>
      </c>
      <c r="AC12" s="70">
        <v>0</v>
      </c>
      <c r="AD12" s="70">
        <v>0</v>
      </c>
      <c r="AE12" s="84" t="s">
        <v>75</v>
      </c>
      <c r="AF12" s="136">
        <f t="shared" si="1"/>
        <v>0</v>
      </c>
      <c r="AG12" s="70">
        <v>0</v>
      </c>
      <c r="AH12" s="70">
        <v>0</v>
      </c>
      <c r="AI12" s="79" t="s">
        <v>75</v>
      </c>
      <c r="AJ12" s="72">
        <v>0</v>
      </c>
      <c r="AK12" s="79" t="s">
        <v>75</v>
      </c>
      <c r="AL12" s="79" t="s">
        <v>75</v>
      </c>
      <c r="AM12" s="136">
        <f t="shared" si="2"/>
        <v>0</v>
      </c>
      <c r="AN12" s="136">
        <f>+K12+AC12-AH12</f>
        <v>13750000</v>
      </c>
      <c r="AO12" s="72" t="s">
        <v>67</v>
      </c>
      <c r="AP12" s="70">
        <v>13750000</v>
      </c>
      <c r="AQ12" s="72" t="s">
        <v>85</v>
      </c>
      <c r="AR12" s="70">
        <v>0</v>
      </c>
      <c r="AS12" s="86" t="s">
        <v>75</v>
      </c>
      <c r="AT12" s="169">
        <v>10000000</v>
      </c>
      <c r="AU12" s="139">
        <f t="shared" si="3"/>
        <v>3750000</v>
      </c>
      <c r="AV12" s="140">
        <f t="shared" si="4"/>
        <v>0.72727272727272729</v>
      </c>
      <c r="AW12" s="86" t="s">
        <v>75</v>
      </c>
      <c r="AX12" s="72" t="s">
        <v>86</v>
      </c>
      <c r="AY12" s="182" t="s">
        <v>1434</v>
      </c>
      <c r="AZ12" s="67" t="s">
        <v>67</v>
      </c>
      <c r="BA12" s="67" t="s">
        <v>67</v>
      </c>
    </row>
    <row r="13" spans="1:72" x14ac:dyDescent="0.25">
      <c r="B13" s="67">
        <v>2024</v>
      </c>
      <c r="C13" s="67">
        <v>891780111</v>
      </c>
      <c r="D13" s="69" t="s">
        <v>64</v>
      </c>
      <c r="E13" s="70" t="s">
        <v>1433</v>
      </c>
      <c r="F13" s="70" t="s">
        <v>1432</v>
      </c>
      <c r="G13" s="72">
        <v>0</v>
      </c>
      <c r="H13" s="72" t="s">
        <v>73</v>
      </c>
      <c r="I13" s="69" t="s">
        <v>65</v>
      </c>
      <c r="J13" s="73" t="s">
        <v>1431</v>
      </c>
      <c r="K13" s="70">
        <v>13750000</v>
      </c>
      <c r="L13" s="67" t="s">
        <v>68</v>
      </c>
      <c r="M13" s="73" t="s">
        <v>1430</v>
      </c>
      <c r="N13" s="75">
        <v>1083013202</v>
      </c>
      <c r="O13" s="154">
        <v>114</v>
      </c>
      <c r="P13" s="174">
        <v>45313</v>
      </c>
      <c r="Q13" s="175">
        <v>13750000</v>
      </c>
      <c r="R13" s="174">
        <v>45322</v>
      </c>
      <c r="S13" s="70">
        <v>13750000</v>
      </c>
      <c r="T13" s="72" t="s">
        <v>67</v>
      </c>
      <c r="U13" s="78">
        <v>36718407</v>
      </c>
      <c r="V13" s="73" t="s">
        <v>1326</v>
      </c>
      <c r="W13" s="174">
        <v>45322</v>
      </c>
      <c r="X13" s="174">
        <v>45323</v>
      </c>
      <c r="Y13" s="81" t="s">
        <v>75</v>
      </c>
      <c r="Z13" s="174">
        <v>45488</v>
      </c>
      <c r="AA13" s="136">
        <f t="shared" si="0"/>
        <v>165</v>
      </c>
      <c r="AB13" s="70">
        <v>0</v>
      </c>
      <c r="AC13" s="70">
        <v>0</v>
      </c>
      <c r="AD13" s="70">
        <v>0</v>
      </c>
      <c r="AE13" s="84" t="s">
        <v>75</v>
      </c>
      <c r="AF13" s="136">
        <f t="shared" si="1"/>
        <v>0</v>
      </c>
      <c r="AG13" s="70">
        <v>0</v>
      </c>
      <c r="AH13" s="70">
        <v>0</v>
      </c>
      <c r="AI13" s="79" t="s">
        <v>75</v>
      </c>
      <c r="AJ13" s="72">
        <v>0</v>
      </c>
      <c r="AK13" s="79" t="s">
        <v>75</v>
      </c>
      <c r="AL13" s="79" t="s">
        <v>75</v>
      </c>
      <c r="AM13" s="136">
        <f t="shared" si="2"/>
        <v>0</v>
      </c>
      <c r="AN13" s="136">
        <f>+K13+AC13-AH13</f>
        <v>13750000</v>
      </c>
      <c r="AO13" s="72" t="s">
        <v>67</v>
      </c>
      <c r="AP13" s="70">
        <v>13750000</v>
      </c>
      <c r="AQ13" s="72" t="s">
        <v>85</v>
      </c>
      <c r="AR13" s="70">
        <v>0</v>
      </c>
      <c r="AS13" s="86" t="s">
        <v>75</v>
      </c>
      <c r="AT13" s="169">
        <v>10000000</v>
      </c>
      <c r="AU13" s="139">
        <f t="shared" si="3"/>
        <v>3750000</v>
      </c>
      <c r="AV13" s="140">
        <f t="shared" si="4"/>
        <v>0.72727272727272729</v>
      </c>
      <c r="AW13" s="86" t="s">
        <v>75</v>
      </c>
      <c r="AX13" s="72" t="s">
        <v>86</v>
      </c>
      <c r="AY13" s="182" t="s">
        <v>1425</v>
      </c>
      <c r="AZ13" s="67" t="s">
        <v>67</v>
      </c>
      <c r="BA13" s="67" t="s">
        <v>67</v>
      </c>
    </row>
    <row r="14" spans="1:72" x14ac:dyDescent="0.25">
      <c r="B14" s="67">
        <v>2024</v>
      </c>
      <c r="C14" s="67">
        <v>891780111</v>
      </c>
      <c r="D14" s="69" t="s">
        <v>64</v>
      </c>
      <c r="E14" s="70" t="s">
        <v>1429</v>
      </c>
      <c r="F14" s="70" t="s">
        <v>1428</v>
      </c>
      <c r="G14" s="72">
        <v>0</v>
      </c>
      <c r="H14" s="72" t="s">
        <v>73</v>
      </c>
      <c r="I14" s="69" t="s">
        <v>65</v>
      </c>
      <c r="J14" s="73" t="s">
        <v>1427</v>
      </c>
      <c r="K14" s="70">
        <v>19250000</v>
      </c>
      <c r="L14" s="67" t="s">
        <v>68</v>
      </c>
      <c r="M14" s="73" t="s">
        <v>1426</v>
      </c>
      <c r="N14" s="75">
        <v>1083005553</v>
      </c>
      <c r="O14" s="154">
        <v>144</v>
      </c>
      <c r="P14" s="174">
        <v>45315</v>
      </c>
      <c r="Q14" s="175">
        <v>19250000</v>
      </c>
      <c r="R14" s="174">
        <v>45323</v>
      </c>
      <c r="S14" s="70">
        <v>19250000</v>
      </c>
      <c r="T14" s="72" t="s">
        <v>67</v>
      </c>
      <c r="U14" s="78">
        <v>84455280</v>
      </c>
      <c r="V14" s="73" t="s">
        <v>1338</v>
      </c>
      <c r="W14" s="174">
        <v>45323</v>
      </c>
      <c r="X14" s="174">
        <v>45323</v>
      </c>
      <c r="Y14" s="81" t="s">
        <v>75</v>
      </c>
      <c r="Z14" s="174">
        <v>45488</v>
      </c>
      <c r="AA14" s="136">
        <f t="shared" si="0"/>
        <v>165</v>
      </c>
      <c r="AB14" s="70">
        <v>0</v>
      </c>
      <c r="AC14" s="70">
        <v>0</v>
      </c>
      <c r="AD14" s="70">
        <v>0</v>
      </c>
      <c r="AE14" s="84" t="s">
        <v>75</v>
      </c>
      <c r="AF14" s="136">
        <f t="shared" si="1"/>
        <v>0</v>
      </c>
      <c r="AG14" s="70">
        <v>0</v>
      </c>
      <c r="AH14" s="70">
        <v>0</v>
      </c>
      <c r="AI14" s="79" t="s">
        <v>75</v>
      </c>
      <c r="AJ14" s="72">
        <v>0</v>
      </c>
      <c r="AK14" s="79" t="s">
        <v>75</v>
      </c>
      <c r="AL14" s="79" t="s">
        <v>75</v>
      </c>
      <c r="AM14" s="136">
        <f t="shared" si="2"/>
        <v>0</v>
      </c>
      <c r="AN14" s="136">
        <f>+K14+AC14-AH14</f>
        <v>19250000</v>
      </c>
      <c r="AO14" s="72" t="s">
        <v>67</v>
      </c>
      <c r="AP14" s="70">
        <v>19250000</v>
      </c>
      <c r="AQ14" s="72" t="s">
        <v>85</v>
      </c>
      <c r="AR14" s="70">
        <v>0</v>
      </c>
      <c r="AS14" s="86" t="s">
        <v>75</v>
      </c>
      <c r="AT14" s="169">
        <v>13100000</v>
      </c>
      <c r="AU14" s="139">
        <f t="shared" si="3"/>
        <v>6150000</v>
      </c>
      <c r="AV14" s="140">
        <f t="shared" si="4"/>
        <v>0.68051948051948052</v>
      </c>
      <c r="AW14" s="86" t="s">
        <v>75</v>
      </c>
      <c r="AX14" s="72" t="s">
        <v>86</v>
      </c>
      <c r="AY14" s="182" t="s">
        <v>1425</v>
      </c>
      <c r="AZ14" s="67" t="s">
        <v>67</v>
      </c>
      <c r="BA14" s="67" t="s">
        <v>67</v>
      </c>
    </row>
    <row r="15" spans="1:72" x14ac:dyDescent="0.25">
      <c r="B15" s="67">
        <v>2024</v>
      </c>
      <c r="C15" s="67">
        <v>891780111</v>
      </c>
      <c r="D15" s="69" t="s">
        <v>64</v>
      </c>
      <c r="E15" s="70" t="s">
        <v>1424</v>
      </c>
      <c r="F15" s="70" t="s">
        <v>1423</v>
      </c>
      <c r="G15" s="72">
        <v>0</v>
      </c>
      <c r="H15" s="72" t="s">
        <v>73</v>
      </c>
      <c r="I15" s="69" t="s">
        <v>65</v>
      </c>
      <c r="J15" s="73" t="s">
        <v>1422</v>
      </c>
      <c r="K15" s="70">
        <v>19250000</v>
      </c>
      <c r="L15" s="67" t="s">
        <v>68</v>
      </c>
      <c r="M15" s="73" t="s">
        <v>1421</v>
      </c>
      <c r="N15" s="75">
        <v>32790934</v>
      </c>
      <c r="O15" s="154">
        <v>145</v>
      </c>
      <c r="P15" s="174">
        <v>45315</v>
      </c>
      <c r="Q15" s="175">
        <v>19250000</v>
      </c>
      <c r="R15" s="174">
        <v>45323</v>
      </c>
      <c r="S15" s="70">
        <v>19250000</v>
      </c>
      <c r="T15" s="72" t="s">
        <v>67</v>
      </c>
      <c r="U15" s="78">
        <v>1082950841</v>
      </c>
      <c r="V15" s="73" t="s">
        <v>1420</v>
      </c>
      <c r="W15" s="174">
        <v>45323</v>
      </c>
      <c r="X15" s="174">
        <v>45323</v>
      </c>
      <c r="Y15" s="81" t="s">
        <v>75</v>
      </c>
      <c r="Z15" s="174">
        <v>45488</v>
      </c>
      <c r="AA15" s="136">
        <f t="shared" si="0"/>
        <v>165</v>
      </c>
      <c r="AB15" s="70">
        <v>0</v>
      </c>
      <c r="AC15" s="70">
        <v>0</v>
      </c>
      <c r="AD15" s="70">
        <v>0</v>
      </c>
      <c r="AE15" s="84" t="s">
        <v>75</v>
      </c>
      <c r="AF15" s="136">
        <f t="shared" si="1"/>
        <v>0</v>
      </c>
      <c r="AG15" s="70">
        <v>0</v>
      </c>
      <c r="AH15" s="70">
        <v>0</v>
      </c>
      <c r="AI15" s="79" t="s">
        <v>75</v>
      </c>
      <c r="AJ15" s="72">
        <v>0</v>
      </c>
      <c r="AK15" s="79" t="s">
        <v>75</v>
      </c>
      <c r="AL15" s="79" t="s">
        <v>75</v>
      </c>
      <c r="AM15" s="136">
        <f t="shared" si="2"/>
        <v>0</v>
      </c>
      <c r="AN15" s="136">
        <f>+K15+AC15-AH15</f>
        <v>19250000</v>
      </c>
      <c r="AO15" s="72" t="s">
        <v>67</v>
      </c>
      <c r="AP15" s="70">
        <v>19250000</v>
      </c>
      <c r="AQ15" s="72" t="s">
        <v>85</v>
      </c>
      <c r="AR15" s="70">
        <v>0</v>
      </c>
      <c r="AS15" s="86" t="s">
        <v>75</v>
      </c>
      <c r="AT15" s="169">
        <v>14000000</v>
      </c>
      <c r="AU15" s="139">
        <f t="shared" si="3"/>
        <v>5250000</v>
      </c>
      <c r="AV15" s="140">
        <f t="shared" si="4"/>
        <v>0.72727272727272729</v>
      </c>
      <c r="AW15" s="86" t="s">
        <v>75</v>
      </c>
      <c r="AX15" s="72" t="s">
        <v>86</v>
      </c>
      <c r="AY15" s="182" t="s">
        <v>1419</v>
      </c>
      <c r="AZ15" s="67" t="s">
        <v>67</v>
      </c>
      <c r="BA15" s="67" t="s">
        <v>67</v>
      </c>
    </row>
    <row r="16" spans="1:72" x14ac:dyDescent="0.25">
      <c r="B16" s="67">
        <v>2024</v>
      </c>
      <c r="C16" s="67">
        <v>891780111</v>
      </c>
      <c r="D16" s="69" t="s">
        <v>64</v>
      </c>
      <c r="E16" s="70" t="s">
        <v>1418</v>
      </c>
      <c r="F16" s="70" t="s">
        <v>1417</v>
      </c>
      <c r="G16" s="72">
        <v>0</v>
      </c>
      <c r="H16" s="72" t="s">
        <v>73</v>
      </c>
      <c r="I16" s="69" t="s">
        <v>65</v>
      </c>
      <c r="J16" s="73" t="s">
        <v>1416</v>
      </c>
      <c r="K16" s="70">
        <v>14850000</v>
      </c>
      <c r="L16" s="67" t="s">
        <v>68</v>
      </c>
      <c r="M16" s="73" t="s">
        <v>1415</v>
      </c>
      <c r="N16" s="75">
        <v>1083003478</v>
      </c>
      <c r="O16" s="154">
        <v>121</v>
      </c>
      <c r="P16" s="174">
        <v>45313</v>
      </c>
      <c r="Q16" s="175">
        <v>14850000</v>
      </c>
      <c r="R16" s="174">
        <v>45323</v>
      </c>
      <c r="S16" s="70">
        <v>14850000</v>
      </c>
      <c r="T16" s="72" t="s">
        <v>67</v>
      </c>
      <c r="U16" s="78">
        <v>1082943047</v>
      </c>
      <c r="V16" s="73" t="s">
        <v>1385</v>
      </c>
      <c r="W16" s="174">
        <v>45323</v>
      </c>
      <c r="X16" s="174">
        <v>45323</v>
      </c>
      <c r="Y16" s="81" t="s">
        <v>75</v>
      </c>
      <c r="Z16" s="174">
        <v>45488</v>
      </c>
      <c r="AA16" s="136">
        <f t="shared" si="0"/>
        <v>165</v>
      </c>
      <c r="AB16" s="70">
        <v>0</v>
      </c>
      <c r="AC16" s="70">
        <v>0</v>
      </c>
      <c r="AD16" s="70">
        <v>0</v>
      </c>
      <c r="AE16" s="84" t="s">
        <v>75</v>
      </c>
      <c r="AF16" s="136">
        <f t="shared" si="1"/>
        <v>0</v>
      </c>
      <c r="AG16" s="70">
        <v>0</v>
      </c>
      <c r="AH16" s="70">
        <v>0</v>
      </c>
      <c r="AI16" s="79" t="s">
        <v>75</v>
      </c>
      <c r="AJ16" s="72">
        <v>0</v>
      </c>
      <c r="AK16" s="79" t="s">
        <v>75</v>
      </c>
      <c r="AL16" s="79" t="s">
        <v>75</v>
      </c>
      <c r="AM16" s="136">
        <f t="shared" si="2"/>
        <v>0</v>
      </c>
      <c r="AN16" s="136">
        <f>+K16+AC16-AH16</f>
        <v>14850000</v>
      </c>
      <c r="AO16" s="72" t="s">
        <v>67</v>
      </c>
      <c r="AP16" s="70">
        <v>14850000</v>
      </c>
      <c r="AQ16" s="72" t="s">
        <v>85</v>
      </c>
      <c r="AR16" s="70">
        <v>0</v>
      </c>
      <c r="AS16" s="86" t="s">
        <v>75</v>
      </c>
      <c r="AT16" s="169">
        <v>10800000</v>
      </c>
      <c r="AU16" s="139">
        <f t="shared" si="3"/>
        <v>4050000</v>
      </c>
      <c r="AV16" s="140">
        <f t="shared" si="4"/>
        <v>0.72727272727272729</v>
      </c>
      <c r="AW16" s="86" t="s">
        <v>75</v>
      </c>
      <c r="AX16" s="72" t="s">
        <v>86</v>
      </c>
      <c r="AY16" s="182" t="s">
        <v>1414</v>
      </c>
      <c r="AZ16" s="67" t="s">
        <v>67</v>
      </c>
      <c r="BA16" s="67" t="s">
        <v>67</v>
      </c>
    </row>
    <row r="17" spans="2:53" x14ac:dyDescent="0.25">
      <c r="B17" s="67">
        <v>2024</v>
      </c>
      <c r="C17" s="67">
        <v>891780111</v>
      </c>
      <c r="D17" s="69" t="s">
        <v>64</v>
      </c>
      <c r="E17" s="70" t="s">
        <v>1413</v>
      </c>
      <c r="F17" s="70" t="s">
        <v>1412</v>
      </c>
      <c r="G17" s="72">
        <v>0</v>
      </c>
      <c r="H17" s="72" t="s">
        <v>73</v>
      </c>
      <c r="I17" s="69" t="s">
        <v>65</v>
      </c>
      <c r="J17" s="73" t="s">
        <v>1411</v>
      </c>
      <c r="K17" s="70">
        <v>13750000</v>
      </c>
      <c r="L17" s="67" t="s">
        <v>68</v>
      </c>
      <c r="M17" s="73" t="s">
        <v>1352</v>
      </c>
      <c r="N17" s="75">
        <v>1083010275</v>
      </c>
      <c r="O17" s="154">
        <v>129</v>
      </c>
      <c r="P17" s="174">
        <v>45313</v>
      </c>
      <c r="Q17" s="175">
        <v>13750000</v>
      </c>
      <c r="R17" s="174">
        <v>45324</v>
      </c>
      <c r="S17" s="70">
        <v>13750000</v>
      </c>
      <c r="T17" s="72" t="s">
        <v>67</v>
      </c>
      <c r="U17" s="78">
        <v>4978990</v>
      </c>
      <c r="V17" s="73" t="s">
        <v>1345</v>
      </c>
      <c r="W17" s="174">
        <v>45324</v>
      </c>
      <c r="X17" s="174">
        <v>45324</v>
      </c>
      <c r="Y17" s="81" t="s">
        <v>75</v>
      </c>
      <c r="Z17" s="174">
        <v>45488</v>
      </c>
      <c r="AA17" s="136">
        <f t="shared" si="0"/>
        <v>164</v>
      </c>
      <c r="AB17" s="70">
        <v>0</v>
      </c>
      <c r="AC17" s="70">
        <v>0</v>
      </c>
      <c r="AD17" s="70">
        <v>0</v>
      </c>
      <c r="AE17" s="84" t="s">
        <v>75</v>
      </c>
      <c r="AF17" s="136">
        <f t="shared" si="1"/>
        <v>0</v>
      </c>
      <c r="AG17" s="70">
        <v>1</v>
      </c>
      <c r="AH17" s="70">
        <v>8750000</v>
      </c>
      <c r="AI17" s="174">
        <v>45373</v>
      </c>
      <c r="AJ17" s="72">
        <v>0</v>
      </c>
      <c r="AK17" s="79" t="s">
        <v>75</v>
      </c>
      <c r="AL17" s="79" t="s">
        <v>75</v>
      </c>
      <c r="AM17" s="136">
        <f t="shared" si="2"/>
        <v>0</v>
      </c>
      <c r="AN17" s="136">
        <f>+K17+AC17-AH17</f>
        <v>5000000</v>
      </c>
      <c r="AO17" s="72" t="s">
        <v>67</v>
      </c>
      <c r="AP17" s="70">
        <v>13750000</v>
      </c>
      <c r="AQ17" s="72" t="s">
        <v>85</v>
      </c>
      <c r="AR17" s="70">
        <v>0</v>
      </c>
      <c r="AS17" s="86" t="s">
        <v>75</v>
      </c>
      <c r="AT17" s="169">
        <v>5000000</v>
      </c>
      <c r="AU17" s="139">
        <f t="shared" si="3"/>
        <v>0</v>
      </c>
      <c r="AV17" s="140">
        <f t="shared" si="4"/>
        <v>1</v>
      </c>
      <c r="AW17" s="86" t="s">
        <v>75</v>
      </c>
      <c r="AX17" s="72" t="s">
        <v>131</v>
      </c>
      <c r="AY17" s="182" t="s">
        <v>1410</v>
      </c>
      <c r="AZ17" s="67" t="s">
        <v>67</v>
      </c>
      <c r="BA17" s="67" t="s">
        <v>67</v>
      </c>
    </row>
    <row r="18" spans="2:53" x14ac:dyDescent="0.25">
      <c r="B18" s="67">
        <v>2024</v>
      </c>
      <c r="C18" s="67">
        <v>891780111</v>
      </c>
      <c r="D18" s="69" t="s">
        <v>64</v>
      </c>
      <c r="E18" s="70" t="s">
        <v>1409</v>
      </c>
      <c r="F18" s="70" t="s">
        <v>1408</v>
      </c>
      <c r="G18" s="72">
        <v>0</v>
      </c>
      <c r="H18" s="72" t="s">
        <v>73</v>
      </c>
      <c r="I18" s="69" t="s">
        <v>65</v>
      </c>
      <c r="J18" s="73" t="s">
        <v>1407</v>
      </c>
      <c r="K18" s="70">
        <v>12500000</v>
      </c>
      <c r="L18" s="67" t="s">
        <v>68</v>
      </c>
      <c r="M18" s="73" t="s">
        <v>1406</v>
      </c>
      <c r="N18" s="75">
        <v>1082971346</v>
      </c>
      <c r="O18" s="154">
        <v>308</v>
      </c>
      <c r="P18" s="174">
        <v>45330</v>
      </c>
      <c r="Q18" s="175">
        <v>12500000</v>
      </c>
      <c r="R18" s="174">
        <v>45338</v>
      </c>
      <c r="S18" s="175">
        <v>12500000</v>
      </c>
      <c r="T18" s="72" t="s">
        <v>67</v>
      </c>
      <c r="U18" s="78">
        <v>36718407</v>
      </c>
      <c r="V18" s="73" t="s">
        <v>1326</v>
      </c>
      <c r="W18" s="174">
        <v>45338</v>
      </c>
      <c r="X18" s="174">
        <v>45338</v>
      </c>
      <c r="Y18" s="81" t="s">
        <v>75</v>
      </c>
      <c r="Z18" s="174">
        <v>45488</v>
      </c>
      <c r="AA18" s="136">
        <f t="shared" si="0"/>
        <v>150</v>
      </c>
      <c r="AB18" s="70">
        <v>0</v>
      </c>
      <c r="AC18" s="70">
        <v>0</v>
      </c>
      <c r="AD18" s="70">
        <v>0</v>
      </c>
      <c r="AE18" s="84" t="s">
        <v>75</v>
      </c>
      <c r="AF18" s="136">
        <f t="shared" si="1"/>
        <v>0</v>
      </c>
      <c r="AG18" s="70">
        <v>0</v>
      </c>
      <c r="AH18" s="70">
        <v>0</v>
      </c>
      <c r="AI18" s="79" t="s">
        <v>75</v>
      </c>
      <c r="AJ18" s="72">
        <v>0</v>
      </c>
      <c r="AK18" s="79" t="s">
        <v>75</v>
      </c>
      <c r="AL18" s="79" t="s">
        <v>75</v>
      </c>
      <c r="AM18" s="136">
        <f t="shared" si="2"/>
        <v>0</v>
      </c>
      <c r="AN18" s="136">
        <f>+K18+AC18-AH18</f>
        <v>12500000</v>
      </c>
      <c r="AO18" s="72" t="s">
        <v>67</v>
      </c>
      <c r="AP18" s="175">
        <v>12500000</v>
      </c>
      <c r="AQ18" s="72" t="s">
        <v>85</v>
      </c>
      <c r="AR18" s="70">
        <v>0</v>
      </c>
      <c r="AS18" s="86" t="s">
        <v>75</v>
      </c>
      <c r="AT18" s="169">
        <v>8750000</v>
      </c>
      <c r="AU18" s="139">
        <f t="shared" si="3"/>
        <v>3750000</v>
      </c>
      <c r="AV18" s="140">
        <f t="shared" si="4"/>
        <v>0.7</v>
      </c>
      <c r="AW18" s="86" t="s">
        <v>75</v>
      </c>
      <c r="AX18" s="72" t="s">
        <v>86</v>
      </c>
      <c r="AY18" s="182" t="s">
        <v>1405</v>
      </c>
      <c r="AZ18" s="67" t="s">
        <v>67</v>
      </c>
      <c r="BA18" s="67" t="s">
        <v>67</v>
      </c>
    </row>
    <row r="19" spans="2:53" x14ac:dyDescent="0.25">
      <c r="B19" s="67">
        <v>2024</v>
      </c>
      <c r="C19" s="67">
        <v>891780111</v>
      </c>
      <c r="D19" s="69" t="s">
        <v>64</v>
      </c>
      <c r="E19" s="70" t="s">
        <v>1404</v>
      </c>
      <c r="F19" s="70" t="s">
        <v>1403</v>
      </c>
      <c r="G19" s="72">
        <v>0</v>
      </c>
      <c r="H19" s="72" t="s">
        <v>73</v>
      </c>
      <c r="I19" s="69" t="s">
        <v>65</v>
      </c>
      <c r="J19" s="73" t="s">
        <v>1402</v>
      </c>
      <c r="K19" s="70">
        <v>10500000</v>
      </c>
      <c r="L19" s="67" t="s">
        <v>68</v>
      </c>
      <c r="M19" s="73" t="s">
        <v>1401</v>
      </c>
      <c r="N19" s="75">
        <v>1221964687</v>
      </c>
      <c r="O19" s="154">
        <v>113</v>
      </c>
      <c r="P19" s="174">
        <v>45313</v>
      </c>
      <c r="Q19" s="175">
        <v>10500000</v>
      </c>
      <c r="R19" s="174">
        <v>45323</v>
      </c>
      <c r="S19" s="70">
        <v>10500000</v>
      </c>
      <c r="T19" s="72" t="s">
        <v>67</v>
      </c>
      <c r="U19" s="78">
        <v>1082943047</v>
      </c>
      <c r="V19" s="73" t="s">
        <v>1385</v>
      </c>
      <c r="W19" s="174">
        <v>45323</v>
      </c>
      <c r="X19" s="174">
        <v>45323</v>
      </c>
      <c r="Y19" s="81" t="s">
        <v>75</v>
      </c>
      <c r="Z19" s="174">
        <v>45473</v>
      </c>
      <c r="AA19" s="136">
        <f t="shared" si="0"/>
        <v>150</v>
      </c>
      <c r="AB19" s="70">
        <v>0</v>
      </c>
      <c r="AC19" s="70">
        <v>0</v>
      </c>
      <c r="AD19" s="70">
        <v>0</v>
      </c>
      <c r="AE19" s="84" t="s">
        <v>75</v>
      </c>
      <c r="AF19" s="136">
        <f t="shared" si="1"/>
        <v>0</v>
      </c>
      <c r="AG19" s="70">
        <v>0</v>
      </c>
      <c r="AH19" s="70">
        <v>0</v>
      </c>
      <c r="AI19" s="79" t="s">
        <v>75</v>
      </c>
      <c r="AJ19" s="72">
        <v>0</v>
      </c>
      <c r="AK19" s="79" t="s">
        <v>75</v>
      </c>
      <c r="AL19" s="79" t="s">
        <v>75</v>
      </c>
      <c r="AM19" s="136">
        <f t="shared" si="2"/>
        <v>0</v>
      </c>
      <c r="AN19" s="136">
        <f>+K19+AC19-AH19</f>
        <v>10500000</v>
      </c>
      <c r="AO19" s="72" t="s">
        <v>67</v>
      </c>
      <c r="AP19" s="70">
        <v>10500000</v>
      </c>
      <c r="AQ19" s="72" t="s">
        <v>85</v>
      </c>
      <c r="AR19" s="70">
        <v>0</v>
      </c>
      <c r="AS19" s="86" t="s">
        <v>75</v>
      </c>
      <c r="AT19" s="169">
        <v>8400000</v>
      </c>
      <c r="AU19" s="139">
        <f t="shared" si="3"/>
        <v>2100000</v>
      </c>
      <c r="AV19" s="140">
        <f t="shared" si="4"/>
        <v>0.8</v>
      </c>
      <c r="AW19" s="86" t="s">
        <v>75</v>
      </c>
      <c r="AX19" s="72" t="s">
        <v>86</v>
      </c>
      <c r="AY19" s="182" t="s">
        <v>1400</v>
      </c>
      <c r="AZ19" s="67" t="s">
        <v>67</v>
      </c>
      <c r="BA19" s="67" t="s">
        <v>67</v>
      </c>
    </row>
    <row r="20" spans="2:53" x14ac:dyDescent="0.25">
      <c r="B20" s="67">
        <v>2024</v>
      </c>
      <c r="C20" s="67">
        <v>891780111</v>
      </c>
      <c r="D20" s="69" t="s">
        <v>64</v>
      </c>
      <c r="E20" s="70" t="s">
        <v>1399</v>
      </c>
      <c r="F20" s="70" t="s">
        <v>1398</v>
      </c>
      <c r="G20" s="72">
        <v>0</v>
      </c>
      <c r="H20" s="72" t="s">
        <v>73</v>
      </c>
      <c r="I20" s="69" t="s">
        <v>65</v>
      </c>
      <c r="J20" s="73" t="s">
        <v>1397</v>
      </c>
      <c r="K20" s="70">
        <v>12500000</v>
      </c>
      <c r="L20" s="67" t="s">
        <v>68</v>
      </c>
      <c r="M20" s="73" t="s">
        <v>1396</v>
      </c>
      <c r="N20" s="75">
        <v>1082939691</v>
      </c>
      <c r="O20" s="154">
        <v>159</v>
      </c>
      <c r="P20" s="174">
        <v>45316</v>
      </c>
      <c r="Q20" s="175">
        <v>12500000</v>
      </c>
      <c r="R20" s="174">
        <v>45327</v>
      </c>
      <c r="S20" s="70">
        <v>12500000</v>
      </c>
      <c r="T20" s="72" t="s">
        <v>67</v>
      </c>
      <c r="U20" s="78">
        <v>4978990</v>
      </c>
      <c r="V20" s="73" t="s">
        <v>1345</v>
      </c>
      <c r="W20" s="174">
        <v>45327</v>
      </c>
      <c r="X20" s="174">
        <v>45327</v>
      </c>
      <c r="Y20" s="81" t="s">
        <v>75</v>
      </c>
      <c r="Z20" s="174">
        <v>45473</v>
      </c>
      <c r="AA20" s="136">
        <f t="shared" si="0"/>
        <v>146</v>
      </c>
      <c r="AB20" s="70">
        <v>0</v>
      </c>
      <c r="AC20" s="70">
        <v>0</v>
      </c>
      <c r="AD20" s="70">
        <v>0</v>
      </c>
      <c r="AE20" s="84" t="s">
        <v>75</v>
      </c>
      <c r="AF20" s="136">
        <f t="shared" si="1"/>
        <v>0</v>
      </c>
      <c r="AG20" s="70">
        <v>0</v>
      </c>
      <c r="AH20" s="70">
        <v>0</v>
      </c>
      <c r="AI20" s="79" t="s">
        <v>75</v>
      </c>
      <c r="AJ20" s="72">
        <v>0</v>
      </c>
      <c r="AK20" s="79" t="s">
        <v>75</v>
      </c>
      <c r="AL20" s="79" t="s">
        <v>75</v>
      </c>
      <c r="AM20" s="136">
        <f t="shared" si="2"/>
        <v>0</v>
      </c>
      <c r="AN20" s="136">
        <f>+K20+AC20-AH20</f>
        <v>12500000</v>
      </c>
      <c r="AO20" s="72" t="s">
        <v>67</v>
      </c>
      <c r="AP20" s="70">
        <v>12500000</v>
      </c>
      <c r="AQ20" s="72" t="s">
        <v>85</v>
      </c>
      <c r="AR20" s="70">
        <v>0</v>
      </c>
      <c r="AS20" s="86" t="s">
        <v>75</v>
      </c>
      <c r="AT20" s="169">
        <v>10000000</v>
      </c>
      <c r="AU20" s="139">
        <f t="shared" si="3"/>
        <v>2500000</v>
      </c>
      <c r="AV20" s="140">
        <f t="shared" si="4"/>
        <v>0.8</v>
      </c>
      <c r="AW20" s="86" t="s">
        <v>75</v>
      </c>
      <c r="AX20" s="72" t="s">
        <v>86</v>
      </c>
      <c r="AY20" s="182" t="s">
        <v>1395</v>
      </c>
      <c r="AZ20" s="67" t="s">
        <v>67</v>
      </c>
      <c r="BA20" s="67" t="s">
        <v>67</v>
      </c>
    </row>
    <row r="21" spans="2:53" x14ac:dyDescent="0.25">
      <c r="B21" s="67">
        <v>2024</v>
      </c>
      <c r="C21" s="67">
        <v>891780111</v>
      </c>
      <c r="D21" s="69" t="s">
        <v>64</v>
      </c>
      <c r="E21" s="70" t="s">
        <v>1394</v>
      </c>
      <c r="F21" s="70" t="s">
        <v>1393</v>
      </c>
      <c r="G21" s="72">
        <v>0</v>
      </c>
      <c r="H21" s="72" t="s">
        <v>73</v>
      </c>
      <c r="I21" s="69" t="s">
        <v>65</v>
      </c>
      <c r="J21" s="73" t="s">
        <v>1392</v>
      </c>
      <c r="K21" s="70">
        <v>7500000</v>
      </c>
      <c r="L21" s="67" t="s">
        <v>68</v>
      </c>
      <c r="M21" s="73" t="s">
        <v>1391</v>
      </c>
      <c r="N21" s="75">
        <v>1083044427</v>
      </c>
      <c r="O21" s="154">
        <v>258</v>
      </c>
      <c r="P21" s="174">
        <v>45327</v>
      </c>
      <c r="Q21" s="175">
        <v>7500000</v>
      </c>
      <c r="R21" s="174">
        <v>45338</v>
      </c>
      <c r="S21" s="70">
        <v>7500000</v>
      </c>
      <c r="T21" s="72" t="s">
        <v>67</v>
      </c>
      <c r="U21" s="78">
        <v>4978990</v>
      </c>
      <c r="V21" s="73" t="s">
        <v>1345</v>
      </c>
      <c r="W21" s="174">
        <v>45338</v>
      </c>
      <c r="X21" s="174">
        <v>45338</v>
      </c>
      <c r="Y21" s="81" t="s">
        <v>75</v>
      </c>
      <c r="Z21" s="174">
        <v>45488</v>
      </c>
      <c r="AA21" s="136">
        <f t="shared" si="0"/>
        <v>150</v>
      </c>
      <c r="AB21" s="70">
        <v>0</v>
      </c>
      <c r="AC21" s="70">
        <v>0</v>
      </c>
      <c r="AD21" s="70">
        <v>0</v>
      </c>
      <c r="AE21" s="84" t="s">
        <v>75</v>
      </c>
      <c r="AF21" s="136">
        <f t="shared" si="1"/>
        <v>0</v>
      </c>
      <c r="AG21" s="70">
        <v>0</v>
      </c>
      <c r="AH21" s="70">
        <v>0</v>
      </c>
      <c r="AI21" s="79" t="s">
        <v>75</v>
      </c>
      <c r="AJ21" s="72">
        <v>0</v>
      </c>
      <c r="AK21" s="79" t="s">
        <v>75</v>
      </c>
      <c r="AL21" s="79" t="s">
        <v>75</v>
      </c>
      <c r="AM21" s="136">
        <f t="shared" si="2"/>
        <v>0</v>
      </c>
      <c r="AN21" s="136">
        <f>+K21+AC21-AH21</f>
        <v>7500000</v>
      </c>
      <c r="AO21" s="72" t="s">
        <v>67</v>
      </c>
      <c r="AP21" s="70">
        <v>7500000</v>
      </c>
      <c r="AQ21" s="72" t="s">
        <v>85</v>
      </c>
      <c r="AR21" s="70">
        <v>0</v>
      </c>
      <c r="AS21" s="86" t="s">
        <v>75</v>
      </c>
      <c r="AT21" s="169">
        <v>5250000</v>
      </c>
      <c r="AU21" s="139">
        <f t="shared" si="3"/>
        <v>2250000</v>
      </c>
      <c r="AV21" s="140">
        <f t="shared" si="4"/>
        <v>0.7</v>
      </c>
      <c r="AW21" s="86" t="s">
        <v>75</v>
      </c>
      <c r="AX21" s="72" t="s">
        <v>86</v>
      </c>
      <c r="AY21" s="182" t="s">
        <v>1390</v>
      </c>
      <c r="AZ21" s="67" t="s">
        <v>67</v>
      </c>
      <c r="BA21" s="67" t="s">
        <v>67</v>
      </c>
    </row>
    <row r="22" spans="2:53" x14ac:dyDescent="0.25">
      <c r="B22" s="67">
        <v>2024</v>
      </c>
      <c r="C22" s="67">
        <v>891780111</v>
      </c>
      <c r="D22" s="69" t="s">
        <v>64</v>
      </c>
      <c r="E22" s="70" t="s">
        <v>1389</v>
      </c>
      <c r="F22" s="70" t="s">
        <v>1388</v>
      </c>
      <c r="G22" s="72">
        <v>0</v>
      </c>
      <c r="H22" s="72" t="s">
        <v>73</v>
      </c>
      <c r="I22" s="69" t="s">
        <v>65</v>
      </c>
      <c r="J22" s="73" t="s">
        <v>1387</v>
      </c>
      <c r="K22" s="70">
        <v>10450000</v>
      </c>
      <c r="L22" s="67" t="s">
        <v>68</v>
      </c>
      <c r="M22" s="73" t="s">
        <v>1386</v>
      </c>
      <c r="N22" s="75">
        <v>1103098411</v>
      </c>
      <c r="O22" s="154">
        <v>255</v>
      </c>
      <c r="P22" s="174">
        <v>45327</v>
      </c>
      <c r="Q22" s="175">
        <v>10450000</v>
      </c>
      <c r="R22" s="174">
        <v>45342</v>
      </c>
      <c r="S22" s="70">
        <v>10450000</v>
      </c>
      <c r="T22" s="72" t="s">
        <v>67</v>
      </c>
      <c r="U22" s="78">
        <v>1082943047</v>
      </c>
      <c r="V22" s="73" t="s">
        <v>1385</v>
      </c>
      <c r="W22" s="174">
        <v>45342</v>
      </c>
      <c r="X22" s="174">
        <v>45342</v>
      </c>
      <c r="Y22" s="81" t="s">
        <v>75</v>
      </c>
      <c r="Z22" s="174">
        <v>45488</v>
      </c>
      <c r="AA22" s="136">
        <f t="shared" si="0"/>
        <v>146</v>
      </c>
      <c r="AB22" s="70">
        <v>0</v>
      </c>
      <c r="AC22" s="70">
        <v>0</v>
      </c>
      <c r="AD22" s="70">
        <v>0</v>
      </c>
      <c r="AE22" s="84" t="s">
        <v>75</v>
      </c>
      <c r="AF22" s="136">
        <f t="shared" si="1"/>
        <v>0</v>
      </c>
      <c r="AG22" s="70">
        <v>0</v>
      </c>
      <c r="AH22" s="70">
        <v>0</v>
      </c>
      <c r="AI22" s="79" t="s">
        <v>75</v>
      </c>
      <c r="AJ22" s="72">
        <v>0</v>
      </c>
      <c r="AK22" s="79" t="s">
        <v>75</v>
      </c>
      <c r="AL22" s="79" t="s">
        <v>75</v>
      </c>
      <c r="AM22" s="136">
        <f t="shared" si="2"/>
        <v>0</v>
      </c>
      <c r="AN22" s="136">
        <f>+K22+AC22-AH22</f>
        <v>10450000</v>
      </c>
      <c r="AO22" s="72" t="s">
        <v>67</v>
      </c>
      <c r="AP22" s="70">
        <v>10450000</v>
      </c>
      <c r="AQ22" s="72" t="s">
        <v>85</v>
      </c>
      <c r="AR22" s="70">
        <v>0</v>
      </c>
      <c r="AS22" s="86" t="s">
        <v>75</v>
      </c>
      <c r="AT22" s="169">
        <v>7600000</v>
      </c>
      <c r="AU22" s="139">
        <f t="shared" si="3"/>
        <v>2850000</v>
      </c>
      <c r="AV22" s="140">
        <f t="shared" si="4"/>
        <v>0.72727272727272729</v>
      </c>
      <c r="AW22" s="86" t="s">
        <v>75</v>
      </c>
      <c r="AX22" s="72" t="s">
        <v>86</v>
      </c>
      <c r="AY22" s="182" t="s">
        <v>1384</v>
      </c>
      <c r="AZ22" s="67" t="s">
        <v>67</v>
      </c>
      <c r="BA22" s="67" t="s">
        <v>67</v>
      </c>
    </row>
    <row r="23" spans="2:53" x14ac:dyDescent="0.25">
      <c r="B23" s="67">
        <v>2024</v>
      </c>
      <c r="C23" s="67">
        <v>891780111</v>
      </c>
      <c r="D23" s="69" t="s">
        <v>64</v>
      </c>
      <c r="E23" s="70" t="s">
        <v>1383</v>
      </c>
      <c r="F23" s="70" t="s">
        <v>1382</v>
      </c>
      <c r="G23" s="72">
        <v>0</v>
      </c>
      <c r="H23" s="72" t="s">
        <v>73</v>
      </c>
      <c r="I23" s="69" t="s">
        <v>65</v>
      </c>
      <c r="J23" s="73" t="s">
        <v>1348</v>
      </c>
      <c r="K23" s="70">
        <v>15000000</v>
      </c>
      <c r="L23" s="67" t="s">
        <v>68</v>
      </c>
      <c r="M23" s="73" t="s">
        <v>1347</v>
      </c>
      <c r="N23" s="75" t="s">
        <v>1346</v>
      </c>
      <c r="O23" s="154">
        <v>281</v>
      </c>
      <c r="P23" s="174">
        <v>45328</v>
      </c>
      <c r="Q23" s="175">
        <v>15000000</v>
      </c>
      <c r="R23" s="174">
        <v>45336</v>
      </c>
      <c r="S23" s="70">
        <v>15000000</v>
      </c>
      <c r="T23" s="72" t="s">
        <v>67</v>
      </c>
      <c r="U23" s="78">
        <v>4978990</v>
      </c>
      <c r="V23" s="73" t="s">
        <v>1345</v>
      </c>
      <c r="W23" s="174">
        <v>45335</v>
      </c>
      <c r="X23" s="174">
        <v>45336</v>
      </c>
      <c r="Y23" s="81" t="s">
        <v>75</v>
      </c>
      <c r="Z23" s="174">
        <v>45473</v>
      </c>
      <c r="AA23" s="136">
        <f t="shared" si="0"/>
        <v>137</v>
      </c>
      <c r="AB23" s="70">
        <v>0</v>
      </c>
      <c r="AC23" s="70">
        <v>0</v>
      </c>
      <c r="AD23" s="70">
        <v>0</v>
      </c>
      <c r="AE23" s="84" t="s">
        <v>75</v>
      </c>
      <c r="AF23" s="136">
        <f t="shared" si="1"/>
        <v>0</v>
      </c>
      <c r="AG23" s="70">
        <v>0</v>
      </c>
      <c r="AH23" s="70">
        <v>0</v>
      </c>
      <c r="AI23" s="79" t="s">
        <v>75</v>
      </c>
      <c r="AJ23" s="72">
        <v>0</v>
      </c>
      <c r="AK23" s="79" t="s">
        <v>75</v>
      </c>
      <c r="AL23" s="79" t="s">
        <v>75</v>
      </c>
      <c r="AM23" s="136">
        <f t="shared" si="2"/>
        <v>0</v>
      </c>
      <c r="AN23" s="136">
        <f>+K23+AC23-AH23</f>
        <v>15000000</v>
      </c>
      <c r="AO23" s="72" t="s">
        <v>67</v>
      </c>
      <c r="AP23" s="70">
        <v>15000000</v>
      </c>
      <c r="AQ23" s="72" t="s">
        <v>85</v>
      </c>
      <c r="AR23" s="70">
        <v>0</v>
      </c>
      <c r="AS23" s="86" t="s">
        <v>75</v>
      </c>
      <c r="AT23" s="169">
        <v>15000000</v>
      </c>
      <c r="AU23" s="139">
        <f t="shared" si="3"/>
        <v>0</v>
      </c>
      <c r="AV23" s="140">
        <f t="shared" si="4"/>
        <v>1</v>
      </c>
      <c r="AW23" s="86" t="s">
        <v>75</v>
      </c>
      <c r="AX23" s="72" t="s">
        <v>131</v>
      </c>
      <c r="AY23" s="182" t="s">
        <v>1381</v>
      </c>
      <c r="AZ23" s="67" t="s">
        <v>67</v>
      </c>
      <c r="BA23" s="67" t="s">
        <v>133</v>
      </c>
    </row>
    <row r="24" spans="2:53" x14ac:dyDescent="0.25">
      <c r="B24" s="67">
        <v>2024</v>
      </c>
      <c r="C24" s="67">
        <v>891780111</v>
      </c>
      <c r="D24" s="69" t="s">
        <v>64</v>
      </c>
      <c r="E24" s="70" t="s">
        <v>1380</v>
      </c>
      <c r="F24" s="70" t="s">
        <v>1379</v>
      </c>
      <c r="G24" s="72">
        <v>0</v>
      </c>
      <c r="H24" s="72" t="s">
        <v>73</v>
      </c>
      <c r="I24" s="69" t="s">
        <v>65</v>
      </c>
      <c r="J24" s="73" t="s">
        <v>1378</v>
      </c>
      <c r="K24" s="70">
        <v>6000000</v>
      </c>
      <c r="L24" s="67" t="s">
        <v>68</v>
      </c>
      <c r="M24" s="73" t="s">
        <v>1377</v>
      </c>
      <c r="N24" s="75" t="s">
        <v>1376</v>
      </c>
      <c r="O24" s="154">
        <v>175</v>
      </c>
      <c r="P24" s="174">
        <v>45320</v>
      </c>
      <c r="Q24" s="175">
        <v>6000000</v>
      </c>
      <c r="R24" s="174">
        <v>45335</v>
      </c>
      <c r="S24" s="70">
        <v>6000000</v>
      </c>
      <c r="T24" s="72" t="s">
        <v>67</v>
      </c>
      <c r="U24" s="78">
        <v>1082950841</v>
      </c>
      <c r="V24" s="73" t="s">
        <v>1375</v>
      </c>
      <c r="W24" s="174">
        <v>45335</v>
      </c>
      <c r="X24" s="174">
        <v>45335</v>
      </c>
      <c r="Y24" s="81" t="s">
        <v>75</v>
      </c>
      <c r="Z24" s="174">
        <v>45503</v>
      </c>
      <c r="AA24" s="136">
        <f t="shared" si="0"/>
        <v>168</v>
      </c>
      <c r="AB24" s="70">
        <v>0</v>
      </c>
      <c r="AC24" s="70">
        <v>0</v>
      </c>
      <c r="AD24" s="70">
        <v>0</v>
      </c>
      <c r="AE24" s="84" t="s">
        <v>75</v>
      </c>
      <c r="AF24" s="136">
        <f t="shared" si="1"/>
        <v>0</v>
      </c>
      <c r="AG24" s="70">
        <v>0</v>
      </c>
      <c r="AH24" s="70">
        <v>0</v>
      </c>
      <c r="AI24" s="79" t="s">
        <v>75</v>
      </c>
      <c r="AJ24" s="72">
        <v>0</v>
      </c>
      <c r="AK24" s="79" t="s">
        <v>75</v>
      </c>
      <c r="AL24" s="79" t="s">
        <v>75</v>
      </c>
      <c r="AM24" s="136">
        <f t="shared" si="2"/>
        <v>0</v>
      </c>
      <c r="AN24" s="136">
        <f>+K24+AC24-AH24</f>
        <v>6000000</v>
      </c>
      <c r="AO24" s="72" t="s">
        <v>67</v>
      </c>
      <c r="AP24" s="70">
        <v>6000000</v>
      </c>
      <c r="AQ24" s="72" t="s">
        <v>85</v>
      </c>
      <c r="AR24" s="70">
        <v>0</v>
      </c>
      <c r="AS24" s="86" t="s">
        <v>75</v>
      </c>
      <c r="AT24" s="169">
        <v>4681000</v>
      </c>
      <c r="AU24" s="139">
        <f t="shared" si="3"/>
        <v>1319000</v>
      </c>
      <c r="AV24" s="140">
        <f t="shared" si="4"/>
        <v>0.78016666666666667</v>
      </c>
      <c r="AW24" s="86" t="s">
        <v>75</v>
      </c>
      <c r="AX24" s="72" t="s">
        <v>86</v>
      </c>
      <c r="AY24" s="182" t="s">
        <v>1374</v>
      </c>
      <c r="AZ24" s="67" t="s">
        <v>67</v>
      </c>
      <c r="BA24" s="67" t="s">
        <v>133</v>
      </c>
    </row>
    <row r="25" spans="2:53" x14ac:dyDescent="0.25">
      <c r="B25" s="67">
        <v>2024</v>
      </c>
      <c r="C25" s="67">
        <v>891780111</v>
      </c>
      <c r="D25" s="69" t="s">
        <v>64</v>
      </c>
      <c r="E25" s="70" t="s">
        <v>1373</v>
      </c>
      <c r="F25" s="70" t="s">
        <v>1372</v>
      </c>
      <c r="G25" s="129">
        <v>0</v>
      </c>
      <c r="H25" s="72" t="s">
        <v>73</v>
      </c>
      <c r="I25" s="69" t="s">
        <v>138</v>
      </c>
      <c r="J25" s="73" t="s">
        <v>1371</v>
      </c>
      <c r="K25" s="70">
        <v>5085000</v>
      </c>
      <c r="L25" s="67" t="s">
        <v>68</v>
      </c>
      <c r="M25" s="73" t="s">
        <v>1370</v>
      </c>
      <c r="N25" s="75" t="s">
        <v>1369</v>
      </c>
      <c r="O25" s="154">
        <v>376</v>
      </c>
      <c r="P25" s="174">
        <v>45338</v>
      </c>
      <c r="Q25" s="175">
        <v>5085000</v>
      </c>
      <c r="R25" s="174">
        <v>45349</v>
      </c>
      <c r="S25" s="175">
        <v>5085000</v>
      </c>
      <c r="T25" s="72" t="s">
        <v>67</v>
      </c>
      <c r="U25" s="78">
        <v>1027944725</v>
      </c>
      <c r="V25" s="73" t="s">
        <v>1368</v>
      </c>
      <c r="W25" s="174">
        <v>45349</v>
      </c>
      <c r="X25" s="174">
        <v>45350</v>
      </c>
      <c r="Y25" s="81" t="s">
        <v>75</v>
      </c>
      <c r="Z25" s="174">
        <v>45350</v>
      </c>
      <c r="AA25" s="136">
        <f t="shared" si="0"/>
        <v>0</v>
      </c>
      <c r="AB25" s="70">
        <v>0</v>
      </c>
      <c r="AC25" s="70">
        <v>0</v>
      </c>
      <c r="AD25" s="70">
        <v>0</v>
      </c>
      <c r="AE25" s="84" t="s">
        <v>75</v>
      </c>
      <c r="AF25" s="136">
        <f t="shared" si="1"/>
        <v>0</v>
      </c>
      <c r="AG25" s="70">
        <v>0</v>
      </c>
      <c r="AH25" s="70">
        <v>0</v>
      </c>
      <c r="AI25" s="79" t="s">
        <v>75</v>
      </c>
      <c r="AJ25" s="72">
        <v>0</v>
      </c>
      <c r="AK25" s="79" t="s">
        <v>75</v>
      </c>
      <c r="AL25" s="79" t="s">
        <v>75</v>
      </c>
      <c r="AM25" s="136">
        <f t="shared" si="2"/>
        <v>0</v>
      </c>
      <c r="AN25" s="136">
        <f>+K25+AC25-AH25</f>
        <v>5085000</v>
      </c>
      <c r="AO25" s="72" t="s">
        <v>67</v>
      </c>
      <c r="AP25" s="175">
        <v>5085000</v>
      </c>
      <c r="AQ25" s="72" t="s">
        <v>85</v>
      </c>
      <c r="AR25" s="70">
        <v>0</v>
      </c>
      <c r="AS25" s="86" t="s">
        <v>75</v>
      </c>
      <c r="AT25" s="169">
        <v>5085000</v>
      </c>
      <c r="AU25" s="139">
        <f t="shared" si="3"/>
        <v>0</v>
      </c>
      <c r="AV25" s="140">
        <f t="shared" si="4"/>
        <v>1</v>
      </c>
      <c r="AW25" s="86" t="s">
        <v>75</v>
      </c>
      <c r="AX25" s="72" t="s">
        <v>131</v>
      </c>
      <c r="AY25" s="182" t="s">
        <v>1367</v>
      </c>
      <c r="AZ25" s="67" t="s">
        <v>67</v>
      </c>
      <c r="BA25" s="67" t="s">
        <v>133</v>
      </c>
    </row>
    <row r="26" spans="2:53" x14ac:dyDescent="0.25">
      <c r="B26" s="67">
        <v>2024</v>
      </c>
      <c r="C26" s="67">
        <v>891780111</v>
      </c>
      <c r="D26" s="69" t="s">
        <v>64</v>
      </c>
      <c r="E26" s="70" t="s">
        <v>1366</v>
      </c>
      <c r="F26" s="70" t="s">
        <v>1365</v>
      </c>
      <c r="G26" s="129">
        <v>0</v>
      </c>
      <c r="H26" s="72" t="s">
        <v>73</v>
      </c>
      <c r="I26" s="69" t="s">
        <v>65</v>
      </c>
      <c r="J26" s="73" t="s">
        <v>1364</v>
      </c>
      <c r="K26" s="70">
        <v>4000000</v>
      </c>
      <c r="L26" s="67" t="s">
        <v>68</v>
      </c>
      <c r="M26" s="73" t="s">
        <v>1363</v>
      </c>
      <c r="N26" s="75" t="s">
        <v>1362</v>
      </c>
      <c r="O26" s="137">
        <v>518</v>
      </c>
      <c r="P26" s="174">
        <v>45351</v>
      </c>
      <c r="Q26" s="175">
        <v>4000000</v>
      </c>
      <c r="R26" s="174">
        <v>45366</v>
      </c>
      <c r="S26" s="175">
        <v>4000000</v>
      </c>
      <c r="T26" s="72" t="s">
        <v>67</v>
      </c>
      <c r="U26" s="78">
        <v>7144495</v>
      </c>
      <c r="V26" s="73" t="s">
        <v>1361</v>
      </c>
      <c r="W26" s="174">
        <v>45366</v>
      </c>
      <c r="X26" s="174">
        <v>45369</v>
      </c>
      <c r="Y26" s="81" t="s">
        <v>75</v>
      </c>
      <c r="Z26" s="174">
        <v>45657</v>
      </c>
      <c r="AA26" s="183">
        <f t="shared" si="0"/>
        <v>288</v>
      </c>
      <c r="AB26" s="70">
        <v>0</v>
      </c>
      <c r="AC26" s="70">
        <v>0</v>
      </c>
      <c r="AD26" s="70">
        <v>0</v>
      </c>
      <c r="AE26" s="84" t="s">
        <v>75</v>
      </c>
      <c r="AF26" s="183">
        <f t="shared" si="1"/>
        <v>0</v>
      </c>
      <c r="AG26" s="70">
        <v>0</v>
      </c>
      <c r="AH26" s="70">
        <v>0</v>
      </c>
      <c r="AI26" s="79" t="s">
        <v>75</v>
      </c>
      <c r="AJ26" s="72">
        <v>0</v>
      </c>
      <c r="AK26" s="79" t="s">
        <v>75</v>
      </c>
      <c r="AL26" s="79" t="s">
        <v>75</v>
      </c>
      <c r="AM26" s="183">
        <f t="shared" si="2"/>
        <v>0</v>
      </c>
      <c r="AN26" s="183">
        <f>+K26+AC26-AH26</f>
        <v>4000000</v>
      </c>
      <c r="AO26" s="72" t="s">
        <v>67</v>
      </c>
      <c r="AP26" s="175">
        <v>4000000</v>
      </c>
      <c r="AQ26" s="72" t="s">
        <v>85</v>
      </c>
      <c r="AR26" s="70">
        <v>0</v>
      </c>
      <c r="AS26" s="86" t="s">
        <v>75</v>
      </c>
      <c r="AT26" s="169">
        <v>1191100</v>
      </c>
      <c r="AU26" s="184">
        <f t="shared" si="3"/>
        <v>2808900</v>
      </c>
      <c r="AV26" s="185">
        <f t="shared" si="4"/>
        <v>0.29777500000000001</v>
      </c>
      <c r="AW26" s="86" t="s">
        <v>75</v>
      </c>
      <c r="AX26" s="72" t="s">
        <v>86</v>
      </c>
      <c r="AY26" s="182" t="s">
        <v>1360</v>
      </c>
      <c r="AZ26" s="67" t="s">
        <v>67</v>
      </c>
      <c r="BA26" s="67" t="s">
        <v>133</v>
      </c>
    </row>
    <row r="27" spans="2:53" x14ac:dyDescent="0.25">
      <c r="B27" s="67">
        <v>2024</v>
      </c>
      <c r="C27" s="67">
        <v>891780111</v>
      </c>
      <c r="D27" s="69" t="s">
        <v>64</v>
      </c>
      <c r="E27" s="70" t="s">
        <v>1359</v>
      </c>
      <c r="F27" s="70" t="s">
        <v>1358</v>
      </c>
      <c r="G27" s="129">
        <v>0</v>
      </c>
      <c r="H27" s="72" t="s">
        <v>73</v>
      </c>
      <c r="I27" s="69" t="s">
        <v>65</v>
      </c>
      <c r="J27" s="73" t="s">
        <v>1357</v>
      </c>
      <c r="K27" s="70">
        <v>7125720</v>
      </c>
      <c r="L27" s="67" t="s">
        <v>68</v>
      </c>
      <c r="M27" s="73" t="s">
        <v>243</v>
      </c>
      <c r="N27" s="75">
        <v>1082881269</v>
      </c>
      <c r="O27" s="137">
        <v>777</v>
      </c>
      <c r="P27" s="174">
        <v>45372</v>
      </c>
      <c r="Q27" s="70">
        <v>7125720</v>
      </c>
      <c r="R27" s="174">
        <v>45399</v>
      </c>
      <c r="S27" s="70">
        <v>7125720</v>
      </c>
      <c r="T27" s="72" t="s">
        <v>67</v>
      </c>
      <c r="U27" s="78">
        <v>36718407</v>
      </c>
      <c r="V27" s="73" t="s">
        <v>1326</v>
      </c>
      <c r="W27" s="174">
        <v>45399</v>
      </c>
      <c r="X27" s="174">
        <v>45399</v>
      </c>
      <c r="Y27" s="81" t="s">
        <v>75</v>
      </c>
      <c r="Z27" s="174">
        <v>45406</v>
      </c>
      <c r="AA27" s="136">
        <f t="shared" si="0"/>
        <v>7</v>
      </c>
      <c r="AB27" s="70">
        <v>0</v>
      </c>
      <c r="AC27" s="70">
        <v>0</v>
      </c>
      <c r="AD27" s="70">
        <v>0</v>
      </c>
      <c r="AE27" s="84" t="s">
        <v>75</v>
      </c>
      <c r="AF27" s="136">
        <f t="shared" si="1"/>
        <v>0</v>
      </c>
      <c r="AG27" s="70">
        <v>0</v>
      </c>
      <c r="AH27" s="70">
        <v>0</v>
      </c>
      <c r="AI27" s="79" t="s">
        <v>75</v>
      </c>
      <c r="AJ27" s="72">
        <v>0</v>
      </c>
      <c r="AK27" s="79" t="s">
        <v>75</v>
      </c>
      <c r="AL27" s="79" t="s">
        <v>75</v>
      </c>
      <c r="AM27" s="136">
        <f t="shared" si="2"/>
        <v>0</v>
      </c>
      <c r="AN27" s="136">
        <f>+K27+AC27-AH27</f>
        <v>7125720</v>
      </c>
      <c r="AO27" s="72" t="s">
        <v>67</v>
      </c>
      <c r="AP27" s="70">
        <v>7125720</v>
      </c>
      <c r="AQ27" s="72" t="s">
        <v>85</v>
      </c>
      <c r="AR27" s="70">
        <v>0</v>
      </c>
      <c r="AS27" s="86" t="s">
        <v>75</v>
      </c>
      <c r="AT27" s="186">
        <v>7125720</v>
      </c>
      <c r="AU27" s="139">
        <f t="shared" si="3"/>
        <v>0</v>
      </c>
      <c r="AV27" s="140">
        <f t="shared" si="4"/>
        <v>1</v>
      </c>
      <c r="AW27" s="86" t="s">
        <v>75</v>
      </c>
      <c r="AX27" s="72" t="s">
        <v>131</v>
      </c>
      <c r="AY27" s="182" t="s">
        <v>1356</v>
      </c>
      <c r="AZ27" s="67" t="s">
        <v>67</v>
      </c>
      <c r="BA27" s="67" t="s">
        <v>133</v>
      </c>
    </row>
    <row r="28" spans="2:53" x14ac:dyDescent="0.25">
      <c r="B28" s="67">
        <v>2024</v>
      </c>
      <c r="C28" s="67">
        <v>891780111</v>
      </c>
      <c r="D28" s="69" t="s">
        <v>64</v>
      </c>
      <c r="E28" s="70" t="s">
        <v>1355</v>
      </c>
      <c r="F28" s="70" t="s">
        <v>1354</v>
      </c>
      <c r="G28" s="129">
        <v>0</v>
      </c>
      <c r="H28" s="72" t="s">
        <v>73</v>
      </c>
      <c r="I28" s="69" t="s">
        <v>65</v>
      </c>
      <c r="J28" s="73" t="s">
        <v>1353</v>
      </c>
      <c r="K28" s="70">
        <v>8750000</v>
      </c>
      <c r="L28" s="67" t="s">
        <v>68</v>
      </c>
      <c r="M28" s="73" t="s">
        <v>1352</v>
      </c>
      <c r="N28" s="75">
        <v>1083010275</v>
      </c>
      <c r="O28" s="137">
        <v>977</v>
      </c>
      <c r="P28" s="174">
        <v>45400</v>
      </c>
      <c r="Q28" s="70">
        <v>8750000</v>
      </c>
      <c r="R28" s="174">
        <v>45404</v>
      </c>
      <c r="S28" s="70">
        <v>8750000</v>
      </c>
      <c r="T28" s="72" t="s">
        <v>67</v>
      </c>
      <c r="U28" s="78">
        <v>4978990</v>
      </c>
      <c r="V28" s="73" t="s">
        <v>1345</v>
      </c>
      <c r="W28" s="174">
        <v>45404</v>
      </c>
      <c r="X28" s="174">
        <v>45404</v>
      </c>
      <c r="Y28" s="81" t="s">
        <v>75</v>
      </c>
      <c r="Z28" s="174">
        <v>45488</v>
      </c>
      <c r="AA28" s="136">
        <f t="shared" si="0"/>
        <v>84</v>
      </c>
      <c r="AB28" s="70">
        <v>0</v>
      </c>
      <c r="AC28" s="70">
        <v>0</v>
      </c>
      <c r="AD28" s="70">
        <v>0</v>
      </c>
      <c r="AE28" s="84" t="s">
        <v>75</v>
      </c>
      <c r="AF28" s="136">
        <f t="shared" si="1"/>
        <v>0</v>
      </c>
      <c r="AG28" s="70">
        <v>0</v>
      </c>
      <c r="AH28" s="70">
        <v>0</v>
      </c>
      <c r="AI28" s="79" t="s">
        <v>75</v>
      </c>
      <c r="AJ28" s="72">
        <v>0</v>
      </c>
      <c r="AK28" s="79" t="s">
        <v>75</v>
      </c>
      <c r="AL28" s="79" t="s">
        <v>75</v>
      </c>
      <c r="AM28" s="136">
        <f t="shared" si="2"/>
        <v>0</v>
      </c>
      <c r="AN28" s="136">
        <f>+K28+AC28-AH28</f>
        <v>8750000</v>
      </c>
      <c r="AO28" s="72" t="s">
        <v>67</v>
      </c>
      <c r="AP28" s="175">
        <v>8750000</v>
      </c>
      <c r="AQ28" s="72" t="s">
        <v>85</v>
      </c>
      <c r="AR28" s="70">
        <v>0</v>
      </c>
      <c r="AS28" s="86" t="s">
        <v>75</v>
      </c>
      <c r="AT28" s="186">
        <v>5000000</v>
      </c>
      <c r="AU28" s="139">
        <f t="shared" si="3"/>
        <v>3750000</v>
      </c>
      <c r="AV28" s="140">
        <f t="shared" si="4"/>
        <v>0.5714285714285714</v>
      </c>
      <c r="AW28" s="86" t="s">
        <v>75</v>
      </c>
      <c r="AX28" s="72" t="s">
        <v>86</v>
      </c>
      <c r="AY28" s="182" t="s">
        <v>1351</v>
      </c>
      <c r="AZ28" s="67" t="s">
        <v>67</v>
      </c>
      <c r="BA28" s="67" t="s">
        <v>67</v>
      </c>
    </row>
    <row r="29" spans="2:53" x14ac:dyDescent="0.25">
      <c r="B29" s="67">
        <v>2024</v>
      </c>
      <c r="C29" s="67">
        <v>891780111</v>
      </c>
      <c r="D29" s="69" t="s">
        <v>64</v>
      </c>
      <c r="E29" s="70" t="s">
        <v>1350</v>
      </c>
      <c r="F29" s="70" t="s">
        <v>1349</v>
      </c>
      <c r="G29" s="129">
        <v>0</v>
      </c>
      <c r="H29" s="72" t="s">
        <v>73</v>
      </c>
      <c r="I29" s="69" t="s">
        <v>65</v>
      </c>
      <c r="J29" s="73" t="s">
        <v>1348</v>
      </c>
      <c r="K29" s="70">
        <v>28000000</v>
      </c>
      <c r="L29" s="67" t="s">
        <v>68</v>
      </c>
      <c r="M29" s="73" t="s">
        <v>1347</v>
      </c>
      <c r="N29" s="75" t="s">
        <v>1346</v>
      </c>
      <c r="O29" s="137">
        <v>1103</v>
      </c>
      <c r="P29" s="174">
        <v>45414</v>
      </c>
      <c r="Q29" s="175">
        <v>28000000</v>
      </c>
      <c r="R29" s="174">
        <v>45419</v>
      </c>
      <c r="S29" s="175">
        <v>28000000</v>
      </c>
      <c r="T29" s="72" t="s">
        <v>67</v>
      </c>
      <c r="U29" s="78">
        <v>4978990</v>
      </c>
      <c r="V29" s="73" t="s">
        <v>1345</v>
      </c>
      <c r="W29" s="174">
        <v>45419</v>
      </c>
      <c r="X29" s="174">
        <v>45419</v>
      </c>
      <c r="Y29" s="81" t="s">
        <v>75</v>
      </c>
      <c r="Z29" s="174">
        <v>45535</v>
      </c>
      <c r="AA29" s="136">
        <f t="shared" si="0"/>
        <v>116</v>
      </c>
      <c r="AB29" s="70">
        <v>0</v>
      </c>
      <c r="AC29" s="70">
        <v>0</v>
      </c>
      <c r="AD29" s="70">
        <v>0</v>
      </c>
      <c r="AE29" s="84" t="s">
        <v>75</v>
      </c>
      <c r="AF29" s="136">
        <f t="shared" si="1"/>
        <v>0</v>
      </c>
      <c r="AG29" s="70">
        <v>0</v>
      </c>
      <c r="AH29" s="70">
        <v>0</v>
      </c>
      <c r="AI29" s="79" t="s">
        <v>75</v>
      </c>
      <c r="AJ29" s="72">
        <v>0</v>
      </c>
      <c r="AK29" s="79" t="s">
        <v>75</v>
      </c>
      <c r="AL29" s="79" t="s">
        <v>75</v>
      </c>
      <c r="AM29" s="136">
        <f t="shared" si="2"/>
        <v>0</v>
      </c>
      <c r="AN29" s="136">
        <f>+K29+AC29-AH29</f>
        <v>28000000</v>
      </c>
      <c r="AO29" s="72" t="s">
        <v>67</v>
      </c>
      <c r="AP29" s="175">
        <v>28000000</v>
      </c>
      <c r="AQ29" s="72" t="s">
        <v>85</v>
      </c>
      <c r="AR29" s="70">
        <v>0</v>
      </c>
      <c r="AS29" s="86" t="s">
        <v>75</v>
      </c>
      <c r="AT29" s="186">
        <v>20162559</v>
      </c>
      <c r="AU29" s="139">
        <f t="shared" si="3"/>
        <v>7837441</v>
      </c>
      <c r="AV29" s="140">
        <f t="shared" si="4"/>
        <v>0.72009139285714285</v>
      </c>
      <c r="AW29" s="86" t="s">
        <v>75</v>
      </c>
      <c r="AX29" s="72" t="s">
        <v>86</v>
      </c>
      <c r="AY29" s="182" t="s">
        <v>1344</v>
      </c>
      <c r="AZ29" s="67" t="s">
        <v>67</v>
      </c>
      <c r="BA29" s="67" t="s">
        <v>133</v>
      </c>
    </row>
    <row r="30" spans="2:53" x14ac:dyDescent="0.25">
      <c r="B30" s="67">
        <v>2024</v>
      </c>
      <c r="C30" s="67">
        <v>891780111</v>
      </c>
      <c r="D30" s="69" t="s">
        <v>64</v>
      </c>
      <c r="E30" s="70" t="s">
        <v>1343</v>
      </c>
      <c r="F30" s="70" t="s">
        <v>1342</v>
      </c>
      <c r="G30" s="129">
        <v>0</v>
      </c>
      <c r="H30" s="72" t="s">
        <v>73</v>
      </c>
      <c r="I30" s="69" t="s">
        <v>65</v>
      </c>
      <c r="J30" s="73" t="s">
        <v>1341</v>
      </c>
      <c r="K30" s="70">
        <v>3159450</v>
      </c>
      <c r="L30" s="67" t="s">
        <v>68</v>
      </c>
      <c r="M30" s="73" t="s">
        <v>1340</v>
      </c>
      <c r="N30" s="75" t="s">
        <v>1339</v>
      </c>
      <c r="O30" s="137">
        <v>1087</v>
      </c>
      <c r="P30" s="174">
        <v>45412</v>
      </c>
      <c r="Q30" s="175">
        <v>3159450</v>
      </c>
      <c r="R30" s="174">
        <v>45420</v>
      </c>
      <c r="S30" s="175">
        <v>3159450</v>
      </c>
      <c r="T30" s="72" t="s">
        <v>67</v>
      </c>
      <c r="U30" s="78">
        <v>84455280</v>
      </c>
      <c r="V30" s="73" t="s">
        <v>1338</v>
      </c>
      <c r="W30" s="174">
        <v>45420</v>
      </c>
      <c r="X30" s="174">
        <v>45420</v>
      </c>
      <c r="Y30" s="81" t="s">
        <v>75</v>
      </c>
      <c r="Z30" s="174">
        <v>45434</v>
      </c>
      <c r="AA30" s="136">
        <f t="shared" si="0"/>
        <v>14</v>
      </c>
      <c r="AB30" s="70">
        <v>0</v>
      </c>
      <c r="AC30" s="70">
        <v>0</v>
      </c>
      <c r="AD30" s="70">
        <v>0</v>
      </c>
      <c r="AE30" s="84" t="s">
        <v>75</v>
      </c>
      <c r="AF30" s="136">
        <f t="shared" si="1"/>
        <v>0</v>
      </c>
      <c r="AG30" s="70">
        <v>0</v>
      </c>
      <c r="AH30" s="70">
        <v>0</v>
      </c>
      <c r="AI30" s="79" t="s">
        <v>75</v>
      </c>
      <c r="AJ30" s="72">
        <v>0</v>
      </c>
      <c r="AK30" s="79" t="s">
        <v>75</v>
      </c>
      <c r="AL30" s="79" t="s">
        <v>75</v>
      </c>
      <c r="AM30" s="136">
        <f t="shared" si="2"/>
        <v>0</v>
      </c>
      <c r="AN30" s="136">
        <f>+K30+AC30-AH30</f>
        <v>3159450</v>
      </c>
      <c r="AO30" s="72" t="s">
        <v>67</v>
      </c>
      <c r="AP30" s="175">
        <v>3159450</v>
      </c>
      <c r="AQ30" s="72" t="s">
        <v>85</v>
      </c>
      <c r="AR30" s="70">
        <v>0</v>
      </c>
      <c r="AS30" s="86" t="s">
        <v>75</v>
      </c>
      <c r="AT30" s="186">
        <v>3159450</v>
      </c>
      <c r="AU30" s="139">
        <f t="shared" si="3"/>
        <v>0</v>
      </c>
      <c r="AV30" s="140">
        <f t="shared" si="4"/>
        <v>1</v>
      </c>
      <c r="AW30" s="86" t="s">
        <v>75</v>
      </c>
      <c r="AX30" s="72" t="s">
        <v>131</v>
      </c>
      <c r="AY30" s="182" t="s">
        <v>1337</v>
      </c>
      <c r="AZ30" s="67" t="s">
        <v>67</v>
      </c>
      <c r="BA30" s="67" t="s">
        <v>133</v>
      </c>
    </row>
    <row r="31" spans="2:53" x14ac:dyDescent="0.25">
      <c r="B31" s="67">
        <v>2024</v>
      </c>
      <c r="C31" s="67">
        <v>891780111</v>
      </c>
      <c r="D31" s="69" t="s">
        <v>64</v>
      </c>
      <c r="E31" s="70" t="s">
        <v>1336</v>
      </c>
      <c r="F31" s="70" t="s">
        <v>1335</v>
      </c>
      <c r="G31" s="129">
        <v>0</v>
      </c>
      <c r="H31" s="72" t="s">
        <v>73</v>
      </c>
      <c r="I31" s="69" t="s">
        <v>65</v>
      </c>
      <c r="J31" s="73" t="s">
        <v>1334</v>
      </c>
      <c r="K31" s="70">
        <v>7000000</v>
      </c>
      <c r="L31" s="67" t="s">
        <v>68</v>
      </c>
      <c r="M31" s="73" t="s">
        <v>1333</v>
      </c>
      <c r="N31" s="75">
        <v>1082912437</v>
      </c>
      <c r="O31" s="137">
        <v>1169</v>
      </c>
      <c r="P31" s="174">
        <v>45426</v>
      </c>
      <c r="Q31" s="175">
        <v>7000000</v>
      </c>
      <c r="R31" s="174">
        <v>45435</v>
      </c>
      <c r="S31" s="175">
        <v>7000000</v>
      </c>
      <c r="T31" s="72" t="s">
        <v>67</v>
      </c>
      <c r="U31" s="78">
        <v>7601124</v>
      </c>
      <c r="V31" s="73" t="s">
        <v>1332</v>
      </c>
      <c r="W31" s="174">
        <v>45435</v>
      </c>
      <c r="X31" s="174">
        <v>45435</v>
      </c>
      <c r="Y31" s="81" t="s">
        <v>75</v>
      </c>
      <c r="Z31" s="174">
        <v>45488</v>
      </c>
      <c r="AA31" s="136">
        <f t="shared" si="0"/>
        <v>53</v>
      </c>
      <c r="AB31" s="70">
        <v>0</v>
      </c>
      <c r="AC31" s="70">
        <v>0</v>
      </c>
      <c r="AD31" s="70">
        <v>0</v>
      </c>
      <c r="AE31" s="84" t="s">
        <v>75</v>
      </c>
      <c r="AF31" s="136">
        <f t="shared" si="1"/>
        <v>0</v>
      </c>
      <c r="AG31" s="70">
        <v>0</v>
      </c>
      <c r="AH31" s="70">
        <v>0</v>
      </c>
      <c r="AI31" s="79" t="s">
        <v>75</v>
      </c>
      <c r="AJ31" s="72">
        <v>0</v>
      </c>
      <c r="AK31" s="79" t="s">
        <v>75</v>
      </c>
      <c r="AL31" s="79" t="s">
        <v>75</v>
      </c>
      <c r="AM31" s="136">
        <f t="shared" si="2"/>
        <v>0</v>
      </c>
      <c r="AN31" s="136">
        <f>+K31+AC31-AH31</f>
        <v>7000000</v>
      </c>
      <c r="AO31" s="72" t="s">
        <v>67</v>
      </c>
      <c r="AP31" s="175">
        <v>7000000</v>
      </c>
      <c r="AQ31" s="72" t="s">
        <v>85</v>
      </c>
      <c r="AR31" s="70">
        <v>0</v>
      </c>
      <c r="AS31" s="86" t="s">
        <v>75</v>
      </c>
      <c r="AT31" s="186">
        <v>1750000</v>
      </c>
      <c r="AU31" s="139">
        <f t="shared" si="3"/>
        <v>5250000</v>
      </c>
      <c r="AV31" s="140">
        <f t="shared" si="4"/>
        <v>0.25</v>
      </c>
      <c r="AW31" s="86" t="s">
        <v>75</v>
      </c>
      <c r="AX31" s="72" t="s">
        <v>86</v>
      </c>
      <c r="AY31" s="182" t="s">
        <v>1331</v>
      </c>
      <c r="AZ31" s="67" t="s">
        <v>67</v>
      </c>
      <c r="BA31" s="67" t="s">
        <v>67</v>
      </c>
    </row>
    <row r="32" spans="2:53" ht="15.75" thickBot="1" x14ac:dyDescent="0.3">
      <c r="B32" s="95">
        <v>2024</v>
      </c>
      <c r="C32" s="95">
        <v>891780111</v>
      </c>
      <c r="D32" s="97" t="s">
        <v>64</v>
      </c>
      <c r="E32" s="98" t="s">
        <v>1330</v>
      </c>
      <c r="F32" s="98" t="s">
        <v>1329</v>
      </c>
      <c r="G32" s="144">
        <v>0</v>
      </c>
      <c r="H32" s="100" t="s">
        <v>73</v>
      </c>
      <c r="I32" s="97" t="s">
        <v>65</v>
      </c>
      <c r="J32" s="145" t="s">
        <v>1328</v>
      </c>
      <c r="K32" s="145">
        <v>2500000</v>
      </c>
      <c r="L32" s="95" t="s">
        <v>68</v>
      </c>
      <c r="M32" s="101" t="s">
        <v>1327</v>
      </c>
      <c r="N32" s="176">
        <v>1004345117</v>
      </c>
      <c r="O32" s="145">
        <v>1412</v>
      </c>
      <c r="P32" s="177">
        <v>45464</v>
      </c>
      <c r="Q32" s="178">
        <v>2500000</v>
      </c>
      <c r="R32" s="177">
        <v>45475</v>
      </c>
      <c r="S32" s="178">
        <v>2500000</v>
      </c>
      <c r="T32" s="100" t="s">
        <v>67</v>
      </c>
      <c r="U32" s="179">
        <v>36718407</v>
      </c>
      <c r="V32" s="101" t="s">
        <v>1326</v>
      </c>
      <c r="W32" s="177">
        <v>45471</v>
      </c>
      <c r="X32" s="177">
        <v>45475</v>
      </c>
      <c r="Y32" s="118" t="s">
        <v>75</v>
      </c>
      <c r="Z32" s="177">
        <v>45504</v>
      </c>
      <c r="AA32" s="147">
        <f t="shared" si="0"/>
        <v>29</v>
      </c>
      <c r="AB32" s="98">
        <v>0</v>
      </c>
      <c r="AC32" s="98">
        <v>0</v>
      </c>
      <c r="AD32" s="98">
        <v>0</v>
      </c>
      <c r="AE32" s="119" t="s">
        <v>75</v>
      </c>
      <c r="AF32" s="147">
        <f t="shared" si="1"/>
        <v>0</v>
      </c>
      <c r="AG32" s="98">
        <v>0</v>
      </c>
      <c r="AH32" s="98">
        <v>0</v>
      </c>
      <c r="AI32" s="120" t="s">
        <v>75</v>
      </c>
      <c r="AJ32" s="100">
        <v>0</v>
      </c>
      <c r="AK32" s="120" t="s">
        <v>75</v>
      </c>
      <c r="AL32" s="120" t="s">
        <v>75</v>
      </c>
      <c r="AM32" s="147">
        <f t="shared" si="2"/>
        <v>0</v>
      </c>
      <c r="AN32" s="147">
        <f>+K32+AC32-AH32</f>
        <v>2500000</v>
      </c>
      <c r="AO32" s="100" t="s">
        <v>67</v>
      </c>
      <c r="AP32" s="178">
        <v>2500000</v>
      </c>
      <c r="AQ32" s="100" t="s">
        <v>85</v>
      </c>
      <c r="AR32" s="98">
        <v>0</v>
      </c>
      <c r="AS32" s="114" t="s">
        <v>75</v>
      </c>
      <c r="AT32" s="148">
        <v>0</v>
      </c>
      <c r="AU32" s="149">
        <f t="shared" si="3"/>
        <v>2500000</v>
      </c>
      <c r="AV32" s="150">
        <f t="shared" si="4"/>
        <v>0</v>
      </c>
      <c r="AW32" s="114" t="s">
        <v>75</v>
      </c>
      <c r="AX32" s="100" t="s">
        <v>86</v>
      </c>
      <c r="AY32" s="187" t="s">
        <v>1325</v>
      </c>
      <c r="AZ32" s="95" t="s">
        <v>67</v>
      </c>
      <c r="BA32" s="95" t="s">
        <v>67</v>
      </c>
    </row>
    <row r="33" spans="2:53" s="23" customFormat="1" ht="15.75" thickBot="1" x14ac:dyDescent="0.3">
      <c r="B33" s="519" t="s">
        <v>69</v>
      </c>
      <c r="C33" s="520"/>
      <c r="D33" s="521"/>
      <c r="E33" s="32">
        <f>+SUBTOTAL(3,E8:E32)</f>
        <v>25</v>
      </c>
      <c r="F33" s="33"/>
      <c r="G33" s="34"/>
      <c r="H33" s="34"/>
      <c r="I33" s="34"/>
      <c r="J33" s="34"/>
      <c r="K33" s="35">
        <f>SUM(K8:K32)</f>
        <v>310020170</v>
      </c>
      <c r="L33" s="522"/>
      <c r="M33" s="523"/>
      <c r="N33" s="523"/>
      <c r="O33" s="523"/>
      <c r="P33" s="523"/>
      <c r="Q33" s="523"/>
      <c r="R33" s="523"/>
      <c r="S33" s="523"/>
      <c r="T33" s="523"/>
      <c r="U33" s="523"/>
      <c r="V33" s="523"/>
      <c r="W33" s="523"/>
      <c r="X33" s="523"/>
      <c r="Y33" s="523"/>
      <c r="Z33" s="523"/>
      <c r="AA33" s="524"/>
      <c r="AB33" s="36">
        <f>SUM(AB8:AB32)</f>
        <v>0</v>
      </c>
      <c r="AC33" s="37">
        <f>SUM(AC8:AC32)</f>
        <v>0</v>
      </c>
      <c r="AD33" s="37">
        <f>SUM(AD8:AD32)</f>
        <v>0</v>
      </c>
      <c r="AE33" s="38"/>
      <c r="AF33" s="37">
        <f>SUM(AF8:AF32)</f>
        <v>0</v>
      </c>
      <c r="AG33" s="37">
        <f>SUM(AG8:AG32)</f>
        <v>1</v>
      </c>
      <c r="AH33" s="39">
        <f>SUM(AH8:AH32)</f>
        <v>8750000</v>
      </c>
      <c r="AI33" s="38"/>
      <c r="AJ33" s="40">
        <f>SUM(AJ8:AJ32)</f>
        <v>0</v>
      </c>
      <c r="AK33" s="522"/>
      <c r="AL33" s="523"/>
      <c r="AM33" s="524"/>
      <c r="AN33" s="36">
        <f>SUM(AN8:AN32)</f>
        <v>301270170</v>
      </c>
      <c r="AO33" s="38"/>
      <c r="AP33" s="41">
        <f>SUM(AP8:AP32)</f>
        <v>310020170</v>
      </c>
      <c r="AQ33" s="38"/>
      <c r="AR33" s="37">
        <f>SUM(AR8:AR32)</f>
        <v>0</v>
      </c>
      <c r="AS33" s="38"/>
      <c r="AT33" s="42">
        <f>SUM(AT8:AT32)</f>
        <v>219404829</v>
      </c>
      <c r="AU33" s="43">
        <f>SUM(AU8:AU32)</f>
        <v>81865341</v>
      </c>
      <c r="AV33" s="522"/>
      <c r="AW33" s="523"/>
      <c r="AX33" s="523"/>
      <c r="AY33" s="523"/>
      <c r="AZ33" s="523"/>
      <c r="BA33" s="5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33:BA33"/>
    <mergeCell ref="AO6:AP6"/>
    <mergeCell ref="B33:D33"/>
    <mergeCell ref="L33:AA33"/>
    <mergeCell ref="AY6:BA6"/>
    <mergeCell ref="M6:N6"/>
    <mergeCell ref="O6:Q6"/>
    <mergeCell ref="R6:S6"/>
    <mergeCell ref="AK33:AM33"/>
    <mergeCell ref="T6:V6"/>
    <mergeCell ref="AV6:AX6"/>
    <mergeCell ref="AQ6:AU6"/>
  </mergeCells>
  <conditionalFormatting sqref="F5 E6">
    <cfRule type="containsText" dxfId="19"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32 AF8:AF32 AM8:AO32 AU8:AV32">
    <cfRule type="expression" dxfId="18" priority="1">
      <formula>+_xlfn.ISFORMULA(AA8)</formula>
    </cfRule>
  </conditionalFormatting>
  <dataValidations count="9">
    <dataValidation type="list" allowBlank="1" showInputMessage="1" showErrorMessage="1" sqref="AX8:AX32" xr:uid="{00000000-0002-0000-0000-000008000000}">
      <formula1>"Por iniciar,En ejecucion,Suspendido,Terminado,Liquidado"</formula1>
    </dataValidation>
    <dataValidation type="list" allowBlank="1" showInputMessage="1" showErrorMessage="1" sqref="H8:H32" xr:uid="{00000000-0002-0000-0000-000007000000}">
      <formula1>"OTRO SECTOR"</formula1>
    </dataValidation>
    <dataValidation type="list" allowBlank="1" showInputMessage="1" showErrorMessage="1" sqref="L8:L32" xr:uid="{00000000-0002-0000-0000-000006000000}">
      <formula1>"DIRECTA"</formula1>
    </dataValidation>
    <dataValidation type="list" allowBlank="1" showInputMessage="1" showErrorMessage="1" sqref="I8:I24 I26:I32" xr:uid="{00000000-0002-0000-0000-000005000000}">
      <formula1>"FUNCIONAMIENTO,INVERSION,OTROS"</formula1>
    </dataValidation>
    <dataValidation type="list" allowBlank="1" showInputMessage="1" showErrorMessage="1" sqref="BA8:BA32" xr:uid="{00000000-0002-0000-0000-000004000000}">
      <formula1>"SI,NA por TIPO Contrato"</formula1>
    </dataValidation>
    <dataValidation type="list" allowBlank="1" showInputMessage="1" showErrorMessage="1" sqref="AZ8:AZ32"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32 AQ8:AQ32 AO8:AO32" xr:uid="{00000000-0002-0000-0000-000000000000}">
      <formula1>"SI,NO"</formula1>
    </dataValidation>
  </dataValidations>
  <hyperlinks>
    <hyperlink ref="AY8" r:id="rId1" xr:uid="{3190DD53-7EDC-4DD5-B6E5-A458B3A4F651}"/>
    <hyperlink ref="AY9" r:id="rId2" xr:uid="{7091682F-C78A-4DFF-AE27-79CDE59C6F1C}"/>
    <hyperlink ref="AY15" r:id="rId3" xr:uid="{53761D09-0A2E-4880-BF13-2AF1CF0F39E7}"/>
    <hyperlink ref="AY16" r:id="rId4" xr:uid="{E755EF26-74A7-441B-94C6-7A82B63ED047}"/>
    <hyperlink ref="AY17" r:id="rId5" xr:uid="{2D717F18-F7C7-4E89-BAD9-55992A68C3CF}"/>
    <hyperlink ref="AY19" r:id="rId6" xr:uid="{303D323E-860E-46C7-BDA1-03AE2CC13DE0}"/>
    <hyperlink ref="AY18" r:id="rId7" xr:uid="{71A31472-7756-450C-A2EF-FCFD2C77D366}"/>
    <hyperlink ref="AY23" r:id="rId8" xr:uid="{E39C7AF3-B2D0-40D4-A70A-31A0EAE21BBA}"/>
  </hyperlinks>
  <pageMargins left="0.7" right="0.7" top="0.75" bottom="0.75" header="0.3" footer="0.3"/>
  <pageSetup orientation="portrait" horizontalDpi="300" verticalDpi="300"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AFC9-48F2-496C-B254-0C3FFD189964}">
  <dimension ref="A1:BT19"/>
  <sheetViews>
    <sheetView showGridLines="0" zoomScaleNormal="10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7" customWidth="1"/>
    <col min="5" max="5" width="19.140625" customWidth="1"/>
    <col min="6" max="6" width="19.28515625" customWidth="1"/>
    <col min="7" max="7" width="9.5703125" customWidth="1"/>
    <col min="8" max="8" width="15.140625" customWidth="1"/>
    <col min="9" max="9" width="17.42578125" customWidth="1"/>
    <col min="10" max="10" width="21.140625" customWidth="1"/>
    <col min="11" max="11" width="13.42578125" bestFit="1" customWidth="1"/>
    <col min="12" max="12" width="14.42578125" customWidth="1"/>
    <col min="13" max="13" width="19.140625" customWidth="1"/>
    <col min="14" max="14" width="14" customWidth="1"/>
    <col min="16" max="16" width="12.42578125" customWidth="1"/>
    <col min="17" max="17" width="16" customWidth="1"/>
    <col min="18" max="18" width="14.7109375" customWidth="1"/>
    <col min="19" max="19" width="14" customWidth="1"/>
    <col min="20" max="20" width="14.140625" customWidth="1"/>
    <col min="21" max="21" width="14.5703125" customWidth="1"/>
    <col min="22" max="22" width="19.425781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7" width="13.85546875" customWidth="1"/>
    <col min="38" max="38" width="13.57031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3452</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5" t="s">
        <v>16</v>
      </c>
      <c r="C7" s="156" t="s">
        <v>17</v>
      </c>
      <c r="D7" s="162" t="s">
        <v>18</v>
      </c>
      <c r="E7" s="163" t="s">
        <v>19</v>
      </c>
      <c r="F7" s="163" t="s">
        <v>20</v>
      </c>
      <c r="G7" s="162" t="s">
        <v>21</v>
      </c>
      <c r="H7" s="155" t="s">
        <v>22</v>
      </c>
      <c r="I7" s="155" t="s">
        <v>72</v>
      </c>
      <c r="J7" s="155" t="s">
        <v>23</v>
      </c>
      <c r="K7" s="155" t="s">
        <v>24</v>
      </c>
      <c r="L7" s="155" t="s">
        <v>25</v>
      </c>
      <c r="M7" s="155" t="s">
        <v>26</v>
      </c>
      <c r="N7" s="156" t="s">
        <v>27</v>
      </c>
      <c r="O7" s="156" t="s">
        <v>28</v>
      </c>
      <c r="P7" s="155" t="s">
        <v>29</v>
      </c>
      <c r="Q7" s="155" t="s">
        <v>30</v>
      </c>
      <c r="R7" s="155" t="s">
        <v>31</v>
      </c>
      <c r="S7" s="155" t="s">
        <v>32</v>
      </c>
      <c r="T7" s="155" t="s">
        <v>33</v>
      </c>
      <c r="U7" s="156" t="s">
        <v>34</v>
      </c>
      <c r="V7" s="155" t="s">
        <v>35</v>
      </c>
      <c r="W7" s="155" t="s">
        <v>70</v>
      </c>
      <c r="X7" s="155" t="s">
        <v>36</v>
      </c>
      <c r="Y7" s="155" t="s">
        <v>37</v>
      </c>
      <c r="Z7" s="161" t="s">
        <v>38</v>
      </c>
      <c r="AA7" s="160" t="s">
        <v>39</v>
      </c>
      <c r="AB7" s="155" t="s">
        <v>40</v>
      </c>
      <c r="AC7" s="155" t="s">
        <v>41</v>
      </c>
      <c r="AD7" s="155" t="s">
        <v>42</v>
      </c>
      <c r="AE7" s="161" t="s">
        <v>43</v>
      </c>
      <c r="AF7" s="160" t="s">
        <v>44</v>
      </c>
      <c r="AG7" s="155" t="s">
        <v>45</v>
      </c>
      <c r="AH7" s="155" t="s">
        <v>46</v>
      </c>
      <c r="AI7" s="161" t="s">
        <v>47</v>
      </c>
      <c r="AJ7" s="155" t="s">
        <v>48</v>
      </c>
      <c r="AK7" s="161" t="s">
        <v>49</v>
      </c>
      <c r="AL7" s="161" t="s">
        <v>50</v>
      </c>
      <c r="AM7" s="160" t="s">
        <v>51</v>
      </c>
      <c r="AN7" s="160" t="s">
        <v>52</v>
      </c>
      <c r="AO7" s="155" t="s">
        <v>79</v>
      </c>
      <c r="AP7" s="155" t="s">
        <v>80</v>
      </c>
      <c r="AQ7" s="155" t="s">
        <v>53</v>
      </c>
      <c r="AR7" s="155" t="s">
        <v>54</v>
      </c>
      <c r="AS7" s="155" t="s">
        <v>55</v>
      </c>
      <c r="AT7" s="159" t="s">
        <v>56</v>
      </c>
      <c r="AU7" s="158" t="s">
        <v>57</v>
      </c>
      <c r="AV7" s="157" t="s">
        <v>58</v>
      </c>
      <c r="AW7" s="155" t="s">
        <v>59</v>
      </c>
      <c r="AX7" s="155" t="s">
        <v>60</v>
      </c>
      <c r="AY7" s="156" t="s">
        <v>61</v>
      </c>
      <c r="AZ7" s="156" t="s">
        <v>62</v>
      </c>
      <c r="BA7" s="156" t="s">
        <v>63</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44">
        <v>2024</v>
      </c>
      <c r="C8" s="44">
        <v>891780111</v>
      </c>
      <c r="D8" s="46" t="s">
        <v>64</v>
      </c>
      <c r="E8" s="47" t="s">
        <v>3451</v>
      </c>
      <c r="F8" s="115" t="s">
        <v>3450</v>
      </c>
      <c r="G8" s="49">
        <v>0</v>
      </c>
      <c r="H8" s="49" t="s">
        <v>73</v>
      </c>
      <c r="I8" s="46" t="s">
        <v>65</v>
      </c>
      <c r="J8" s="251" t="s">
        <v>3453</v>
      </c>
      <c r="K8" s="47">
        <v>16500000</v>
      </c>
      <c r="L8" s="44" t="s">
        <v>68</v>
      </c>
      <c r="M8" s="50" t="s">
        <v>3449</v>
      </c>
      <c r="N8" s="52">
        <v>1083012685</v>
      </c>
      <c r="O8" s="55" t="s">
        <v>3448</v>
      </c>
      <c r="P8" s="56">
        <v>45313</v>
      </c>
      <c r="Q8" s="47" t="s">
        <v>3447</v>
      </c>
      <c r="R8" s="56">
        <v>45316</v>
      </c>
      <c r="S8" s="47">
        <v>16500000</v>
      </c>
      <c r="T8" s="49" t="s">
        <v>67</v>
      </c>
      <c r="U8" s="47">
        <v>57290542</v>
      </c>
      <c r="V8" s="242" t="s">
        <v>3403</v>
      </c>
      <c r="W8" s="58">
        <v>45316</v>
      </c>
      <c r="X8" s="58">
        <v>45316</v>
      </c>
      <c r="Y8" s="58" t="s">
        <v>75</v>
      </c>
      <c r="Z8" s="58">
        <v>45473</v>
      </c>
      <c r="AA8" s="115">
        <f t="shared" ref="AA8:AA18" si="0">+IF(Y8="1800-01-01",Z8-X8,Z8-Y8)</f>
        <v>157</v>
      </c>
      <c r="AB8" s="47">
        <v>0</v>
      </c>
      <c r="AC8" s="47">
        <v>0</v>
      </c>
      <c r="AD8" s="47">
        <v>0</v>
      </c>
      <c r="AE8" s="61" t="s">
        <v>75</v>
      </c>
      <c r="AF8" s="115">
        <f t="shared" ref="AF8:AF18" si="1">+IF(AE8="1800-01-01",0,AE8-Z8)</f>
        <v>0</v>
      </c>
      <c r="AG8" s="47">
        <v>0</v>
      </c>
      <c r="AH8" s="47">
        <v>0</v>
      </c>
      <c r="AI8" s="56" t="s">
        <v>75</v>
      </c>
      <c r="AJ8" s="49">
        <v>0</v>
      </c>
      <c r="AK8" s="56" t="s">
        <v>75</v>
      </c>
      <c r="AL8" s="56" t="s">
        <v>75</v>
      </c>
      <c r="AM8" s="115">
        <f t="shared" ref="AM8:AM18" si="2">+IF(AK8="1800-01-01",0,AL8-AK8)</f>
        <v>0</v>
      </c>
      <c r="AN8" s="115">
        <f>+K8+AC8-AH8</f>
        <v>16500000</v>
      </c>
      <c r="AO8" s="49" t="s">
        <v>67</v>
      </c>
      <c r="AP8" s="47">
        <v>16500000</v>
      </c>
      <c r="AQ8" s="49" t="s">
        <v>85</v>
      </c>
      <c r="AR8" s="47">
        <v>0</v>
      </c>
      <c r="AS8" s="63" t="s">
        <v>75</v>
      </c>
      <c r="AT8" s="168">
        <v>13500000</v>
      </c>
      <c r="AU8" s="116">
        <f t="shared" ref="AU8:AU18" si="3">AN8-AT8</f>
        <v>3000000</v>
      </c>
      <c r="AV8" s="117">
        <f t="shared" ref="AV8:AV18" si="4">+IFERROR(AT8/AN8,"_")</f>
        <v>0.81818181818181823</v>
      </c>
      <c r="AW8" s="63" t="s">
        <v>75</v>
      </c>
      <c r="AX8" s="49" t="s">
        <v>86</v>
      </c>
      <c r="AY8" s="243" t="s">
        <v>3446</v>
      </c>
      <c r="AZ8" s="44" t="s">
        <v>67</v>
      </c>
      <c r="BA8" s="44" t="s">
        <v>67</v>
      </c>
    </row>
    <row r="9" spans="1:72" x14ac:dyDescent="0.25">
      <c r="B9" s="72">
        <v>2024</v>
      </c>
      <c r="C9" s="67">
        <v>891780111</v>
      </c>
      <c r="D9" s="69" t="s">
        <v>64</v>
      </c>
      <c r="E9" s="70" t="s">
        <v>3445</v>
      </c>
      <c r="F9" s="136" t="s">
        <v>3444</v>
      </c>
      <c r="G9" s="72">
        <v>0</v>
      </c>
      <c r="H9" s="72" t="s">
        <v>73</v>
      </c>
      <c r="I9" s="69" t="s">
        <v>65</v>
      </c>
      <c r="J9" s="244" t="s">
        <v>3454</v>
      </c>
      <c r="K9" s="70">
        <v>2520000</v>
      </c>
      <c r="L9" s="67" t="s">
        <v>68</v>
      </c>
      <c r="M9" s="70" t="s">
        <v>3432</v>
      </c>
      <c r="N9" s="75">
        <v>1083018887</v>
      </c>
      <c r="O9" s="70">
        <v>134</v>
      </c>
      <c r="P9" s="79">
        <v>45313</v>
      </c>
      <c r="Q9" s="70">
        <v>4020000</v>
      </c>
      <c r="R9" s="79">
        <v>45316</v>
      </c>
      <c r="S9" s="70">
        <v>2520000</v>
      </c>
      <c r="T9" s="72" t="s">
        <v>67</v>
      </c>
      <c r="U9" s="70">
        <v>57290542</v>
      </c>
      <c r="V9" s="246" t="s">
        <v>3403</v>
      </c>
      <c r="W9" s="81">
        <v>45316</v>
      </c>
      <c r="X9" s="81">
        <v>45316</v>
      </c>
      <c r="Y9" s="81" t="s">
        <v>75</v>
      </c>
      <c r="Z9" s="81">
        <v>45322</v>
      </c>
      <c r="AA9" s="136">
        <f t="shared" si="0"/>
        <v>6</v>
      </c>
      <c r="AB9" s="70">
        <v>0</v>
      </c>
      <c r="AC9" s="70">
        <v>0</v>
      </c>
      <c r="AD9" s="70">
        <v>0</v>
      </c>
      <c r="AE9" s="84" t="s">
        <v>75</v>
      </c>
      <c r="AF9" s="136">
        <f t="shared" si="1"/>
        <v>0</v>
      </c>
      <c r="AG9" s="70">
        <v>0</v>
      </c>
      <c r="AH9" s="70">
        <v>0</v>
      </c>
      <c r="AI9" s="79" t="s">
        <v>75</v>
      </c>
      <c r="AJ9" s="72">
        <v>0</v>
      </c>
      <c r="AK9" s="72" t="s">
        <v>75</v>
      </c>
      <c r="AL9" s="72" t="s">
        <v>75</v>
      </c>
      <c r="AM9" s="136">
        <f t="shared" si="2"/>
        <v>0</v>
      </c>
      <c r="AN9" s="136">
        <f>+K9+AC9-AH9</f>
        <v>2520000</v>
      </c>
      <c r="AO9" s="72" t="s">
        <v>67</v>
      </c>
      <c r="AP9" s="70">
        <v>2520000</v>
      </c>
      <c r="AQ9" s="72" t="s">
        <v>85</v>
      </c>
      <c r="AR9" s="70">
        <v>0</v>
      </c>
      <c r="AS9" s="86" t="s">
        <v>75</v>
      </c>
      <c r="AT9" s="247">
        <v>2520000</v>
      </c>
      <c r="AU9" s="139">
        <f t="shared" si="3"/>
        <v>0</v>
      </c>
      <c r="AV9" s="140">
        <f t="shared" si="4"/>
        <v>1</v>
      </c>
      <c r="AW9" s="86" t="s">
        <v>75</v>
      </c>
      <c r="AX9" s="72" t="s">
        <v>131</v>
      </c>
      <c r="AY9" s="232" t="s">
        <v>3443</v>
      </c>
      <c r="AZ9" s="67" t="s">
        <v>67</v>
      </c>
      <c r="BA9" s="67" t="s">
        <v>67</v>
      </c>
      <c r="BB9" s="12"/>
    </row>
    <row r="10" spans="1:72" x14ac:dyDescent="0.25">
      <c r="B10" s="72">
        <v>2024</v>
      </c>
      <c r="C10" s="67">
        <v>891780111</v>
      </c>
      <c r="D10" s="69" t="s">
        <v>64</v>
      </c>
      <c r="E10" s="70" t="s">
        <v>3442</v>
      </c>
      <c r="F10" s="136" t="s">
        <v>3441</v>
      </c>
      <c r="G10" s="72">
        <v>0</v>
      </c>
      <c r="H10" s="72" t="s">
        <v>73</v>
      </c>
      <c r="I10" s="69" t="s">
        <v>65</v>
      </c>
      <c r="J10" s="244" t="s">
        <v>3455</v>
      </c>
      <c r="K10" s="70">
        <v>19250000</v>
      </c>
      <c r="L10" s="67" t="s">
        <v>68</v>
      </c>
      <c r="M10" s="70" t="s">
        <v>378</v>
      </c>
      <c r="N10" s="75">
        <v>1083022534</v>
      </c>
      <c r="O10" s="70">
        <v>182</v>
      </c>
      <c r="P10" s="81">
        <v>45321</v>
      </c>
      <c r="Q10" s="70">
        <v>19250000</v>
      </c>
      <c r="R10" s="79">
        <v>45322</v>
      </c>
      <c r="S10" s="70">
        <v>19250000</v>
      </c>
      <c r="T10" s="72" t="s">
        <v>67</v>
      </c>
      <c r="U10" s="136">
        <v>7601831</v>
      </c>
      <c r="V10" s="136" t="s">
        <v>3412</v>
      </c>
      <c r="W10" s="81">
        <v>45322</v>
      </c>
      <c r="X10" s="81">
        <v>45323</v>
      </c>
      <c r="Y10" s="81" t="s">
        <v>75</v>
      </c>
      <c r="Z10" s="81">
        <v>45473</v>
      </c>
      <c r="AA10" s="136">
        <f t="shared" si="0"/>
        <v>150</v>
      </c>
      <c r="AB10" s="70">
        <v>1</v>
      </c>
      <c r="AC10" s="70">
        <v>0</v>
      </c>
      <c r="AD10" s="70">
        <v>1</v>
      </c>
      <c r="AE10" s="84">
        <v>45488</v>
      </c>
      <c r="AF10" s="136">
        <f t="shared" si="1"/>
        <v>15</v>
      </c>
      <c r="AG10" s="70">
        <v>0</v>
      </c>
      <c r="AH10" s="70">
        <v>0</v>
      </c>
      <c r="AI10" s="79" t="s">
        <v>75</v>
      </c>
      <c r="AJ10" s="72">
        <v>0</v>
      </c>
      <c r="AK10" s="72" t="s">
        <v>75</v>
      </c>
      <c r="AL10" s="72" t="s">
        <v>75</v>
      </c>
      <c r="AM10" s="136">
        <f t="shared" si="2"/>
        <v>0</v>
      </c>
      <c r="AN10" s="136">
        <f>+K10+AC10-AH10</f>
        <v>19250000</v>
      </c>
      <c r="AO10" s="72" t="s">
        <v>67</v>
      </c>
      <c r="AP10" s="70">
        <v>19250000</v>
      </c>
      <c r="AQ10" s="72" t="s">
        <v>85</v>
      </c>
      <c r="AR10" s="70">
        <v>0</v>
      </c>
      <c r="AS10" s="86" t="s">
        <v>75</v>
      </c>
      <c r="AT10" s="247">
        <v>17850000</v>
      </c>
      <c r="AU10" s="139">
        <f t="shared" si="3"/>
        <v>1400000</v>
      </c>
      <c r="AV10" s="140">
        <f t="shared" si="4"/>
        <v>0.92727272727272725</v>
      </c>
      <c r="AW10" s="86" t="s">
        <v>75</v>
      </c>
      <c r="AX10" s="72" t="s">
        <v>86</v>
      </c>
      <c r="AY10" s="232" t="s">
        <v>3440</v>
      </c>
      <c r="AZ10" s="67" t="s">
        <v>67</v>
      </c>
      <c r="BA10" s="67" t="s">
        <v>67</v>
      </c>
      <c r="BB10" s="12"/>
    </row>
    <row r="11" spans="1:72" x14ac:dyDescent="0.25">
      <c r="B11" s="72">
        <v>2024</v>
      </c>
      <c r="C11" s="67">
        <v>891780111</v>
      </c>
      <c r="D11" s="69" t="s">
        <v>64</v>
      </c>
      <c r="E11" s="70" t="s">
        <v>3439</v>
      </c>
      <c r="F11" s="136" t="s">
        <v>3438</v>
      </c>
      <c r="G11" s="72">
        <v>0</v>
      </c>
      <c r="H11" s="72" t="s">
        <v>73</v>
      </c>
      <c r="I11" s="69" t="s">
        <v>65</v>
      </c>
      <c r="J11" s="244" t="s">
        <v>3456</v>
      </c>
      <c r="K11" s="70">
        <v>13750000</v>
      </c>
      <c r="L11" s="67" t="s">
        <v>68</v>
      </c>
      <c r="M11" s="70" t="s">
        <v>3437</v>
      </c>
      <c r="N11" s="75">
        <v>1082890218</v>
      </c>
      <c r="O11" s="70">
        <v>174</v>
      </c>
      <c r="P11" s="81">
        <v>45320</v>
      </c>
      <c r="Q11" s="70">
        <v>13750000</v>
      </c>
      <c r="R11" s="79">
        <v>45322</v>
      </c>
      <c r="S11" s="70">
        <v>13750000</v>
      </c>
      <c r="T11" s="72" t="s">
        <v>67</v>
      </c>
      <c r="U11" s="136">
        <v>84452426</v>
      </c>
      <c r="V11" s="136" t="s">
        <v>3436</v>
      </c>
      <c r="W11" s="81">
        <v>45322</v>
      </c>
      <c r="X11" s="81">
        <v>45323</v>
      </c>
      <c r="Y11" s="81" t="s">
        <v>75</v>
      </c>
      <c r="Z11" s="81">
        <v>45473</v>
      </c>
      <c r="AA11" s="136">
        <f t="shared" si="0"/>
        <v>150</v>
      </c>
      <c r="AB11" s="70">
        <v>0</v>
      </c>
      <c r="AC11" s="70">
        <v>0</v>
      </c>
      <c r="AD11" s="70">
        <v>0</v>
      </c>
      <c r="AE11" s="84" t="s">
        <v>75</v>
      </c>
      <c r="AF11" s="136">
        <f t="shared" si="1"/>
        <v>0</v>
      </c>
      <c r="AG11" s="70">
        <v>0</v>
      </c>
      <c r="AH11" s="70">
        <v>0</v>
      </c>
      <c r="AI11" s="79" t="s">
        <v>75</v>
      </c>
      <c r="AJ11" s="72">
        <v>0</v>
      </c>
      <c r="AK11" s="72" t="s">
        <v>75</v>
      </c>
      <c r="AL11" s="72" t="s">
        <v>75</v>
      </c>
      <c r="AM11" s="136">
        <f t="shared" si="2"/>
        <v>0</v>
      </c>
      <c r="AN11" s="136">
        <f>+K11+AC11-AH11</f>
        <v>13750000</v>
      </c>
      <c r="AO11" s="72" t="s">
        <v>67</v>
      </c>
      <c r="AP11" s="70">
        <v>13750000</v>
      </c>
      <c r="AQ11" s="72" t="s">
        <v>85</v>
      </c>
      <c r="AR11" s="70">
        <v>0</v>
      </c>
      <c r="AS11" s="86" t="s">
        <v>75</v>
      </c>
      <c r="AT11" s="247">
        <v>11000000</v>
      </c>
      <c r="AU11" s="139">
        <f t="shared" si="3"/>
        <v>2750000</v>
      </c>
      <c r="AV11" s="140">
        <f t="shared" si="4"/>
        <v>0.8</v>
      </c>
      <c r="AW11" s="86" t="s">
        <v>75</v>
      </c>
      <c r="AX11" s="72" t="s">
        <v>86</v>
      </c>
      <c r="AY11" s="232" t="s">
        <v>3435</v>
      </c>
      <c r="AZ11" s="67" t="s">
        <v>67</v>
      </c>
      <c r="BA11" s="67" t="s">
        <v>67</v>
      </c>
    </row>
    <row r="12" spans="1:72" x14ac:dyDescent="0.25">
      <c r="B12" s="72">
        <v>2024</v>
      </c>
      <c r="C12" s="67">
        <v>891780111</v>
      </c>
      <c r="D12" s="69" t="s">
        <v>64</v>
      </c>
      <c r="E12" s="70" t="s">
        <v>3434</v>
      </c>
      <c r="F12" s="136" t="s">
        <v>3433</v>
      </c>
      <c r="G12" s="72">
        <v>0</v>
      </c>
      <c r="H12" s="72" t="s">
        <v>73</v>
      </c>
      <c r="I12" s="69" t="s">
        <v>65</v>
      </c>
      <c r="J12" s="244" t="s">
        <v>3454</v>
      </c>
      <c r="K12" s="70">
        <v>25200000</v>
      </c>
      <c r="L12" s="67" t="s">
        <v>68</v>
      </c>
      <c r="M12" s="70" t="s">
        <v>3432</v>
      </c>
      <c r="N12" s="75">
        <v>1083018887</v>
      </c>
      <c r="O12" s="70">
        <v>172</v>
      </c>
      <c r="P12" s="81">
        <v>45320</v>
      </c>
      <c r="Q12" s="70">
        <v>25200000</v>
      </c>
      <c r="R12" s="79">
        <v>45322</v>
      </c>
      <c r="S12" s="70">
        <v>25200000</v>
      </c>
      <c r="T12" s="72" t="s">
        <v>67</v>
      </c>
      <c r="U12" s="70">
        <v>57290542</v>
      </c>
      <c r="V12" s="246" t="s">
        <v>3403</v>
      </c>
      <c r="W12" s="81">
        <v>45322</v>
      </c>
      <c r="X12" s="81">
        <v>45323</v>
      </c>
      <c r="Y12" s="81" t="s">
        <v>75</v>
      </c>
      <c r="Z12" s="81">
        <v>45473</v>
      </c>
      <c r="AA12" s="136">
        <f t="shared" si="0"/>
        <v>150</v>
      </c>
      <c r="AB12" s="70">
        <v>0</v>
      </c>
      <c r="AC12" s="70">
        <v>0</v>
      </c>
      <c r="AD12" s="70">
        <v>0</v>
      </c>
      <c r="AE12" s="84" t="s">
        <v>75</v>
      </c>
      <c r="AF12" s="136">
        <f t="shared" si="1"/>
        <v>0</v>
      </c>
      <c r="AG12" s="70">
        <v>0</v>
      </c>
      <c r="AH12" s="70">
        <v>0</v>
      </c>
      <c r="AI12" s="79" t="s">
        <v>75</v>
      </c>
      <c r="AJ12" s="72">
        <v>0</v>
      </c>
      <c r="AK12" s="72" t="s">
        <v>75</v>
      </c>
      <c r="AL12" s="72" t="s">
        <v>75</v>
      </c>
      <c r="AM12" s="136">
        <f t="shared" si="2"/>
        <v>0</v>
      </c>
      <c r="AN12" s="136">
        <f>+K12+AC12-AH12</f>
        <v>25200000</v>
      </c>
      <c r="AO12" s="72" t="s">
        <v>67</v>
      </c>
      <c r="AP12" s="70">
        <v>25200000</v>
      </c>
      <c r="AQ12" s="72" t="s">
        <v>85</v>
      </c>
      <c r="AR12" s="70">
        <v>0</v>
      </c>
      <c r="AS12" s="86" t="s">
        <v>75</v>
      </c>
      <c r="AT12" s="247">
        <v>25200000</v>
      </c>
      <c r="AU12" s="139">
        <f t="shared" si="3"/>
        <v>0</v>
      </c>
      <c r="AV12" s="140">
        <f t="shared" si="4"/>
        <v>1</v>
      </c>
      <c r="AW12" s="86" t="s">
        <v>75</v>
      </c>
      <c r="AX12" s="72" t="s">
        <v>86</v>
      </c>
      <c r="AY12" s="248" t="s">
        <v>3431</v>
      </c>
      <c r="AZ12" s="67" t="s">
        <v>67</v>
      </c>
      <c r="BA12" s="67" t="s">
        <v>67</v>
      </c>
    </row>
    <row r="13" spans="1:72" x14ac:dyDescent="0.25">
      <c r="B13" s="72">
        <v>2024</v>
      </c>
      <c r="C13" s="67">
        <v>891780111</v>
      </c>
      <c r="D13" s="69" t="s">
        <v>64</v>
      </c>
      <c r="E13" s="70" t="s">
        <v>3430</v>
      </c>
      <c r="F13" s="136" t="s">
        <v>3429</v>
      </c>
      <c r="G13" s="72">
        <v>0</v>
      </c>
      <c r="H13" s="72" t="s">
        <v>73</v>
      </c>
      <c r="I13" s="69" t="s">
        <v>65</v>
      </c>
      <c r="J13" s="244" t="s">
        <v>3457</v>
      </c>
      <c r="K13" s="70">
        <v>13750000</v>
      </c>
      <c r="L13" s="67" t="s">
        <v>68</v>
      </c>
      <c r="M13" s="70" t="s">
        <v>3428</v>
      </c>
      <c r="N13" s="70">
        <v>1083029293</v>
      </c>
      <c r="O13" s="70">
        <v>171</v>
      </c>
      <c r="P13" s="81">
        <v>45320</v>
      </c>
      <c r="Q13" s="70">
        <v>13750000</v>
      </c>
      <c r="R13" s="81">
        <v>45324</v>
      </c>
      <c r="S13" s="70">
        <v>13750000</v>
      </c>
      <c r="T13" s="72" t="s">
        <v>67</v>
      </c>
      <c r="U13" s="70">
        <v>57290542</v>
      </c>
      <c r="V13" s="246" t="s">
        <v>3403</v>
      </c>
      <c r="W13" s="81">
        <v>45324</v>
      </c>
      <c r="X13" s="81">
        <v>45324</v>
      </c>
      <c r="Y13" s="81" t="s">
        <v>75</v>
      </c>
      <c r="Z13" s="81">
        <v>45473</v>
      </c>
      <c r="AA13" s="136">
        <f t="shared" si="0"/>
        <v>149</v>
      </c>
      <c r="AB13" s="70">
        <v>0</v>
      </c>
      <c r="AC13" s="70">
        <v>0</v>
      </c>
      <c r="AD13" s="70">
        <v>0</v>
      </c>
      <c r="AE13" s="84" t="s">
        <v>75</v>
      </c>
      <c r="AF13" s="136">
        <f t="shared" si="1"/>
        <v>0</v>
      </c>
      <c r="AG13" s="70">
        <v>0</v>
      </c>
      <c r="AH13" s="70">
        <v>0</v>
      </c>
      <c r="AI13" s="79" t="s">
        <v>75</v>
      </c>
      <c r="AJ13" s="72">
        <v>0</v>
      </c>
      <c r="AK13" s="72" t="s">
        <v>75</v>
      </c>
      <c r="AL13" s="72" t="s">
        <v>75</v>
      </c>
      <c r="AM13" s="136">
        <f t="shared" si="2"/>
        <v>0</v>
      </c>
      <c r="AN13" s="136">
        <f>+K13+AC13-AH13</f>
        <v>13750000</v>
      </c>
      <c r="AO13" s="72" t="s">
        <v>67</v>
      </c>
      <c r="AP13" s="70">
        <v>13750000</v>
      </c>
      <c r="AQ13" s="72" t="s">
        <v>85</v>
      </c>
      <c r="AR13" s="70">
        <v>0</v>
      </c>
      <c r="AS13" s="86" t="s">
        <v>75</v>
      </c>
      <c r="AT13" s="247">
        <v>11000000</v>
      </c>
      <c r="AU13" s="139">
        <f t="shared" si="3"/>
        <v>2750000</v>
      </c>
      <c r="AV13" s="140">
        <f t="shared" si="4"/>
        <v>0.8</v>
      </c>
      <c r="AW13" s="86" t="s">
        <v>75</v>
      </c>
      <c r="AX13" s="72" t="s">
        <v>86</v>
      </c>
      <c r="AY13" s="70" t="s">
        <v>3427</v>
      </c>
      <c r="AZ13" s="72" t="s">
        <v>67</v>
      </c>
      <c r="BA13" s="72" t="s">
        <v>67</v>
      </c>
    </row>
    <row r="14" spans="1:72" x14ac:dyDescent="0.25">
      <c r="B14" s="72">
        <v>2024</v>
      </c>
      <c r="C14" s="67">
        <v>891780111</v>
      </c>
      <c r="D14" s="69" t="s">
        <v>64</v>
      </c>
      <c r="E14" s="70" t="s">
        <v>3426</v>
      </c>
      <c r="F14" s="136" t="s">
        <v>3425</v>
      </c>
      <c r="G14" s="72">
        <v>0</v>
      </c>
      <c r="H14" s="72" t="s">
        <v>73</v>
      </c>
      <c r="I14" s="69" t="s">
        <v>65</v>
      </c>
      <c r="J14" s="226" t="s">
        <v>3424</v>
      </c>
      <c r="K14" s="70">
        <v>15000000</v>
      </c>
      <c r="L14" s="67" t="s">
        <v>68</v>
      </c>
      <c r="M14" s="70" t="s">
        <v>3423</v>
      </c>
      <c r="N14" s="70">
        <v>1083038085</v>
      </c>
      <c r="O14" s="70">
        <v>181</v>
      </c>
      <c r="P14" s="81">
        <v>45321</v>
      </c>
      <c r="Q14" s="70">
        <v>15000000</v>
      </c>
      <c r="R14" s="81">
        <v>45327</v>
      </c>
      <c r="S14" s="70">
        <v>15000000</v>
      </c>
      <c r="T14" s="72" t="s">
        <v>67</v>
      </c>
      <c r="U14" s="136">
        <v>30766322</v>
      </c>
      <c r="V14" s="136" t="s">
        <v>3417</v>
      </c>
      <c r="W14" s="81">
        <v>45327</v>
      </c>
      <c r="X14" s="81">
        <v>45327</v>
      </c>
      <c r="Y14" s="81" t="s">
        <v>75</v>
      </c>
      <c r="Z14" s="81">
        <v>45473</v>
      </c>
      <c r="AA14" s="136">
        <f t="shared" si="0"/>
        <v>146</v>
      </c>
      <c r="AB14" s="70">
        <v>0</v>
      </c>
      <c r="AC14" s="70">
        <v>0</v>
      </c>
      <c r="AD14" s="70">
        <v>0</v>
      </c>
      <c r="AE14" s="84" t="s">
        <v>75</v>
      </c>
      <c r="AF14" s="136">
        <f t="shared" si="1"/>
        <v>0</v>
      </c>
      <c r="AG14" s="70">
        <v>0</v>
      </c>
      <c r="AH14" s="70">
        <v>0</v>
      </c>
      <c r="AI14" s="79" t="s">
        <v>75</v>
      </c>
      <c r="AJ14" s="72">
        <v>0</v>
      </c>
      <c r="AK14" s="72" t="s">
        <v>75</v>
      </c>
      <c r="AL14" s="72" t="s">
        <v>75</v>
      </c>
      <c r="AM14" s="136">
        <f t="shared" si="2"/>
        <v>0</v>
      </c>
      <c r="AN14" s="136">
        <f>+K14+AC14-AH14</f>
        <v>15000000</v>
      </c>
      <c r="AO14" s="72" t="s">
        <v>67</v>
      </c>
      <c r="AP14" s="70">
        <v>15000000</v>
      </c>
      <c r="AQ14" s="72" t="s">
        <v>85</v>
      </c>
      <c r="AR14" s="70">
        <v>0</v>
      </c>
      <c r="AS14" s="86" t="s">
        <v>75</v>
      </c>
      <c r="AT14" s="247">
        <v>12000000</v>
      </c>
      <c r="AU14" s="139">
        <f t="shared" si="3"/>
        <v>3000000</v>
      </c>
      <c r="AV14" s="140">
        <f t="shared" si="4"/>
        <v>0.8</v>
      </c>
      <c r="AW14" s="86" t="s">
        <v>75</v>
      </c>
      <c r="AX14" s="72" t="s">
        <v>86</v>
      </c>
      <c r="AY14" s="70" t="s">
        <v>3422</v>
      </c>
      <c r="AZ14" s="72" t="s">
        <v>67</v>
      </c>
      <c r="BA14" s="72" t="s">
        <v>67</v>
      </c>
    </row>
    <row r="15" spans="1:72" x14ac:dyDescent="0.25">
      <c r="B15" s="72">
        <v>2024</v>
      </c>
      <c r="C15" s="67">
        <v>891780111</v>
      </c>
      <c r="D15" s="69" t="s">
        <v>64</v>
      </c>
      <c r="E15" s="70" t="s">
        <v>3421</v>
      </c>
      <c r="F15" s="136" t="s">
        <v>3420</v>
      </c>
      <c r="G15" s="72">
        <v>0</v>
      </c>
      <c r="H15" s="72" t="s">
        <v>73</v>
      </c>
      <c r="I15" s="69" t="s">
        <v>65</v>
      </c>
      <c r="J15" s="226" t="s">
        <v>3419</v>
      </c>
      <c r="K15" s="70">
        <v>12500000</v>
      </c>
      <c r="L15" s="67" t="s">
        <v>68</v>
      </c>
      <c r="M15" s="70" t="s">
        <v>3418</v>
      </c>
      <c r="N15" s="70">
        <v>1082992747</v>
      </c>
      <c r="O15" s="70">
        <v>173</v>
      </c>
      <c r="P15" s="81">
        <v>45320</v>
      </c>
      <c r="Q15" s="70">
        <v>12500000</v>
      </c>
      <c r="R15" s="81">
        <v>45336</v>
      </c>
      <c r="S15" s="70">
        <v>12500000</v>
      </c>
      <c r="T15" s="72" t="s">
        <v>67</v>
      </c>
      <c r="U15" s="136">
        <v>30766322</v>
      </c>
      <c r="V15" s="136" t="s">
        <v>3417</v>
      </c>
      <c r="W15" s="81">
        <v>45336</v>
      </c>
      <c r="X15" s="81">
        <v>45336</v>
      </c>
      <c r="Y15" s="81" t="s">
        <v>75</v>
      </c>
      <c r="Z15" s="81">
        <v>45473</v>
      </c>
      <c r="AA15" s="136">
        <f t="shared" si="0"/>
        <v>137</v>
      </c>
      <c r="AB15" s="70">
        <v>0</v>
      </c>
      <c r="AC15" s="70">
        <v>0</v>
      </c>
      <c r="AD15" s="70">
        <v>0</v>
      </c>
      <c r="AE15" s="84" t="s">
        <v>75</v>
      </c>
      <c r="AF15" s="136">
        <f t="shared" si="1"/>
        <v>0</v>
      </c>
      <c r="AG15" s="70">
        <v>0</v>
      </c>
      <c r="AH15" s="70">
        <v>0</v>
      </c>
      <c r="AI15" s="79" t="s">
        <v>75</v>
      </c>
      <c r="AJ15" s="72">
        <v>0</v>
      </c>
      <c r="AK15" s="72" t="s">
        <v>75</v>
      </c>
      <c r="AL15" s="72" t="s">
        <v>75</v>
      </c>
      <c r="AM15" s="136">
        <f t="shared" si="2"/>
        <v>0</v>
      </c>
      <c r="AN15" s="136">
        <f>+K15+AC15-AH15</f>
        <v>12500000</v>
      </c>
      <c r="AO15" s="72" t="s">
        <v>67</v>
      </c>
      <c r="AP15" s="70">
        <v>12500000</v>
      </c>
      <c r="AQ15" s="72" t="s">
        <v>85</v>
      </c>
      <c r="AR15" s="70">
        <v>0</v>
      </c>
      <c r="AS15" s="86" t="s">
        <v>75</v>
      </c>
      <c r="AT15" s="247">
        <v>10000000</v>
      </c>
      <c r="AU15" s="139">
        <f t="shared" si="3"/>
        <v>2500000</v>
      </c>
      <c r="AV15" s="140">
        <f t="shared" si="4"/>
        <v>0.8</v>
      </c>
      <c r="AW15" s="86" t="s">
        <v>75</v>
      </c>
      <c r="AX15" s="72" t="s">
        <v>86</v>
      </c>
      <c r="AY15" s="232" t="s">
        <v>3416</v>
      </c>
      <c r="AZ15" s="72" t="s">
        <v>67</v>
      </c>
      <c r="BA15" s="72" t="s">
        <v>67</v>
      </c>
    </row>
    <row r="16" spans="1:72" x14ac:dyDescent="0.25">
      <c r="B16" s="72">
        <v>2024</v>
      </c>
      <c r="C16" s="67">
        <v>891780111</v>
      </c>
      <c r="D16" s="69" t="s">
        <v>64</v>
      </c>
      <c r="E16" s="70" t="s">
        <v>3415</v>
      </c>
      <c r="F16" s="136" t="s">
        <v>3414</v>
      </c>
      <c r="G16" s="72">
        <v>0</v>
      </c>
      <c r="H16" s="72" t="s">
        <v>73</v>
      </c>
      <c r="I16" s="69" t="s">
        <v>65</v>
      </c>
      <c r="J16" s="244" t="s">
        <v>3458</v>
      </c>
      <c r="K16" s="70">
        <v>11000000</v>
      </c>
      <c r="L16" s="67" t="s">
        <v>68</v>
      </c>
      <c r="M16" s="70" t="s">
        <v>3413</v>
      </c>
      <c r="N16" s="70">
        <v>1083029253</v>
      </c>
      <c r="O16" s="70">
        <v>311</v>
      </c>
      <c r="P16" s="81">
        <v>45330</v>
      </c>
      <c r="Q16" s="70">
        <v>11000000</v>
      </c>
      <c r="R16" s="81">
        <v>45338</v>
      </c>
      <c r="S16" s="70">
        <v>11000000</v>
      </c>
      <c r="T16" s="72" t="s">
        <v>67</v>
      </c>
      <c r="U16" s="136">
        <v>7601831</v>
      </c>
      <c r="V16" s="136" t="s">
        <v>3412</v>
      </c>
      <c r="W16" s="81">
        <v>45338</v>
      </c>
      <c r="X16" s="81">
        <v>45338</v>
      </c>
      <c r="Y16" s="81" t="s">
        <v>75</v>
      </c>
      <c r="Z16" s="81">
        <v>45473</v>
      </c>
      <c r="AA16" s="136">
        <f t="shared" si="0"/>
        <v>135</v>
      </c>
      <c r="AB16" s="70">
        <v>0</v>
      </c>
      <c r="AC16" s="70">
        <v>0</v>
      </c>
      <c r="AD16" s="70">
        <v>0</v>
      </c>
      <c r="AE16" s="84" t="s">
        <v>75</v>
      </c>
      <c r="AF16" s="136">
        <f t="shared" si="1"/>
        <v>0</v>
      </c>
      <c r="AG16" s="70">
        <v>0</v>
      </c>
      <c r="AH16" s="70">
        <v>0</v>
      </c>
      <c r="AI16" s="79" t="s">
        <v>75</v>
      </c>
      <c r="AJ16" s="72">
        <v>0</v>
      </c>
      <c r="AK16" s="72" t="s">
        <v>75</v>
      </c>
      <c r="AL16" s="72" t="s">
        <v>75</v>
      </c>
      <c r="AM16" s="136">
        <f t="shared" si="2"/>
        <v>0</v>
      </c>
      <c r="AN16" s="136">
        <f>+K16+AC16-AH16</f>
        <v>11000000</v>
      </c>
      <c r="AO16" s="72" t="s">
        <v>85</v>
      </c>
      <c r="AP16" s="70">
        <v>0</v>
      </c>
      <c r="AQ16" s="72" t="s">
        <v>85</v>
      </c>
      <c r="AR16" s="70">
        <v>0</v>
      </c>
      <c r="AS16" s="86" t="s">
        <v>75</v>
      </c>
      <c r="AT16" s="247">
        <v>8800000</v>
      </c>
      <c r="AU16" s="139">
        <f t="shared" si="3"/>
        <v>2200000</v>
      </c>
      <c r="AV16" s="140">
        <f t="shared" si="4"/>
        <v>0.8</v>
      </c>
      <c r="AW16" s="86" t="s">
        <v>75</v>
      </c>
      <c r="AX16" s="72" t="s">
        <v>86</v>
      </c>
      <c r="AY16" s="70" t="s">
        <v>3411</v>
      </c>
      <c r="AZ16" s="72" t="s">
        <v>67</v>
      </c>
      <c r="BA16" s="72" t="s">
        <v>67</v>
      </c>
    </row>
    <row r="17" spans="2:53" s="12" customFormat="1" ht="15.75" customHeight="1" x14ac:dyDescent="0.2">
      <c r="B17" s="72">
        <v>2024</v>
      </c>
      <c r="C17" s="67">
        <v>891780111</v>
      </c>
      <c r="D17" s="69" t="s">
        <v>64</v>
      </c>
      <c r="E17" s="69" t="s">
        <v>3410</v>
      </c>
      <c r="F17" s="70" t="s">
        <v>3409</v>
      </c>
      <c r="G17" s="72">
        <v>0</v>
      </c>
      <c r="H17" s="72" t="s">
        <v>73</v>
      </c>
      <c r="I17" s="69" t="s">
        <v>65</v>
      </c>
      <c r="J17" s="244" t="s">
        <v>3459</v>
      </c>
      <c r="K17" s="70">
        <v>7500000</v>
      </c>
      <c r="L17" s="67" t="s">
        <v>68</v>
      </c>
      <c r="M17" s="70" t="s">
        <v>3408</v>
      </c>
      <c r="N17" s="70">
        <v>1083022706</v>
      </c>
      <c r="O17" s="70">
        <v>622</v>
      </c>
      <c r="P17" s="81">
        <v>45359</v>
      </c>
      <c r="Q17" s="70">
        <v>7500000</v>
      </c>
      <c r="R17" s="81">
        <v>45363</v>
      </c>
      <c r="S17" s="70">
        <v>7500000</v>
      </c>
      <c r="T17" s="72" t="s">
        <v>67</v>
      </c>
      <c r="U17" s="70">
        <v>79738530</v>
      </c>
      <c r="V17" s="136" t="s">
        <v>383</v>
      </c>
      <c r="W17" s="81">
        <v>45363</v>
      </c>
      <c r="X17" s="81">
        <v>45363</v>
      </c>
      <c r="Y17" s="81" t="s">
        <v>75</v>
      </c>
      <c r="Z17" s="81">
        <v>45427</v>
      </c>
      <c r="AA17" s="136">
        <f t="shared" si="0"/>
        <v>64</v>
      </c>
      <c r="AB17" s="70">
        <v>0</v>
      </c>
      <c r="AC17" s="70">
        <v>0</v>
      </c>
      <c r="AD17" s="70">
        <v>0</v>
      </c>
      <c r="AE17" s="84" t="s">
        <v>75</v>
      </c>
      <c r="AF17" s="136">
        <f t="shared" si="1"/>
        <v>0</v>
      </c>
      <c r="AG17" s="70">
        <v>0</v>
      </c>
      <c r="AH17" s="70">
        <v>0</v>
      </c>
      <c r="AI17" s="79" t="s">
        <v>75</v>
      </c>
      <c r="AJ17" s="72">
        <v>0</v>
      </c>
      <c r="AK17" s="72" t="s">
        <v>75</v>
      </c>
      <c r="AL17" s="72" t="s">
        <v>75</v>
      </c>
      <c r="AM17" s="136">
        <f t="shared" si="2"/>
        <v>0</v>
      </c>
      <c r="AN17" s="136">
        <f>+K17+AC17-AH17</f>
        <v>7500000</v>
      </c>
      <c r="AO17" s="72" t="s">
        <v>67</v>
      </c>
      <c r="AP17" s="70">
        <v>7500000</v>
      </c>
      <c r="AQ17" s="72" t="s">
        <v>85</v>
      </c>
      <c r="AR17" s="70">
        <v>0</v>
      </c>
      <c r="AS17" s="86" t="s">
        <v>75</v>
      </c>
      <c r="AT17" s="247">
        <v>7500000</v>
      </c>
      <c r="AU17" s="139">
        <f t="shared" si="3"/>
        <v>0</v>
      </c>
      <c r="AV17" s="140">
        <f t="shared" si="4"/>
        <v>1</v>
      </c>
      <c r="AW17" s="86" t="s">
        <v>75</v>
      </c>
      <c r="AX17" s="72" t="s">
        <v>86</v>
      </c>
      <c r="AY17" s="70" t="s">
        <v>3407</v>
      </c>
      <c r="AZ17" s="72" t="s">
        <v>67</v>
      </c>
      <c r="BA17" s="72" t="s">
        <v>67</v>
      </c>
    </row>
    <row r="18" spans="2:53" s="12" customFormat="1" ht="15" customHeight="1" thickBot="1" x14ac:dyDescent="0.25">
      <c r="B18" s="100">
        <v>2024</v>
      </c>
      <c r="C18" s="95">
        <v>891780111</v>
      </c>
      <c r="D18" s="97" t="s">
        <v>64</v>
      </c>
      <c r="E18" s="98" t="s">
        <v>3406</v>
      </c>
      <c r="F18" s="147" t="s">
        <v>3405</v>
      </c>
      <c r="G18" s="100">
        <v>0</v>
      </c>
      <c r="H18" s="100" t="s">
        <v>73</v>
      </c>
      <c r="I18" s="97" t="s">
        <v>65</v>
      </c>
      <c r="J18" s="249" t="s">
        <v>3460</v>
      </c>
      <c r="K18" s="98">
        <v>11250000</v>
      </c>
      <c r="L18" s="95" t="s">
        <v>68</v>
      </c>
      <c r="M18" s="98" t="s">
        <v>3404</v>
      </c>
      <c r="N18" s="98">
        <v>1083043778</v>
      </c>
      <c r="O18" s="98">
        <v>621</v>
      </c>
      <c r="P18" s="118">
        <v>45359</v>
      </c>
      <c r="Q18" s="98">
        <v>11250000</v>
      </c>
      <c r="R18" s="118">
        <v>45369</v>
      </c>
      <c r="S18" s="98">
        <v>11250000</v>
      </c>
      <c r="T18" s="100" t="s">
        <v>67</v>
      </c>
      <c r="U18" s="98">
        <v>57290542</v>
      </c>
      <c r="V18" s="250" t="s">
        <v>3403</v>
      </c>
      <c r="W18" s="118">
        <v>45369</v>
      </c>
      <c r="X18" s="118">
        <v>45369</v>
      </c>
      <c r="Y18" s="118" t="s">
        <v>75</v>
      </c>
      <c r="Z18" s="118">
        <v>45473</v>
      </c>
      <c r="AA18" s="147">
        <f t="shared" si="0"/>
        <v>104</v>
      </c>
      <c r="AB18" s="98">
        <v>0</v>
      </c>
      <c r="AC18" s="98">
        <v>0</v>
      </c>
      <c r="AD18" s="98">
        <v>0</v>
      </c>
      <c r="AE18" s="119" t="s">
        <v>75</v>
      </c>
      <c r="AF18" s="147">
        <f t="shared" si="1"/>
        <v>0</v>
      </c>
      <c r="AG18" s="98">
        <v>0</v>
      </c>
      <c r="AH18" s="98">
        <v>0</v>
      </c>
      <c r="AI18" s="120" t="s">
        <v>75</v>
      </c>
      <c r="AJ18" s="100">
        <v>0</v>
      </c>
      <c r="AK18" s="100" t="s">
        <v>75</v>
      </c>
      <c r="AL18" s="100" t="s">
        <v>75</v>
      </c>
      <c r="AM18" s="147">
        <f t="shared" si="2"/>
        <v>0</v>
      </c>
      <c r="AN18" s="147">
        <f>+K18+AC18-AH18</f>
        <v>11250000</v>
      </c>
      <c r="AO18" s="100" t="s">
        <v>67</v>
      </c>
      <c r="AP18" s="98">
        <v>11250000</v>
      </c>
      <c r="AQ18" s="100" t="s">
        <v>85</v>
      </c>
      <c r="AR18" s="98">
        <v>0</v>
      </c>
      <c r="AS18" s="114" t="s">
        <v>75</v>
      </c>
      <c r="AT18" s="233">
        <v>8437500</v>
      </c>
      <c r="AU18" s="149">
        <f t="shared" si="3"/>
        <v>2812500</v>
      </c>
      <c r="AV18" s="150">
        <f t="shared" si="4"/>
        <v>0.75</v>
      </c>
      <c r="AW18" s="114" t="s">
        <v>75</v>
      </c>
      <c r="AX18" s="100" t="s">
        <v>86</v>
      </c>
      <c r="AY18" s="98" t="s">
        <v>3402</v>
      </c>
      <c r="AZ18" s="100" t="s">
        <v>67</v>
      </c>
      <c r="BA18" s="100" t="s">
        <v>67</v>
      </c>
    </row>
    <row r="19" spans="2:53" s="23" customFormat="1" ht="15.75" thickBot="1" x14ac:dyDescent="0.3">
      <c r="B19" s="519" t="s">
        <v>69</v>
      </c>
      <c r="C19" s="520"/>
      <c r="D19" s="521"/>
      <c r="E19" s="32">
        <f>+SUBTOTAL(3,E8:E18)</f>
        <v>11</v>
      </c>
      <c r="F19" s="33"/>
      <c r="G19" s="34"/>
      <c r="H19" s="34"/>
      <c r="I19" s="34"/>
      <c r="J19" s="34"/>
      <c r="K19" s="35">
        <f>SUM(K8:K18)</f>
        <v>148220000</v>
      </c>
      <c r="L19" s="522"/>
      <c r="M19" s="523"/>
      <c r="N19" s="523"/>
      <c r="O19" s="523"/>
      <c r="P19" s="523"/>
      <c r="Q19" s="523"/>
      <c r="R19" s="523"/>
      <c r="S19" s="523"/>
      <c r="T19" s="523"/>
      <c r="U19" s="523"/>
      <c r="V19" s="523"/>
      <c r="W19" s="523"/>
      <c r="X19" s="523"/>
      <c r="Y19" s="523"/>
      <c r="Z19" s="523"/>
      <c r="AA19" s="524"/>
      <c r="AB19" s="36">
        <f>SUM(AB8:AB18)</f>
        <v>1</v>
      </c>
      <c r="AC19" s="37">
        <f>SUM(AC8:AC18)</f>
        <v>0</v>
      </c>
      <c r="AD19" s="37">
        <f>SUM(AD8:AD18)</f>
        <v>1</v>
      </c>
      <c r="AE19" s="38"/>
      <c r="AF19" s="37">
        <f>SUM(AF8:AF18)</f>
        <v>15</v>
      </c>
      <c r="AG19" s="37">
        <f>SUM(AG8:AG18)</f>
        <v>0</v>
      </c>
      <c r="AH19" s="39">
        <f>SUM(AH8:AH18)</f>
        <v>0</v>
      </c>
      <c r="AI19" s="38"/>
      <c r="AJ19" s="40">
        <f>SUM(AJ8:AJ18)</f>
        <v>0</v>
      </c>
      <c r="AK19" s="522"/>
      <c r="AL19" s="523"/>
      <c r="AM19" s="524"/>
      <c r="AN19" s="36">
        <f>SUM(AN8:AN18)</f>
        <v>148220000</v>
      </c>
      <c r="AO19" s="38"/>
      <c r="AP19" s="41">
        <f>SUM(AP8:AP18)</f>
        <v>137220000</v>
      </c>
      <c r="AQ19" s="38"/>
      <c r="AR19" s="37">
        <f>SUM(AR8:AR18)</f>
        <v>0</v>
      </c>
      <c r="AS19" s="38"/>
      <c r="AT19" s="42">
        <f>SUM(AT8:AT18)</f>
        <v>127807500</v>
      </c>
      <c r="AU19" s="43">
        <f>SUM(AU8:AU18)</f>
        <v>20412500</v>
      </c>
      <c r="AV19" s="522"/>
      <c r="AW19" s="523"/>
      <c r="AX19" s="523"/>
      <c r="AY19" s="523"/>
      <c r="AZ19" s="523"/>
      <c r="BA19" s="5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19:BA19"/>
    <mergeCell ref="AO6:AP6"/>
    <mergeCell ref="B19:D19"/>
    <mergeCell ref="L19:AA19"/>
    <mergeCell ref="AY6:BA6"/>
    <mergeCell ref="M6:N6"/>
    <mergeCell ref="O6:Q6"/>
    <mergeCell ref="R6:S6"/>
    <mergeCell ref="AK19:AM19"/>
    <mergeCell ref="T6:V6"/>
    <mergeCell ref="AV6:AX6"/>
    <mergeCell ref="AQ6:AU6"/>
  </mergeCells>
  <conditionalFormatting sqref="F5 E6">
    <cfRule type="containsText" dxfId="17"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8 AF8:AF18 AM8:AP18 AU8:AV18">
    <cfRule type="expression" dxfId="16" priority="1">
      <formula>+_xlfn.ISFORMULA(AA8)</formula>
    </cfRule>
  </conditionalFormatting>
  <dataValidations count="8">
    <dataValidation type="list" allowBlank="1" showInputMessage="1" showErrorMessage="1" sqref="AX8:AX18" xr:uid="{63DA7620-CE4C-4F8A-896E-61CFBC4FF58E}">
      <formula1>"Por iniciar,En ejecucion,Suspendido,Terminado,Liquidado"</formula1>
    </dataValidation>
    <dataValidation type="list" allowBlank="1" showInputMessage="1" showErrorMessage="1" sqref="H8:H18" xr:uid="{9F0679C5-E460-4719-9FF0-8912C2B0199E}">
      <formula1>"OTRO SECTOR"</formula1>
    </dataValidation>
    <dataValidation type="list" allowBlank="1" showInputMessage="1" showErrorMessage="1" sqref="L8:L18" xr:uid="{EE8EE2F2-8BC1-46D7-B28C-9776309D777D}">
      <formula1>"DIRECTA"</formula1>
    </dataValidation>
    <dataValidation type="list" allowBlank="1" showInputMessage="1" showErrorMessage="1" sqref="I8:I18" xr:uid="{824282D2-6949-47C9-9CE1-93CEB98509B5}">
      <formula1>"FUNCIONAMIENTO,INVERSION,OTROS"</formula1>
    </dataValidation>
    <dataValidation type="list" allowBlank="1" showInputMessage="1" showErrorMessage="1" sqref="AZ8:BA12" xr:uid="{2D82EE60-D046-4CAD-A681-3DC6FAB5153E}">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2 AQ8:AQ18 AO8:AO18" xr:uid="{301B71B2-D3E4-4E77-88BC-DCB7485E0C66}">
      <formula1>"SI,NO"</formula1>
    </dataValidation>
  </dataValidations>
  <hyperlinks>
    <hyperlink ref="AY8" r:id="rId1" xr:uid="{ECDC50F2-5083-4DC9-8972-EB8D76D66647}"/>
    <hyperlink ref="AY9" r:id="rId2" xr:uid="{EDCCE834-A13A-4460-B6CE-C2A53890C13C}"/>
    <hyperlink ref="AY12" r:id="rId3" xr:uid="{70836E22-2FB7-4985-A9C4-6B224E243526}"/>
    <hyperlink ref="AY10" r:id="rId4" xr:uid="{755203CC-18C8-4D3B-BAE2-7D39DA44FEAF}"/>
    <hyperlink ref="AY11" r:id="rId5" xr:uid="{2370D1FE-11FD-46E4-BFB2-A46EBB9DBD27}"/>
    <hyperlink ref="AY15" r:id="rId6" xr:uid="{8C3D6E83-7D18-4924-81BF-9D53EECC4926}"/>
  </hyperlinks>
  <pageMargins left="0.7" right="0.7" top="0.75" bottom="0.75" header="0.3" footer="0.3"/>
  <pageSetup orientation="portrait" horizontalDpi="300" verticalDpi="30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DC79F-F50C-499B-8E6D-32EE0BC0FD91}">
  <dimension ref="A1:BT20"/>
  <sheetViews>
    <sheetView showGridLines="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5.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7.85546875" bestFit="1" customWidth="1"/>
  </cols>
  <sheetData>
    <row r="1" spans="1:72" ht="7.5" customHeight="1" x14ac:dyDescent="0.25">
      <c r="V1" s="1"/>
    </row>
    <row r="2" spans="1:72" ht="11.25" customHeight="1" thickBot="1" x14ac:dyDescent="0.3">
      <c r="H2" s="2"/>
      <c r="V2" s="1"/>
    </row>
    <row r="3" spans="1:72" ht="21" customHeight="1" thickBot="1" x14ac:dyDescent="0.3">
      <c r="B3" s="532"/>
      <c r="C3" s="533"/>
      <c r="D3" s="538" t="s">
        <v>71</v>
      </c>
      <c r="E3" s="539"/>
      <c r="F3" s="539"/>
      <c r="G3" s="540"/>
      <c r="H3" s="544" t="s">
        <v>0</v>
      </c>
      <c r="I3" s="545"/>
      <c r="J3" s="4" t="s">
        <v>76</v>
      </c>
      <c r="K3" s="9"/>
      <c r="L3" s="5"/>
      <c r="M3" s="5"/>
      <c r="N3" s="5"/>
      <c r="O3" s="5"/>
      <c r="P3" s="5"/>
      <c r="Q3" s="5"/>
      <c r="R3" s="5"/>
      <c r="S3" s="5"/>
      <c r="T3" s="5"/>
      <c r="U3" s="5"/>
      <c r="V3" s="6"/>
      <c r="W3" s="6"/>
      <c r="X3" s="5"/>
      <c r="Y3" s="6"/>
      <c r="Z3" s="5"/>
      <c r="AA3" s="6"/>
      <c r="AB3" s="5"/>
      <c r="AC3" s="6"/>
      <c r="AD3" s="5"/>
      <c r="AE3" s="6"/>
      <c r="AF3" s="5"/>
      <c r="AG3" s="6"/>
      <c r="AH3" s="5"/>
      <c r="AI3" s="6"/>
      <c r="AJ3" s="5"/>
      <c r="AK3" s="6"/>
      <c r="AL3" s="5"/>
      <c r="AM3" s="6"/>
      <c r="AN3" s="5"/>
      <c r="AO3" s="5"/>
      <c r="AP3" s="5"/>
      <c r="AQ3" s="5"/>
      <c r="AR3" s="5"/>
      <c r="AS3" s="5"/>
      <c r="AT3" s="6"/>
      <c r="AU3" s="5"/>
      <c r="AV3" s="6"/>
      <c r="AW3" s="5"/>
      <c r="AX3" s="6"/>
      <c r="AY3" s="5"/>
      <c r="AZ3" s="6"/>
      <c r="BA3" s="5"/>
    </row>
    <row r="4" spans="1:72" ht="28.5" customHeight="1" thickBot="1" x14ac:dyDescent="0.3">
      <c r="B4" s="534"/>
      <c r="C4" s="535"/>
      <c r="D4" s="541"/>
      <c r="E4" s="542"/>
      <c r="F4" s="542"/>
      <c r="G4" s="543"/>
      <c r="H4" s="546"/>
      <c r="I4" s="547"/>
      <c r="J4" s="3">
        <v>42</v>
      </c>
      <c r="K4" s="4" t="s">
        <v>1</v>
      </c>
      <c r="L4" s="5"/>
      <c r="M4" s="5"/>
      <c r="N4" s="5"/>
      <c r="O4" s="5"/>
      <c r="P4" s="5"/>
      <c r="Q4" s="5"/>
      <c r="R4" s="5"/>
      <c r="S4" s="5"/>
      <c r="T4" s="5"/>
      <c r="U4" s="5"/>
      <c r="V4" s="6"/>
      <c r="W4" s="6"/>
      <c r="X4" s="5"/>
      <c r="Y4" s="6"/>
      <c r="Z4" s="5"/>
      <c r="AA4" s="6"/>
      <c r="AB4" s="5"/>
      <c r="AC4" s="6"/>
      <c r="AD4" s="5"/>
      <c r="AE4" s="6"/>
      <c r="AF4" s="5"/>
      <c r="AG4" s="6"/>
      <c r="AH4" s="5"/>
      <c r="AI4" s="6"/>
      <c r="AJ4" s="5"/>
      <c r="AK4" s="6"/>
      <c r="AL4" s="5"/>
      <c r="AM4" s="6"/>
      <c r="AN4" s="5"/>
      <c r="AO4" s="5"/>
      <c r="AP4" s="5"/>
      <c r="AQ4" s="5"/>
      <c r="AR4" s="5"/>
      <c r="AS4" s="5"/>
      <c r="AT4" s="6"/>
      <c r="AU4" s="5"/>
      <c r="AV4" s="6"/>
      <c r="AW4" s="5"/>
      <c r="AX4" s="6"/>
      <c r="AY4" s="5"/>
      <c r="AZ4" s="6"/>
      <c r="BA4" s="5"/>
    </row>
    <row r="5" spans="1:72" ht="23.25" customHeight="1" thickBot="1" x14ac:dyDescent="0.3">
      <c r="B5" s="534"/>
      <c r="C5" s="535"/>
      <c r="D5" s="7" t="s">
        <v>2</v>
      </c>
      <c r="E5" s="8"/>
      <c r="F5" s="550" t="s">
        <v>132</v>
      </c>
      <c r="G5" s="550"/>
      <c r="H5" s="548"/>
      <c r="I5" s="549"/>
      <c r="J5" s="10">
        <f>+K6*J4</f>
        <v>54600000</v>
      </c>
      <c r="K5" s="11" t="s">
        <v>3</v>
      </c>
      <c r="L5" s="5"/>
      <c r="M5" s="5"/>
      <c r="N5" s="5"/>
      <c r="O5" s="5"/>
      <c r="P5" s="5"/>
      <c r="Q5" s="5"/>
      <c r="R5" s="5"/>
      <c r="S5" s="5"/>
      <c r="T5" s="5"/>
      <c r="U5" s="5"/>
      <c r="V5" s="6"/>
      <c r="W5" s="6"/>
      <c r="X5" s="6"/>
      <c r="Y5" s="6"/>
      <c r="Z5" s="6"/>
      <c r="AA5" s="6"/>
      <c r="AB5" s="525" t="s">
        <v>4</v>
      </c>
      <c r="AC5" s="526"/>
      <c r="AD5" s="526"/>
      <c r="AE5" s="526"/>
      <c r="AF5" s="526"/>
      <c r="AG5" s="526"/>
      <c r="AH5" s="526"/>
      <c r="AI5" s="526"/>
      <c r="AJ5" s="526"/>
      <c r="AK5" s="526"/>
      <c r="AL5" s="526"/>
      <c r="AM5" s="527"/>
      <c r="AN5" s="5"/>
      <c r="AO5" s="5"/>
      <c r="AP5" s="5"/>
      <c r="AQ5" s="5"/>
      <c r="AR5" s="5"/>
      <c r="AS5" s="5"/>
      <c r="AT5" s="5"/>
      <c r="AU5" s="5"/>
      <c r="AV5" s="5"/>
      <c r="AW5" s="5"/>
      <c r="AX5" s="5"/>
      <c r="AY5" s="5"/>
      <c r="AZ5" s="5"/>
      <c r="BA5" s="5"/>
    </row>
    <row r="6" spans="1:72" s="12" customFormat="1" ht="23.25" customHeight="1" thickBot="1" x14ac:dyDescent="0.3">
      <c r="B6" s="536"/>
      <c r="C6" s="537"/>
      <c r="D6" s="13" t="s">
        <v>5</v>
      </c>
      <c r="E6" s="528" t="s">
        <v>3147</v>
      </c>
      <c r="F6" s="528"/>
      <c r="G6" s="529"/>
      <c r="H6" s="25" t="s">
        <v>77</v>
      </c>
      <c r="I6" s="26"/>
      <c r="J6" s="27"/>
      <c r="K6" s="24">
        <v>1300000</v>
      </c>
      <c r="L6" s="5"/>
      <c r="M6" s="516" t="s">
        <v>6</v>
      </c>
      <c r="N6" s="517"/>
      <c r="O6" s="516" t="s">
        <v>7</v>
      </c>
      <c r="P6" s="517"/>
      <c r="Q6" s="518"/>
      <c r="R6" s="530" t="s">
        <v>8</v>
      </c>
      <c r="S6" s="531"/>
      <c r="T6" s="516" t="s">
        <v>9</v>
      </c>
      <c r="U6" s="517"/>
      <c r="V6" s="517"/>
      <c r="W6" s="525" t="s">
        <v>10</v>
      </c>
      <c r="X6" s="526"/>
      <c r="Y6" s="526"/>
      <c r="Z6" s="526"/>
      <c r="AA6" s="527"/>
      <c r="AB6" s="525" t="s">
        <v>11</v>
      </c>
      <c r="AC6" s="526"/>
      <c r="AD6" s="526"/>
      <c r="AE6" s="526"/>
      <c r="AF6" s="527"/>
      <c r="AG6" s="516" t="s">
        <v>12</v>
      </c>
      <c r="AH6" s="517"/>
      <c r="AI6" s="518"/>
      <c r="AJ6" s="516" t="s">
        <v>13</v>
      </c>
      <c r="AK6" s="517"/>
      <c r="AL6" s="517"/>
      <c r="AM6" s="518"/>
      <c r="AN6" s="5"/>
      <c r="AO6" s="516" t="s">
        <v>78</v>
      </c>
      <c r="AP6" s="518"/>
      <c r="AQ6" s="516" t="s">
        <v>14</v>
      </c>
      <c r="AR6" s="517"/>
      <c r="AS6" s="517"/>
      <c r="AT6" s="517"/>
      <c r="AU6" s="518"/>
      <c r="AV6" s="516" t="s">
        <v>74</v>
      </c>
      <c r="AW6" s="517"/>
      <c r="AX6" s="518"/>
      <c r="AY6" s="516" t="s">
        <v>15</v>
      </c>
      <c r="AZ6" s="517"/>
      <c r="BA6" s="518"/>
    </row>
    <row r="7" spans="1:72" s="22" customFormat="1" ht="77.25" thickBot="1" x14ac:dyDescent="0.3">
      <c r="A7" s="14"/>
      <c r="B7" s="15" t="s">
        <v>16</v>
      </c>
      <c r="C7" s="16" t="s">
        <v>17</v>
      </c>
      <c r="D7" s="17" t="s">
        <v>18</v>
      </c>
      <c r="E7" s="18" t="s">
        <v>19</v>
      </c>
      <c r="F7" s="18" t="s">
        <v>20</v>
      </c>
      <c r="G7" s="17" t="s">
        <v>21</v>
      </c>
      <c r="H7" s="15" t="s">
        <v>22</v>
      </c>
      <c r="I7" s="15" t="s">
        <v>72</v>
      </c>
      <c r="J7" s="15" t="s">
        <v>23</v>
      </c>
      <c r="K7" s="15" t="s">
        <v>24</v>
      </c>
      <c r="L7" s="15" t="s">
        <v>25</v>
      </c>
      <c r="M7" s="15" t="s">
        <v>26</v>
      </c>
      <c r="N7" s="16" t="s">
        <v>27</v>
      </c>
      <c r="O7" s="16" t="s">
        <v>28</v>
      </c>
      <c r="P7" s="15" t="s">
        <v>29</v>
      </c>
      <c r="Q7" s="15" t="s">
        <v>30</v>
      </c>
      <c r="R7" s="15" t="s">
        <v>31</v>
      </c>
      <c r="S7" s="15" t="s">
        <v>32</v>
      </c>
      <c r="T7" s="15" t="s">
        <v>33</v>
      </c>
      <c r="U7" s="16" t="s">
        <v>34</v>
      </c>
      <c r="V7" s="15" t="s">
        <v>35</v>
      </c>
      <c r="W7" s="15" t="s">
        <v>70</v>
      </c>
      <c r="X7" s="15" t="s">
        <v>36</v>
      </c>
      <c r="Y7" s="15" t="s">
        <v>37</v>
      </c>
      <c r="Z7" s="19" t="s">
        <v>38</v>
      </c>
      <c r="AA7" s="28" t="s">
        <v>39</v>
      </c>
      <c r="AB7" s="15" t="s">
        <v>40</v>
      </c>
      <c r="AC7" s="15" t="s">
        <v>41</v>
      </c>
      <c r="AD7" s="15" t="s">
        <v>42</v>
      </c>
      <c r="AE7" s="19" t="s">
        <v>43</v>
      </c>
      <c r="AF7" s="28" t="s">
        <v>44</v>
      </c>
      <c r="AG7" s="15" t="s">
        <v>45</v>
      </c>
      <c r="AH7" s="15" t="s">
        <v>46</v>
      </c>
      <c r="AI7" s="19" t="s">
        <v>47</v>
      </c>
      <c r="AJ7" s="15" t="s">
        <v>48</v>
      </c>
      <c r="AK7" s="19" t="s">
        <v>49</v>
      </c>
      <c r="AL7" s="19" t="s">
        <v>50</v>
      </c>
      <c r="AM7" s="28" t="s">
        <v>51</v>
      </c>
      <c r="AN7" s="28" t="s">
        <v>52</v>
      </c>
      <c r="AO7" s="15" t="s">
        <v>79</v>
      </c>
      <c r="AP7" s="15" t="s">
        <v>80</v>
      </c>
      <c r="AQ7" s="15" t="s">
        <v>53</v>
      </c>
      <c r="AR7" s="15" t="s">
        <v>54</v>
      </c>
      <c r="AS7" s="15" t="s">
        <v>55</v>
      </c>
      <c r="AT7" s="20" t="s">
        <v>56</v>
      </c>
      <c r="AU7" s="29" t="s">
        <v>57</v>
      </c>
      <c r="AV7" s="30" t="s">
        <v>58</v>
      </c>
      <c r="AW7" s="15" t="s">
        <v>59</v>
      </c>
      <c r="AX7" s="15" t="s">
        <v>60</v>
      </c>
      <c r="AY7" s="16" t="s">
        <v>61</v>
      </c>
      <c r="AZ7" s="16" t="s">
        <v>62</v>
      </c>
      <c r="BA7" s="16" t="s">
        <v>63</v>
      </c>
      <c r="BB7" s="21"/>
      <c r="BC7" s="21"/>
      <c r="BD7" s="21"/>
      <c r="BE7" s="21"/>
      <c r="BF7" s="21"/>
      <c r="BG7" s="21"/>
      <c r="BH7" s="21"/>
      <c r="BI7" s="21"/>
      <c r="BJ7" s="21"/>
      <c r="BK7" s="21"/>
      <c r="BL7" s="21"/>
      <c r="BM7" s="21"/>
      <c r="BN7" s="21"/>
      <c r="BO7" s="21"/>
      <c r="BP7" s="21"/>
      <c r="BQ7" s="21"/>
      <c r="BR7" s="21"/>
      <c r="BS7" s="21"/>
      <c r="BT7" s="21"/>
    </row>
    <row r="8" spans="1:72" s="12" customFormat="1" ht="12.75" x14ac:dyDescent="0.2">
      <c r="B8" s="44">
        <v>2024</v>
      </c>
      <c r="C8" s="44">
        <v>891780111</v>
      </c>
      <c r="D8" s="46" t="s">
        <v>64</v>
      </c>
      <c r="E8" s="47" t="s">
        <v>3146</v>
      </c>
      <c r="F8" s="47" t="s">
        <v>3145</v>
      </c>
      <c r="G8" s="49">
        <v>0</v>
      </c>
      <c r="H8" s="49" t="s">
        <v>73</v>
      </c>
      <c r="I8" s="46" t="s">
        <v>65</v>
      </c>
      <c r="J8" s="50" t="s">
        <v>3144</v>
      </c>
      <c r="K8" s="47">
        <v>27500000</v>
      </c>
      <c r="L8" s="44" t="s">
        <v>68</v>
      </c>
      <c r="M8" s="50" t="s">
        <v>259</v>
      </c>
      <c r="N8" s="52">
        <v>85155728</v>
      </c>
      <c r="O8" s="55">
        <v>135</v>
      </c>
      <c r="P8" s="56">
        <v>45314</v>
      </c>
      <c r="Q8" s="47">
        <v>27500000</v>
      </c>
      <c r="R8" s="56">
        <v>45323</v>
      </c>
      <c r="S8" s="47">
        <v>27500000</v>
      </c>
      <c r="T8" s="49" t="s">
        <v>66</v>
      </c>
      <c r="U8" s="55">
        <v>32770239</v>
      </c>
      <c r="V8" s="50" t="s">
        <v>3105</v>
      </c>
      <c r="W8" s="56">
        <v>45323</v>
      </c>
      <c r="X8" s="56">
        <v>45323</v>
      </c>
      <c r="Y8" s="58" t="s">
        <v>75</v>
      </c>
      <c r="Z8" s="58">
        <v>45488</v>
      </c>
      <c r="AA8" s="115">
        <f t="shared" ref="AA8:AA19" si="0">+IF(Y8="1800-01-01",Z8-X8,Z8-Y8)</f>
        <v>165</v>
      </c>
      <c r="AB8" s="47">
        <v>0</v>
      </c>
      <c r="AC8" s="47">
        <v>0</v>
      </c>
      <c r="AD8" s="47">
        <v>0</v>
      </c>
      <c r="AE8" s="61" t="s">
        <v>75</v>
      </c>
      <c r="AF8" s="115">
        <f t="shared" ref="AF8:AF19" si="1">+IF(AE8="1800-01-01",0,AE8-Z8)</f>
        <v>0</v>
      </c>
      <c r="AG8" s="47">
        <v>0</v>
      </c>
      <c r="AH8" s="47">
        <v>0</v>
      </c>
      <c r="AI8" s="56" t="s">
        <v>75</v>
      </c>
      <c r="AJ8" s="49">
        <v>0</v>
      </c>
      <c r="AK8" s="56" t="s">
        <v>75</v>
      </c>
      <c r="AL8" s="56" t="s">
        <v>75</v>
      </c>
      <c r="AM8" s="115">
        <f t="shared" ref="AM8:AM19" si="2">+IF(AK8="1800-01-01",0,AL8-AK8)</f>
        <v>0</v>
      </c>
      <c r="AN8" s="115">
        <f>+K8+AC8-AH8</f>
        <v>27500000</v>
      </c>
      <c r="AO8" s="49" t="s">
        <v>67</v>
      </c>
      <c r="AP8" s="47">
        <v>27500000</v>
      </c>
      <c r="AQ8" s="49" t="s">
        <v>85</v>
      </c>
      <c r="AR8" s="47">
        <v>0</v>
      </c>
      <c r="AS8" s="63" t="s">
        <v>75</v>
      </c>
      <c r="AT8" s="168">
        <v>15000000</v>
      </c>
      <c r="AU8" s="116">
        <f t="shared" ref="AU8:AU19" si="3">AN8-AT8</f>
        <v>12500000</v>
      </c>
      <c r="AV8" s="117">
        <f t="shared" ref="AV8:AV19" si="4">+IFERROR(AT8/AN8,"_")</f>
        <v>0.54545454545454541</v>
      </c>
      <c r="AW8" s="63" t="s">
        <v>75</v>
      </c>
      <c r="AX8" s="49" t="s">
        <v>86</v>
      </c>
      <c r="AY8" s="50" t="s">
        <v>3143</v>
      </c>
      <c r="AZ8" s="44" t="s">
        <v>67</v>
      </c>
      <c r="BA8" s="44" t="s">
        <v>67</v>
      </c>
    </row>
    <row r="9" spans="1:72" x14ac:dyDescent="0.25">
      <c r="B9" s="67">
        <v>2024</v>
      </c>
      <c r="C9" s="67">
        <v>891780111</v>
      </c>
      <c r="D9" s="69" t="s">
        <v>64</v>
      </c>
      <c r="E9" s="70" t="s">
        <v>3142</v>
      </c>
      <c r="F9" s="70" t="s">
        <v>3141</v>
      </c>
      <c r="G9" s="129">
        <v>0</v>
      </c>
      <c r="H9" s="72" t="s">
        <v>73</v>
      </c>
      <c r="I9" s="69" t="s">
        <v>65</v>
      </c>
      <c r="J9" s="73" t="s">
        <v>3140</v>
      </c>
      <c r="K9" s="70">
        <v>13750000</v>
      </c>
      <c r="L9" s="67" t="s">
        <v>68</v>
      </c>
      <c r="M9" s="73" t="s">
        <v>3139</v>
      </c>
      <c r="N9" s="75">
        <v>1065657067</v>
      </c>
      <c r="O9" s="137">
        <v>136</v>
      </c>
      <c r="P9" s="79">
        <v>45314</v>
      </c>
      <c r="Q9" s="137">
        <v>27500000</v>
      </c>
      <c r="R9" s="79">
        <v>45323</v>
      </c>
      <c r="S9" s="70">
        <v>13750000</v>
      </c>
      <c r="T9" s="72" t="s">
        <v>66</v>
      </c>
      <c r="U9" s="154">
        <v>1082863147</v>
      </c>
      <c r="V9" s="73" t="s">
        <v>3138</v>
      </c>
      <c r="W9" s="79">
        <v>45323</v>
      </c>
      <c r="X9" s="79">
        <v>45323</v>
      </c>
      <c r="Y9" s="81" t="s">
        <v>75</v>
      </c>
      <c r="Z9" s="81">
        <v>45488</v>
      </c>
      <c r="AA9" s="136">
        <f t="shared" si="0"/>
        <v>165</v>
      </c>
      <c r="AB9" s="70">
        <v>0</v>
      </c>
      <c r="AC9" s="70">
        <v>0</v>
      </c>
      <c r="AD9" s="70">
        <v>0</v>
      </c>
      <c r="AE9" s="84" t="s">
        <v>75</v>
      </c>
      <c r="AF9" s="136">
        <f t="shared" si="1"/>
        <v>0</v>
      </c>
      <c r="AG9" s="70">
        <v>0</v>
      </c>
      <c r="AH9" s="70">
        <v>0</v>
      </c>
      <c r="AI9" s="79" t="s">
        <v>75</v>
      </c>
      <c r="AJ9" s="72">
        <v>0</v>
      </c>
      <c r="AK9" s="79" t="s">
        <v>75</v>
      </c>
      <c r="AL9" s="79" t="s">
        <v>75</v>
      </c>
      <c r="AM9" s="136">
        <f t="shared" si="2"/>
        <v>0</v>
      </c>
      <c r="AN9" s="136">
        <f>+K9+AC9-AH9</f>
        <v>13750000</v>
      </c>
      <c r="AO9" s="72" t="s">
        <v>67</v>
      </c>
      <c r="AP9" s="70">
        <v>13750000</v>
      </c>
      <c r="AQ9" s="72" t="s">
        <v>85</v>
      </c>
      <c r="AR9" s="70">
        <v>0</v>
      </c>
      <c r="AS9" s="86" t="s">
        <v>75</v>
      </c>
      <c r="AT9" s="169">
        <v>7500000</v>
      </c>
      <c r="AU9" s="139">
        <f t="shared" si="3"/>
        <v>6250000</v>
      </c>
      <c r="AV9" s="140">
        <f t="shared" si="4"/>
        <v>0.54545454545454541</v>
      </c>
      <c r="AW9" s="86" t="s">
        <v>75</v>
      </c>
      <c r="AX9" s="72" t="s">
        <v>86</v>
      </c>
      <c r="AY9" s="73" t="s">
        <v>3137</v>
      </c>
      <c r="AZ9" s="67" t="s">
        <v>67</v>
      </c>
      <c r="BA9" s="67" t="s">
        <v>67</v>
      </c>
      <c r="BB9" s="12"/>
    </row>
    <row r="10" spans="1:72" x14ac:dyDescent="0.25">
      <c r="B10" s="67">
        <v>2024</v>
      </c>
      <c r="C10" s="67">
        <v>891780111</v>
      </c>
      <c r="D10" s="69" t="s">
        <v>64</v>
      </c>
      <c r="E10" s="70" t="s">
        <v>3136</v>
      </c>
      <c r="F10" s="70" t="s">
        <v>3135</v>
      </c>
      <c r="G10" s="129">
        <v>0</v>
      </c>
      <c r="H10" s="72" t="s">
        <v>73</v>
      </c>
      <c r="I10" s="69" t="s">
        <v>65</v>
      </c>
      <c r="J10" s="73" t="s">
        <v>3134</v>
      </c>
      <c r="K10" s="70">
        <v>13750000</v>
      </c>
      <c r="L10" s="67" t="s">
        <v>68</v>
      </c>
      <c r="M10" s="73" t="s">
        <v>3133</v>
      </c>
      <c r="N10" s="75">
        <v>84456404</v>
      </c>
      <c r="O10" s="137">
        <v>136</v>
      </c>
      <c r="P10" s="79">
        <v>45314</v>
      </c>
      <c r="Q10" s="137">
        <v>27500000</v>
      </c>
      <c r="R10" s="79">
        <v>45323</v>
      </c>
      <c r="S10" s="70">
        <v>13750000</v>
      </c>
      <c r="T10" s="72" t="s">
        <v>66</v>
      </c>
      <c r="U10" s="154">
        <v>1083432808</v>
      </c>
      <c r="V10" s="73" t="s">
        <v>3121</v>
      </c>
      <c r="W10" s="79">
        <v>45323</v>
      </c>
      <c r="X10" s="79">
        <v>45323</v>
      </c>
      <c r="Y10" s="81" t="s">
        <v>75</v>
      </c>
      <c r="Z10" s="81">
        <v>45488</v>
      </c>
      <c r="AA10" s="136">
        <f t="shared" si="0"/>
        <v>165</v>
      </c>
      <c r="AB10" s="70">
        <v>0</v>
      </c>
      <c r="AC10" s="70">
        <v>0</v>
      </c>
      <c r="AD10" s="70">
        <v>0</v>
      </c>
      <c r="AE10" s="84" t="s">
        <v>75</v>
      </c>
      <c r="AF10" s="136">
        <f t="shared" si="1"/>
        <v>0</v>
      </c>
      <c r="AG10" s="70">
        <v>0</v>
      </c>
      <c r="AH10" s="70">
        <v>0</v>
      </c>
      <c r="AI10" s="79" t="s">
        <v>75</v>
      </c>
      <c r="AJ10" s="72">
        <v>0</v>
      </c>
      <c r="AK10" s="79" t="s">
        <v>75</v>
      </c>
      <c r="AL10" s="79" t="s">
        <v>75</v>
      </c>
      <c r="AM10" s="136">
        <f t="shared" si="2"/>
        <v>0</v>
      </c>
      <c r="AN10" s="136">
        <f>+K10+AC10-AH10</f>
        <v>13750000</v>
      </c>
      <c r="AO10" s="72" t="s">
        <v>67</v>
      </c>
      <c r="AP10" s="70">
        <v>13750000</v>
      </c>
      <c r="AQ10" s="72" t="s">
        <v>85</v>
      </c>
      <c r="AR10" s="70">
        <v>0</v>
      </c>
      <c r="AS10" s="86" t="s">
        <v>75</v>
      </c>
      <c r="AT10" s="169">
        <v>7500000</v>
      </c>
      <c r="AU10" s="139">
        <f t="shared" si="3"/>
        <v>6250000</v>
      </c>
      <c r="AV10" s="140">
        <f t="shared" si="4"/>
        <v>0.54545454545454541</v>
      </c>
      <c r="AW10" s="86" t="s">
        <v>75</v>
      </c>
      <c r="AX10" s="72" t="s">
        <v>86</v>
      </c>
      <c r="AY10" s="73" t="s">
        <v>3132</v>
      </c>
      <c r="AZ10" s="67" t="s">
        <v>67</v>
      </c>
      <c r="BA10" s="67" t="s">
        <v>67</v>
      </c>
      <c r="BB10" s="12"/>
    </row>
    <row r="11" spans="1:72" x14ac:dyDescent="0.25">
      <c r="B11" s="67">
        <v>2024</v>
      </c>
      <c r="C11" s="67">
        <v>891780111</v>
      </c>
      <c r="D11" s="69" t="s">
        <v>64</v>
      </c>
      <c r="E11" s="70" t="s">
        <v>3131</v>
      </c>
      <c r="F11" s="70" t="s">
        <v>3130</v>
      </c>
      <c r="G11" s="129">
        <v>0</v>
      </c>
      <c r="H11" s="72" t="s">
        <v>73</v>
      </c>
      <c r="I11" s="69" t="s">
        <v>65</v>
      </c>
      <c r="J11" s="73" t="s">
        <v>3129</v>
      </c>
      <c r="K11" s="70">
        <v>19250000</v>
      </c>
      <c r="L11" s="67" t="s">
        <v>68</v>
      </c>
      <c r="M11" s="73" t="s">
        <v>3128</v>
      </c>
      <c r="N11" s="75">
        <v>1083018407</v>
      </c>
      <c r="O11" s="137">
        <v>137</v>
      </c>
      <c r="P11" s="79">
        <v>45314</v>
      </c>
      <c r="Q11" s="137">
        <v>19250000</v>
      </c>
      <c r="R11" s="79">
        <v>45323</v>
      </c>
      <c r="S11" s="70">
        <v>19250000</v>
      </c>
      <c r="T11" s="72" t="s">
        <v>66</v>
      </c>
      <c r="U11" s="154">
        <v>91156594</v>
      </c>
      <c r="V11" s="73" t="s">
        <v>3127</v>
      </c>
      <c r="W11" s="79">
        <v>45323</v>
      </c>
      <c r="X11" s="79">
        <v>45323</v>
      </c>
      <c r="Y11" s="81" t="s">
        <v>75</v>
      </c>
      <c r="Z11" s="81">
        <v>45488</v>
      </c>
      <c r="AA11" s="136">
        <f t="shared" si="0"/>
        <v>165</v>
      </c>
      <c r="AB11" s="70">
        <v>0</v>
      </c>
      <c r="AC11" s="70">
        <v>0</v>
      </c>
      <c r="AD11" s="70">
        <v>0</v>
      </c>
      <c r="AE11" s="84" t="s">
        <v>75</v>
      </c>
      <c r="AF11" s="136">
        <f t="shared" si="1"/>
        <v>0</v>
      </c>
      <c r="AG11" s="70">
        <v>0</v>
      </c>
      <c r="AH11" s="70">
        <v>0</v>
      </c>
      <c r="AI11" s="79" t="s">
        <v>75</v>
      </c>
      <c r="AJ11" s="72">
        <v>0</v>
      </c>
      <c r="AK11" s="79" t="s">
        <v>75</v>
      </c>
      <c r="AL11" s="79" t="s">
        <v>75</v>
      </c>
      <c r="AM11" s="136">
        <f t="shared" si="2"/>
        <v>0</v>
      </c>
      <c r="AN11" s="136">
        <f>+K11+AC11-AH11</f>
        <v>19250000</v>
      </c>
      <c r="AO11" s="72" t="s">
        <v>67</v>
      </c>
      <c r="AP11" s="70">
        <v>19250000</v>
      </c>
      <c r="AQ11" s="72" t="s">
        <v>85</v>
      </c>
      <c r="AR11" s="70">
        <v>0</v>
      </c>
      <c r="AS11" s="86" t="s">
        <v>75</v>
      </c>
      <c r="AT11" s="169">
        <v>10500000</v>
      </c>
      <c r="AU11" s="139">
        <f t="shared" si="3"/>
        <v>8750000</v>
      </c>
      <c r="AV11" s="140">
        <f t="shared" si="4"/>
        <v>0.54545454545454541</v>
      </c>
      <c r="AW11" s="86" t="s">
        <v>75</v>
      </c>
      <c r="AX11" s="72" t="s">
        <v>86</v>
      </c>
      <c r="AY11" s="73" t="s">
        <v>3126</v>
      </c>
      <c r="AZ11" s="67" t="s">
        <v>67</v>
      </c>
      <c r="BA11" s="67" t="s">
        <v>67</v>
      </c>
    </row>
    <row r="12" spans="1:72" x14ac:dyDescent="0.25">
      <c r="B12" s="67">
        <v>2024</v>
      </c>
      <c r="C12" s="67">
        <v>891780111</v>
      </c>
      <c r="D12" s="69" t="s">
        <v>64</v>
      </c>
      <c r="E12" s="70" t="s">
        <v>3125</v>
      </c>
      <c r="F12" s="70" t="s">
        <v>3124</v>
      </c>
      <c r="G12" s="129">
        <v>0</v>
      </c>
      <c r="H12" s="72" t="s">
        <v>73</v>
      </c>
      <c r="I12" s="69" t="s">
        <v>65</v>
      </c>
      <c r="J12" s="73" t="s">
        <v>3123</v>
      </c>
      <c r="K12" s="70">
        <v>15000000</v>
      </c>
      <c r="L12" s="67" t="s">
        <v>68</v>
      </c>
      <c r="M12" s="73" t="s">
        <v>3122</v>
      </c>
      <c r="N12" s="75">
        <v>1082250917</v>
      </c>
      <c r="O12" s="137">
        <v>138</v>
      </c>
      <c r="P12" s="79">
        <v>45314</v>
      </c>
      <c r="Q12" s="137">
        <v>15000000</v>
      </c>
      <c r="R12" s="79">
        <v>45323</v>
      </c>
      <c r="S12" s="70">
        <v>15000000</v>
      </c>
      <c r="T12" s="72" t="s">
        <v>66</v>
      </c>
      <c r="U12" s="154">
        <v>1083432808</v>
      </c>
      <c r="V12" s="73" t="s">
        <v>3121</v>
      </c>
      <c r="W12" s="79">
        <v>45323</v>
      </c>
      <c r="X12" s="79">
        <v>45323</v>
      </c>
      <c r="Y12" s="81" t="s">
        <v>75</v>
      </c>
      <c r="Z12" s="81">
        <v>45473</v>
      </c>
      <c r="AA12" s="136">
        <f t="shared" si="0"/>
        <v>150</v>
      </c>
      <c r="AB12" s="70">
        <v>0</v>
      </c>
      <c r="AC12" s="70">
        <v>0</v>
      </c>
      <c r="AD12" s="70">
        <v>0</v>
      </c>
      <c r="AE12" s="84" t="s">
        <v>75</v>
      </c>
      <c r="AF12" s="136">
        <f t="shared" si="1"/>
        <v>0</v>
      </c>
      <c r="AG12" s="70">
        <v>0</v>
      </c>
      <c r="AH12" s="70">
        <v>0</v>
      </c>
      <c r="AI12" s="79" t="s">
        <v>75</v>
      </c>
      <c r="AJ12" s="72">
        <v>0</v>
      </c>
      <c r="AK12" s="79" t="s">
        <v>75</v>
      </c>
      <c r="AL12" s="79" t="s">
        <v>75</v>
      </c>
      <c r="AM12" s="136">
        <f t="shared" si="2"/>
        <v>0</v>
      </c>
      <c r="AN12" s="136">
        <f>+K12+AC12-AH12</f>
        <v>15000000</v>
      </c>
      <c r="AO12" s="72" t="s">
        <v>67</v>
      </c>
      <c r="AP12" s="70">
        <v>15000000</v>
      </c>
      <c r="AQ12" s="72" t="s">
        <v>85</v>
      </c>
      <c r="AR12" s="70">
        <v>0</v>
      </c>
      <c r="AS12" s="86" t="s">
        <v>75</v>
      </c>
      <c r="AT12" s="169">
        <v>9000000</v>
      </c>
      <c r="AU12" s="139">
        <f t="shared" si="3"/>
        <v>6000000</v>
      </c>
      <c r="AV12" s="140">
        <f t="shared" si="4"/>
        <v>0.6</v>
      </c>
      <c r="AW12" s="86" t="s">
        <v>75</v>
      </c>
      <c r="AX12" s="72" t="s">
        <v>86</v>
      </c>
      <c r="AY12" s="73" t="s">
        <v>3120</v>
      </c>
      <c r="AZ12" s="67" t="s">
        <v>67</v>
      </c>
      <c r="BA12" s="67" t="s">
        <v>67</v>
      </c>
    </row>
    <row r="13" spans="1:72" x14ac:dyDescent="0.25">
      <c r="B13" s="67">
        <v>2024</v>
      </c>
      <c r="C13" s="67">
        <v>891780111</v>
      </c>
      <c r="D13" s="69" t="s">
        <v>64</v>
      </c>
      <c r="E13" s="70" t="s">
        <v>3119</v>
      </c>
      <c r="F13" s="70" t="s">
        <v>3118</v>
      </c>
      <c r="G13" s="129">
        <v>0</v>
      </c>
      <c r="H13" s="72" t="s">
        <v>73</v>
      </c>
      <c r="I13" s="69" t="s">
        <v>65</v>
      </c>
      <c r="J13" s="73" t="s">
        <v>3117</v>
      </c>
      <c r="K13" s="70">
        <v>15000000</v>
      </c>
      <c r="L13" s="67" t="s">
        <v>68</v>
      </c>
      <c r="M13" s="73" t="s">
        <v>3116</v>
      </c>
      <c r="N13" s="75">
        <v>1049348815</v>
      </c>
      <c r="O13" s="137">
        <v>139</v>
      </c>
      <c r="P13" s="79">
        <v>45314</v>
      </c>
      <c r="Q13" s="137">
        <v>15000000</v>
      </c>
      <c r="R13" s="79">
        <v>45323</v>
      </c>
      <c r="S13" s="70">
        <v>15000000</v>
      </c>
      <c r="T13" s="72" t="s">
        <v>66</v>
      </c>
      <c r="U13" s="154">
        <v>32770239</v>
      </c>
      <c r="V13" s="73" t="s">
        <v>3105</v>
      </c>
      <c r="W13" s="79">
        <v>45323</v>
      </c>
      <c r="X13" s="79">
        <v>45323</v>
      </c>
      <c r="Y13" s="81" t="s">
        <v>75</v>
      </c>
      <c r="Z13" s="81">
        <v>45473</v>
      </c>
      <c r="AA13" s="136">
        <f t="shared" si="0"/>
        <v>150</v>
      </c>
      <c r="AB13" s="70">
        <v>0</v>
      </c>
      <c r="AC13" s="70">
        <v>0</v>
      </c>
      <c r="AD13" s="70">
        <v>0</v>
      </c>
      <c r="AE13" s="84" t="s">
        <v>75</v>
      </c>
      <c r="AF13" s="136">
        <f t="shared" si="1"/>
        <v>0</v>
      </c>
      <c r="AG13" s="70">
        <v>0</v>
      </c>
      <c r="AH13" s="70">
        <v>0</v>
      </c>
      <c r="AI13" s="79" t="s">
        <v>75</v>
      </c>
      <c r="AJ13" s="72">
        <v>0</v>
      </c>
      <c r="AK13" s="79" t="s">
        <v>75</v>
      </c>
      <c r="AL13" s="79" t="s">
        <v>75</v>
      </c>
      <c r="AM13" s="136">
        <f t="shared" si="2"/>
        <v>0</v>
      </c>
      <c r="AN13" s="136">
        <f>+K13+AC13-AH13</f>
        <v>15000000</v>
      </c>
      <c r="AO13" s="72" t="s">
        <v>67</v>
      </c>
      <c r="AP13" s="70">
        <v>15000000</v>
      </c>
      <c r="AQ13" s="72" t="s">
        <v>85</v>
      </c>
      <c r="AR13" s="70">
        <v>0</v>
      </c>
      <c r="AS13" s="86" t="s">
        <v>75</v>
      </c>
      <c r="AT13" s="169">
        <v>9000000</v>
      </c>
      <c r="AU13" s="139">
        <f t="shared" si="3"/>
        <v>6000000</v>
      </c>
      <c r="AV13" s="140">
        <f t="shared" si="4"/>
        <v>0.6</v>
      </c>
      <c r="AW13" s="86" t="s">
        <v>75</v>
      </c>
      <c r="AX13" s="72" t="s">
        <v>86</v>
      </c>
      <c r="AY13" s="73" t="s">
        <v>3115</v>
      </c>
      <c r="AZ13" s="67" t="s">
        <v>67</v>
      </c>
      <c r="BA13" s="67" t="s">
        <v>67</v>
      </c>
    </row>
    <row r="14" spans="1:72" x14ac:dyDescent="0.25">
      <c r="B14" s="67">
        <v>2024</v>
      </c>
      <c r="C14" s="67">
        <v>891780111</v>
      </c>
      <c r="D14" s="69" t="s">
        <v>64</v>
      </c>
      <c r="E14" s="70" t="s">
        <v>3114</v>
      </c>
      <c r="F14" s="70" t="s">
        <v>3113</v>
      </c>
      <c r="G14" s="129">
        <v>0</v>
      </c>
      <c r="H14" s="72" t="s">
        <v>73</v>
      </c>
      <c r="I14" s="69" t="s">
        <v>65</v>
      </c>
      <c r="J14" s="73" t="s">
        <v>3112</v>
      </c>
      <c r="K14" s="70">
        <v>10450000</v>
      </c>
      <c r="L14" s="67" t="s">
        <v>68</v>
      </c>
      <c r="M14" s="73" t="s">
        <v>3111</v>
      </c>
      <c r="N14" s="75">
        <v>1007820106</v>
      </c>
      <c r="O14" s="137">
        <v>232</v>
      </c>
      <c r="P14" s="79">
        <v>45323</v>
      </c>
      <c r="Q14" s="137">
        <v>10450000</v>
      </c>
      <c r="R14" s="79">
        <v>45323</v>
      </c>
      <c r="S14" s="70">
        <v>10450000</v>
      </c>
      <c r="T14" s="72" t="s">
        <v>66</v>
      </c>
      <c r="U14" s="154">
        <v>32770239</v>
      </c>
      <c r="V14" s="73" t="s">
        <v>3105</v>
      </c>
      <c r="W14" s="79">
        <v>45323</v>
      </c>
      <c r="X14" s="79">
        <v>45323</v>
      </c>
      <c r="Y14" s="81" t="s">
        <v>75</v>
      </c>
      <c r="Z14" s="81">
        <v>45488</v>
      </c>
      <c r="AA14" s="136">
        <f t="shared" si="0"/>
        <v>165</v>
      </c>
      <c r="AB14" s="70">
        <v>0</v>
      </c>
      <c r="AC14" s="70">
        <v>0</v>
      </c>
      <c r="AD14" s="70">
        <v>0</v>
      </c>
      <c r="AE14" s="84" t="s">
        <v>75</v>
      </c>
      <c r="AF14" s="136">
        <f t="shared" si="1"/>
        <v>0</v>
      </c>
      <c r="AG14" s="70">
        <v>0</v>
      </c>
      <c r="AH14" s="70">
        <v>0</v>
      </c>
      <c r="AI14" s="79" t="s">
        <v>75</v>
      </c>
      <c r="AJ14" s="72">
        <v>0</v>
      </c>
      <c r="AK14" s="79" t="s">
        <v>75</v>
      </c>
      <c r="AL14" s="79" t="s">
        <v>75</v>
      </c>
      <c r="AM14" s="136">
        <f t="shared" si="2"/>
        <v>0</v>
      </c>
      <c r="AN14" s="136">
        <f>+K14+AC14-AH14</f>
        <v>10450000</v>
      </c>
      <c r="AO14" s="72" t="s">
        <v>67</v>
      </c>
      <c r="AP14" s="70">
        <v>10450000</v>
      </c>
      <c r="AQ14" s="72" t="s">
        <v>85</v>
      </c>
      <c r="AR14" s="70">
        <v>0</v>
      </c>
      <c r="AS14" s="86" t="s">
        <v>75</v>
      </c>
      <c r="AT14" s="169">
        <v>5700000</v>
      </c>
      <c r="AU14" s="139">
        <f t="shared" si="3"/>
        <v>4750000</v>
      </c>
      <c r="AV14" s="140">
        <f t="shared" si="4"/>
        <v>0.54545454545454541</v>
      </c>
      <c r="AW14" s="86" t="s">
        <v>75</v>
      </c>
      <c r="AX14" s="72" t="s">
        <v>86</v>
      </c>
      <c r="AY14" s="73" t="s">
        <v>3110</v>
      </c>
      <c r="AZ14" s="67" t="s">
        <v>67</v>
      </c>
      <c r="BA14" s="67" t="s">
        <v>67</v>
      </c>
    </row>
    <row r="15" spans="1:72" x14ac:dyDescent="0.25">
      <c r="B15" s="67">
        <v>2024</v>
      </c>
      <c r="C15" s="67">
        <v>891780111</v>
      </c>
      <c r="D15" s="69" t="s">
        <v>64</v>
      </c>
      <c r="E15" s="70" t="s">
        <v>3109</v>
      </c>
      <c r="F15" s="70" t="s">
        <v>3108</v>
      </c>
      <c r="G15" s="129">
        <v>0</v>
      </c>
      <c r="H15" s="72" t="s">
        <v>73</v>
      </c>
      <c r="I15" s="69" t="s">
        <v>65</v>
      </c>
      <c r="J15" s="73" t="s">
        <v>3107</v>
      </c>
      <c r="K15" s="137">
        <v>10000000</v>
      </c>
      <c r="L15" s="67" t="s">
        <v>68</v>
      </c>
      <c r="M15" s="73" t="s">
        <v>3106</v>
      </c>
      <c r="N15" s="75">
        <v>1083004668</v>
      </c>
      <c r="O15" s="137">
        <v>476</v>
      </c>
      <c r="P15" s="79">
        <v>45348</v>
      </c>
      <c r="Q15" s="137">
        <v>10000000</v>
      </c>
      <c r="R15" s="79">
        <v>45352</v>
      </c>
      <c r="S15" s="137">
        <v>10000000</v>
      </c>
      <c r="T15" s="72" t="s">
        <v>66</v>
      </c>
      <c r="U15" s="154">
        <v>32770239</v>
      </c>
      <c r="V15" s="73" t="s">
        <v>3105</v>
      </c>
      <c r="W15" s="79">
        <v>45352</v>
      </c>
      <c r="X15" s="79">
        <v>45352</v>
      </c>
      <c r="Y15" s="81" t="s">
        <v>75</v>
      </c>
      <c r="Z15" s="81">
        <v>45473</v>
      </c>
      <c r="AA15" s="136">
        <f t="shared" si="0"/>
        <v>121</v>
      </c>
      <c r="AB15" s="70">
        <v>0</v>
      </c>
      <c r="AC15" s="70">
        <v>0</v>
      </c>
      <c r="AD15" s="70">
        <v>0</v>
      </c>
      <c r="AE15" s="84" t="s">
        <v>75</v>
      </c>
      <c r="AF15" s="136">
        <f t="shared" si="1"/>
        <v>0</v>
      </c>
      <c r="AG15" s="70">
        <v>0</v>
      </c>
      <c r="AH15" s="70">
        <v>0</v>
      </c>
      <c r="AI15" s="79" t="s">
        <v>75</v>
      </c>
      <c r="AJ15" s="72">
        <v>0</v>
      </c>
      <c r="AK15" s="79" t="s">
        <v>75</v>
      </c>
      <c r="AL15" s="79" t="s">
        <v>75</v>
      </c>
      <c r="AM15" s="136">
        <f t="shared" si="2"/>
        <v>0</v>
      </c>
      <c r="AN15" s="136">
        <f>+K15+AC15-AH15</f>
        <v>10000000</v>
      </c>
      <c r="AO15" s="72" t="s">
        <v>67</v>
      </c>
      <c r="AP15" s="137">
        <v>10000000</v>
      </c>
      <c r="AQ15" s="72" t="s">
        <v>85</v>
      </c>
      <c r="AR15" s="70">
        <v>0</v>
      </c>
      <c r="AS15" s="86" t="s">
        <v>75</v>
      </c>
      <c r="AT15" s="169">
        <v>5000000</v>
      </c>
      <c r="AU15" s="139">
        <f t="shared" si="3"/>
        <v>5000000</v>
      </c>
      <c r="AV15" s="140">
        <f t="shared" si="4"/>
        <v>0.5</v>
      </c>
      <c r="AW15" s="86" t="s">
        <v>75</v>
      </c>
      <c r="AX15" s="72" t="s">
        <v>86</v>
      </c>
      <c r="AY15" s="73" t="s">
        <v>3104</v>
      </c>
      <c r="AZ15" s="67" t="s">
        <v>67</v>
      </c>
      <c r="BA15" s="67" t="s">
        <v>67</v>
      </c>
    </row>
    <row r="16" spans="1:72" x14ac:dyDescent="0.25">
      <c r="B16" s="67">
        <v>2024</v>
      </c>
      <c r="C16" s="67">
        <v>891780111</v>
      </c>
      <c r="D16" s="69" t="s">
        <v>64</v>
      </c>
      <c r="E16" s="70" t="s">
        <v>3103</v>
      </c>
      <c r="F16" s="70" t="s">
        <v>3098</v>
      </c>
      <c r="G16" s="129">
        <v>0</v>
      </c>
      <c r="H16" s="72" t="s">
        <v>73</v>
      </c>
      <c r="I16" s="69" t="s">
        <v>65</v>
      </c>
      <c r="J16" s="73" t="s">
        <v>3102</v>
      </c>
      <c r="K16" s="137">
        <v>14000000</v>
      </c>
      <c r="L16" s="67" t="s">
        <v>68</v>
      </c>
      <c r="M16" s="73" t="s">
        <v>3101</v>
      </c>
      <c r="N16" s="75">
        <v>1103120398</v>
      </c>
      <c r="O16" s="137">
        <v>543</v>
      </c>
      <c r="P16" s="79">
        <v>45352</v>
      </c>
      <c r="Q16" s="137">
        <v>19250000</v>
      </c>
      <c r="R16" s="79">
        <v>45356</v>
      </c>
      <c r="S16" s="137">
        <v>14000000</v>
      </c>
      <c r="T16" s="72" t="s">
        <v>66</v>
      </c>
      <c r="U16" s="154">
        <v>79732773</v>
      </c>
      <c r="V16" s="73" t="s">
        <v>3085</v>
      </c>
      <c r="W16" s="79">
        <v>45356</v>
      </c>
      <c r="X16" s="79">
        <v>45356</v>
      </c>
      <c r="Y16" s="81" t="s">
        <v>75</v>
      </c>
      <c r="Z16" s="81">
        <v>45473</v>
      </c>
      <c r="AA16" s="136">
        <f t="shared" si="0"/>
        <v>117</v>
      </c>
      <c r="AB16" s="70">
        <v>0</v>
      </c>
      <c r="AC16" s="70">
        <v>0</v>
      </c>
      <c r="AD16" s="70">
        <v>0</v>
      </c>
      <c r="AE16" s="84" t="s">
        <v>75</v>
      </c>
      <c r="AF16" s="136">
        <f t="shared" si="1"/>
        <v>0</v>
      </c>
      <c r="AG16" s="70">
        <v>0</v>
      </c>
      <c r="AH16" s="70">
        <v>0</v>
      </c>
      <c r="AI16" s="79" t="s">
        <v>75</v>
      </c>
      <c r="AJ16" s="72">
        <v>0</v>
      </c>
      <c r="AK16" s="79" t="s">
        <v>75</v>
      </c>
      <c r="AL16" s="79" t="s">
        <v>75</v>
      </c>
      <c r="AM16" s="136">
        <f t="shared" si="2"/>
        <v>0</v>
      </c>
      <c r="AN16" s="136">
        <f>+K16+AC16-AH16</f>
        <v>14000000</v>
      </c>
      <c r="AO16" s="72" t="s">
        <v>67</v>
      </c>
      <c r="AP16" s="137">
        <v>14000000</v>
      </c>
      <c r="AQ16" s="72" t="s">
        <v>85</v>
      </c>
      <c r="AR16" s="70">
        <v>0</v>
      </c>
      <c r="AS16" s="86" t="s">
        <v>75</v>
      </c>
      <c r="AT16" s="169">
        <v>7000000</v>
      </c>
      <c r="AU16" s="139">
        <f t="shared" si="3"/>
        <v>7000000</v>
      </c>
      <c r="AV16" s="140">
        <f t="shared" si="4"/>
        <v>0.5</v>
      </c>
      <c r="AW16" s="86" t="s">
        <v>75</v>
      </c>
      <c r="AX16" s="72" t="s">
        <v>86</v>
      </c>
      <c r="AY16" s="73" t="s">
        <v>3100</v>
      </c>
      <c r="AZ16" s="67" t="s">
        <v>67</v>
      </c>
      <c r="BA16" s="67" t="s">
        <v>67</v>
      </c>
    </row>
    <row r="17" spans="2:53" x14ac:dyDescent="0.25">
      <c r="B17" s="67">
        <v>2024</v>
      </c>
      <c r="C17" s="67">
        <v>891780111</v>
      </c>
      <c r="D17" s="69" t="s">
        <v>64</v>
      </c>
      <c r="E17" s="70" t="s">
        <v>3099</v>
      </c>
      <c r="F17" s="70" t="s">
        <v>3098</v>
      </c>
      <c r="G17" s="129">
        <v>0</v>
      </c>
      <c r="H17" s="72" t="s">
        <v>73</v>
      </c>
      <c r="I17" s="69" t="s">
        <v>65</v>
      </c>
      <c r="J17" s="73" t="s">
        <v>3097</v>
      </c>
      <c r="K17" s="137">
        <v>10000000</v>
      </c>
      <c r="L17" s="67" t="s">
        <v>68</v>
      </c>
      <c r="M17" s="73" t="s">
        <v>3096</v>
      </c>
      <c r="N17" s="75">
        <v>1082871433</v>
      </c>
      <c r="O17" s="137">
        <v>894</v>
      </c>
      <c r="P17" s="79">
        <v>45392</v>
      </c>
      <c r="Q17" s="137">
        <v>10000000</v>
      </c>
      <c r="R17" s="79">
        <v>45392</v>
      </c>
      <c r="S17" s="137">
        <v>10000000</v>
      </c>
      <c r="T17" s="72" t="s">
        <v>66</v>
      </c>
      <c r="U17" s="154">
        <v>85475151</v>
      </c>
      <c r="V17" s="73" t="s">
        <v>3095</v>
      </c>
      <c r="W17" s="79">
        <v>45392</v>
      </c>
      <c r="X17" s="79">
        <v>45392</v>
      </c>
      <c r="Y17" s="81" t="s">
        <v>75</v>
      </c>
      <c r="Z17" s="134">
        <v>45503</v>
      </c>
      <c r="AA17" s="136">
        <f t="shared" si="0"/>
        <v>111</v>
      </c>
      <c r="AB17" s="137">
        <v>0</v>
      </c>
      <c r="AC17" s="137">
        <v>0</v>
      </c>
      <c r="AD17" s="137">
        <v>0</v>
      </c>
      <c r="AE17" s="84" t="s">
        <v>75</v>
      </c>
      <c r="AF17" s="136">
        <f t="shared" si="1"/>
        <v>0</v>
      </c>
      <c r="AG17" s="137">
        <v>0</v>
      </c>
      <c r="AH17" s="137">
        <v>0</v>
      </c>
      <c r="AI17" s="79" t="s">
        <v>75</v>
      </c>
      <c r="AJ17" s="72">
        <v>0</v>
      </c>
      <c r="AK17" s="79" t="s">
        <v>75</v>
      </c>
      <c r="AL17" s="79" t="s">
        <v>75</v>
      </c>
      <c r="AM17" s="136">
        <f t="shared" si="2"/>
        <v>0</v>
      </c>
      <c r="AN17" s="136">
        <f>+K17+AC17-AH17</f>
        <v>10000000</v>
      </c>
      <c r="AO17" s="72" t="s">
        <v>67</v>
      </c>
      <c r="AP17" s="137">
        <v>10000000</v>
      </c>
      <c r="AQ17" s="72" t="s">
        <v>85</v>
      </c>
      <c r="AR17" s="137">
        <v>0</v>
      </c>
      <c r="AS17" s="86" t="s">
        <v>75</v>
      </c>
      <c r="AT17" s="138">
        <v>2500000</v>
      </c>
      <c r="AU17" s="139">
        <f t="shared" si="3"/>
        <v>7500000</v>
      </c>
      <c r="AV17" s="140">
        <f t="shared" si="4"/>
        <v>0.25</v>
      </c>
      <c r="AW17" s="86" t="s">
        <v>75</v>
      </c>
      <c r="AX17" s="72" t="s">
        <v>86</v>
      </c>
      <c r="AY17" s="73" t="s">
        <v>3094</v>
      </c>
      <c r="AZ17" s="67" t="s">
        <v>67</v>
      </c>
      <c r="BA17" s="67" t="s">
        <v>67</v>
      </c>
    </row>
    <row r="18" spans="2:53" x14ac:dyDescent="0.25">
      <c r="B18" s="67">
        <v>2024</v>
      </c>
      <c r="C18" s="67">
        <v>891780111</v>
      </c>
      <c r="D18" s="69" t="s">
        <v>64</v>
      </c>
      <c r="E18" s="70" t="s">
        <v>3093</v>
      </c>
      <c r="F18" s="70" t="s">
        <v>3092</v>
      </c>
      <c r="G18" s="129">
        <v>0</v>
      </c>
      <c r="H18" s="72" t="s">
        <v>73</v>
      </c>
      <c r="I18" s="69" t="s">
        <v>65</v>
      </c>
      <c r="J18" s="73" t="s">
        <v>3091</v>
      </c>
      <c r="K18" s="137">
        <v>15500000</v>
      </c>
      <c r="L18" s="67" t="s">
        <v>68</v>
      </c>
      <c r="M18" s="73" t="s">
        <v>3086</v>
      </c>
      <c r="N18" s="75">
        <v>860012336</v>
      </c>
      <c r="O18" s="137">
        <v>1173</v>
      </c>
      <c r="P18" s="79">
        <v>45426</v>
      </c>
      <c r="Q18" s="137">
        <v>15500000</v>
      </c>
      <c r="R18" s="79">
        <v>45439</v>
      </c>
      <c r="S18" s="137">
        <v>15500000</v>
      </c>
      <c r="T18" s="72" t="s">
        <v>66</v>
      </c>
      <c r="U18" s="154">
        <v>79732773</v>
      </c>
      <c r="V18" s="73" t="s">
        <v>3085</v>
      </c>
      <c r="W18" s="79">
        <v>45439</v>
      </c>
      <c r="X18" s="79">
        <v>45439</v>
      </c>
      <c r="Y18" s="81" t="s">
        <v>75</v>
      </c>
      <c r="Z18" s="134">
        <v>45458</v>
      </c>
      <c r="AA18" s="136">
        <f t="shared" si="0"/>
        <v>19</v>
      </c>
      <c r="AB18" s="137">
        <v>0</v>
      </c>
      <c r="AC18" s="137">
        <v>0</v>
      </c>
      <c r="AD18" s="137">
        <v>0</v>
      </c>
      <c r="AE18" s="84" t="s">
        <v>75</v>
      </c>
      <c r="AF18" s="136">
        <f t="shared" si="1"/>
        <v>0</v>
      </c>
      <c r="AG18" s="137">
        <v>0</v>
      </c>
      <c r="AH18" s="137">
        <v>0</v>
      </c>
      <c r="AI18" s="79" t="s">
        <v>75</v>
      </c>
      <c r="AJ18" s="72">
        <v>0</v>
      </c>
      <c r="AK18" s="79" t="s">
        <v>75</v>
      </c>
      <c r="AL18" s="79" t="s">
        <v>75</v>
      </c>
      <c r="AM18" s="136">
        <f t="shared" si="2"/>
        <v>0</v>
      </c>
      <c r="AN18" s="136">
        <f>+K18+AC18-AH18</f>
        <v>15500000</v>
      </c>
      <c r="AO18" s="72" t="s">
        <v>67</v>
      </c>
      <c r="AP18" s="137">
        <v>15500000</v>
      </c>
      <c r="AQ18" s="72" t="s">
        <v>85</v>
      </c>
      <c r="AR18" s="137">
        <v>0</v>
      </c>
      <c r="AS18" s="86" t="s">
        <v>75</v>
      </c>
      <c r="AT18" s="138">
        <v>0</v>
      </c>
      <c r="AU18" s="139">
        <f t="shared" si="3"/>
        <v>15500000</v>
      </c>
      <c r="AV18" s="140">
        <f t="shared" si="4"/>
        <v>0</v>
      </c>
      <c r="AW18" s="86" t="s">
        <v>75</v>
      </c>
      <c r="AX18" s="72" t="s">
        <v>86</v>
      </c>
      <c r="AY18" s="73" t="s">
        <v>3090</v>
      </c>
      <c r="AZ18" s="67" t="s">
        <v>67</v>
      </c>
      <c r="BA18" s="67" t="s">
        <v>133</v>
      </c>
    </row>
    <row r="19" spans="2:53" ht="15.75" thickBot="1" x14ac:dyDescent="0.3">
      <c r="B19" s="95">
        <v>2024</v>
      </c>
      <c r="C19" s="95">
        <v>891780111</v>
      </c>
      <c r="D19" s="97" t="s">
        <v>64</v>
      </c>
      <c r="E19" s="98" t="s">
        <v>3089</v>
      </c>
      <c r="F19" s="98" t="s">
        <v>3088</v>
      </c>
      <c r="G19" s="144">
        <v>0</v>
      </c>
      <c r="H19" s="100" t="s">
        <v>73</v>
      </c>
      <c r="I19" s="97" t="s">
        <v>138</v>
      </c>
      <c r="J19" s="101" t="s">
        <v>3087</v>
      </c>
      <c r="K19" s="145">
        <v>10000000</v>
      </c>
      <c r="L19" s="95" t="s">
        <v>68</v>
      </c>
      <c r="M19" s="101" t="s">
        <v>3086</v>
      </c>
      <c r="N19" s="176">
        <v>860012336</v>
      </c>
      <c r="O19" s="145">
        <v>1173</v>
      </c>
      <c r="P19" s="120">
        <v>45448</v>
      </c>
      <c r="Q19" s="145">
        <v>10000000</v>
      </c>
      <c r="R19" s="120">
        <v>45467</v>
      </c>
      <c r="S19" s="145">
        <v>10000000</v>
      </c>
      <c r="T19" s="100" t="s">
        <v>66</v>
      </c>
      <c r="U19" s="227">
        <v>79732773</v>
      </c>
      <c r="V19" s="101" t="s">
        <v>3085</v>
      </c>
      <c r="W19" s="120">
        <v>45467</v>
      </c>
      <c r="X19" s="120">
        <v>45467</v>
      </c>
      <c r="Y19" s="118" t="s">
        <v>75</v>
      </c>
      <c r="Z19" s="146">
        <v>45476</v>
      </c>
      <c r="AA19" s="147">
        <f t="shared" si="0"/>
        <v>9</v>
      </c>
      <c r="AB19" s="145">
        <v>0</v>
      </c>
      <c r="AC19" s="145">
        <v>0</v>
      </c>
      <c r="AD19" s="145">
        <v>0</v>
      </c>
      <c r="AE19" s="119" t="s">
        <v>75</v>
      </c>
      <c r="AF19" s="147">
        <f t="shared" si="1"/>
        <v>0</v>
      </c>
      <c r="AG19" s="145">
        <v>0</v>
      </c>
      <c r="AH19" s="145">
        <v>0</v>
      </c>
      <c r="AI19" s="120" t="s">
        <v>75</v>
      </c>
      <c r="AJ19" s="100">
        <v>0</v>
      </c>
      <c r="AK19" s="120" t="s">
        <v>75</v>
      </c>
      <c r="AL19" s="120" t="s">
        <v>75</v>
      </c>
      <c r="AM19" s="147">
        <f t="shared" si="2"/>
        <v>0</v>
      </c>
      <c r="AN19" s="147">
        <f>+K19+AC19-AH19</f>
        <v>10000000</v>
      </c>
      <c r="AO19" s="100" t="s">
        <v>67</v>
      </c>
      <c r="AP19" s="145">
        <v>10000000</v>
      </c>
      <c r="AQ19" s="100" t="s">
        <v>85</v>
      </c>
      <c r="AR19" s="145">
        <v>0</v>
      </c>
      <c r="AS19" s="114" t="s">
        <v>75</v>
      </c>
      <c r="AT19" s="148">
        <v>0</v>
      </c>
      <c r="AU19" s="149">
        <f t="shared" si="3"/>
        <v>10000000</v>
      </c>
      <c r="AV19" s="150">
        <f t="shared" si="4"/>
        <v>0</v>
      </c>
      <c r="AW19" s="114" t="s">
        <v>75</v>
      </c>
      <c r="AX19" s="100" t="s">
        <v>86</v>
      </c>
      <c r="AY19" s="228" t="s">
        <v>3084</v>
      </c>
      <c r="AZ19" s="95" t="s">
        <v>67</v>
      </c>
      <c r="BA19" s="95" t="s">
        <v>133</v>
      </c>
    </row>
    <row r="20" spans="2:53" s="23" customFormat="1" ht="15.75" thickBot="1" x14ac:dyDescent="0.3">
      <c r="B20" s="519" t="s">
        <v>69</v>
      </c>
      <c r="C20" s="520"/>
      <c r="D20" s="521"/>
      <c r="E20" s="32">
        <f>+SUBTOTAL(3,E8:E19)</f>
        <v>12</v>
      </c>
      <c r="F20" s="33"/>
      <c r="G20" s="34"/>
      <c r="H20" s="34"/>
      <c r="I20" s="34"/>
      <c r="J20" s="34"/>
      <c r="K20" s="35">
        <f>SUM(K8:K19)</f>
        <v>174200000</v>
      </c>
      <c r="L20" s="522"/>
      <c r="M20" s="523"/>
      <c r="N20" s="523"/>
      <c r="O20" s="523"/>
      <c r="P20" s="523"/>
      <c r="Q20" s="523"/>
      <c r="R20" s="523"/>
      <c r="S20" s="523"/>
      <c r="T20" s="523"/>
      <c r="U20" s="523"/>
      <c r="V20" s="523"/>
      <c r="W20" s="523"/>
      <c r="X20" s="523"/>
      <c r="Y20" s="523"/>
      <c r="Z20" s="523"/>
      <c r="AA20" s="524"/>
      <c r="AB20" s="36">
        <f>SUM(AB8:AB19)</f>
        <v>0</v>
      </c>
      <c r="AC20" s="37">
        <f>SUM(AC8:AC19)</f>
        <v>0</v>
      </c>
      <c r="AD20" s="37">
        <f>SUM(AD8:AD19)</f>
        <v>0</v>
      </c>
      <c r="AE20" s="38"/>
      <c r="AF20" s="37">
        <f>SUM(AF8:AF19)</f>
        <v>0</v>
      </c>
      <c r="AG20" s="37">
        <f>SUM(AG8:AG19)</f>
        <v>0</v>
      </c>
      <c r="AH20" s="39">
        <f>SUM(AH8:AH19)</f>
        <v>0</v>
      </c>
      <c r="AI20" s="38"/>
      <c r="AJ20" s="40">
        <f>SUM(AJ8:AJ19)</f>
        <v>0</v>
      </c>
      <c r="AK20" s="522"/>
      <c r="AL20" s="523"/>
      <c r="AM20" s="524"/>
      <c r="AN20" s="36">
        <f>SUM(AN8:AN19)</f>
        <v>174200000</v>
      </c>
      <c r="AO20" s="38"/>
      <c r="AP20" s="41">
        <f>SUM(AP8:AP19)</f>
        <v>174200000</v>
      </c>
      <c r="AQ20" s="38"/>
      <c r="AR20" s="37">
        <f>SUM(AR8:AR19)</f>
        <v>0</v>
      </c>
      <c r="AS20" s="38"/>
      <c r="AT20" s="42">
        <f>SUM(AT8:AT19)</f>
        <v>78700000</v>
      </c>
      <c r="AU20" s="43">
        <f>SUM(AU8:AU19)</f>
        <v>95500000</v>
      </c>
      <c r="AV20" s="522"/>
      <c r="AW20" s="523"/>
      <c r="AX20" s="523"/>
      <c r="AY20" s="523"/>
      <c r="AZ20" s="523"/>
      <c r="BA20" s="52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20:BA20"/>
    <mergeCell ref="AO6:AP6"/>
    <mergeCell ref="B20:D20"/>
    <mergeCell ref="L20:AA20"/>
    <mergeCell ref="AY6:BA6"/>
    <mergeCell ref="M6:N6"/>
    <mergeCell ref="O6:Q6"/>
    <mergeCell ref="R6:S6"/>
    <mergeCell ref="AK20:AM20"/>
    <mergeCell ref="T6:V6"/>
    <mergeCell ref="H3:I5"/>
    <mergeCell ref="E6:G6"/>
    <mergeCell ref="AV6:AX6"/>
    <mergeCell ref="AQ6:AU6"/>
  </mergeCells>
  <conditionalFormatting sqref="F5 E6">
    <cfRule type="containsText" dxfId="15"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19 AF8:AF19 AU8:AV19 AM17:AP19">
    <cfRule type="expression" dxfId="14" priority="1">
      <formula>+_xlfn.ISFORMULA(AA8)</formula>
    </cfRule>
  </conditionalFormatting>
  <conditionalFormatting sqref="AM8:AO16">
    <cfRule type="expression" dxfId="13" priority="2">
      <formula>+_xlfn.ISFORMULA(AM8)</formula>
    </cfRule>
  </conditionalFormatting>
  <dataValidations count="9">
    <dataValidation type="list" allowBlank="1" showInputMessage="1" showErrorMessage="1" sqref="AX8:AX19" xr:uid="{00000000-0002-0000-0000-000008000000}">
      <formula1>"Por iniciar,En ejecucion,Suspendido,Terminado,Liquidado"</formula1>
    </dataValidation>
    <dataValidation type="list" allowBlank="1" showInputMessage="1" showErrorMessage="1" sqref="H8:H19" xr:uid="{00000000-0002-0000-0000-000007000000}">
      <formula1>"OTRO SECTOR"</formula1>
    </dataValidation>
    <dataValidation type="list" allowBlank="1" showInputMessage="1" showErrorMessage="1" sqref="L8:L19" xr:uid="{00000000-0002-0000-0000-000006000000}">
      <formula1>"DIRECTA"</formula1>
    </dataValidation>
    <dataValidation type="list" allowBlank="1" showInputMessage="1" showErrorMessage="1" sqref="I8:I19" xr:uid="{00000000-0002-0000-0000-000005000000}">
      <formula1>"FUNCIONAMIENTO,INVERSION,OTROS"</formula1>
    </dataValidation>
    <dataValidation type="list" allowBlank="1" showInputMessage="1" showErrorMessage="1" sqref="BA8:BA19" xr:uid="{00000000-0002-0000-0000-000004000000}">
      <formula1>"SI,NA por TIPO Contrato"</formula1>
    </dataValidation>
    <dataValidation type="list" allowBlank="1" showInputMessage="1" showErrorMessage="1" sqref="AZ8:AZ19"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16 AQ8:AQ19 AO8:AO19" xr:uid="{00000000-0002-0000-0000-000000000000}">
      <formula1>"SI,NO"</formula1>
    </dataValidation>
  </dataValidations>
  <hyperlinks>
    <hyperlink ref="AY17" r:id="rId1" xr:uid="{7CC6A90E-CAD8-4337-A6A1-7948A7225394}"/>
    <hyperlink ref="AY18" r:id="rId2" xr:uid="{27D380AC-9A27-43B0-B232-1648BF78F2C1}"/>
    <hyperlink ref="AY19" r:id="rId3" xr:uid="{9164516B-42EE-4DF8-BDDE-FFF7D7E63CA5}"/>
  </hyperlinks>
  <pageMargins left="0.7" right="0.7" top="0.75" bottom="0.75" header="0.3" footer="0.3"/>
  <pageSetup orientation="portrait" horizontalDpi="300" verticalDpi="300"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91E94BCC8D0F47ABC53D26BDA49884" ma:contentTypeVersion="16" ma:contentTypeDescription="Crear nuevo documento." ma:contentTypeScope="" ma:versionID="27eb46dbe86e1502081ae02dcb548043">
  <xsd:schema xmlns:xsd="http://www.w3.org/2001/XMLSchema" xmlns:xs="http://www.w3.org/2001/XMLSchema" xmlns:p="http://schemas.microsoft.com/office/2006/metadata/properties" xmlns:ns3="bae763f6-4064-4e64-a2e9-b71fa512acd9" xmlns:ns4="c2e56440-b082-46ba-a957-f377acbf595d" targetNamespace="http://schemas.microsoft.com/office/2006/metadata/properties" ma:root="true" ma:fieldsID="c3d788db08c3dffbc600707819ae15fe" ns3:_="" ns4:_="">
    <xsd:import namespace="bae763f6-4064-4e64-a2e9-b71fa512acd9"/>
    <xsd:import namespace="c2e56440-b082-46ba-a957-f377acbf59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element ref="ns3:MediaServiceSystemTag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e763f6-4064-4e64-a2e9-b71fa512ac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activity" ma:index="15" nillable="true" ma:displayName="_activity" ma:hidden="true" ma:internalName="_activity">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e56440-b082-46ba-a957-f377acbf595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bae763f6-4064-4e64-a2e9-b71fa512acd9" xsi:nil="true"/>
  </documentManagement>
</p:properties>
</file>

<file path=customXml/itemProps1.xml><?xml version="1.0" encoding="utf-8"?>
<ds:datastoreItem xmlns:ds="http://schemas.openxmlformats.org/officeDocument/2006/customXml" ds:itemID="{7E3AE022-DFAE-4F8C-B444-0413EEC67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e763f6-4064-4e64-a2e9-b71fa512acd9"/>
    <ds:schemaRef ds:uri="c2e56440-b082-46ba-a957-f377acbf5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961A5A-05DD-41A3-9031-122AF63F7C09}">
  <ds:schemaRefs>
    <ds:schemaRef ds:uri="http://schemas.microsoft.com/sharepoint/v3/contenttype/forms"/>
  </ds:schemaRefs>
</ds:datastoreItem>
</file>

<file path=customXml/itemProps3.xml><?xml version="1.0" encoding="utf-8"?>
<ds:datastoreItem xmlns:ds="http://schemas.openxmlformats.org/officeDocument/2006/customXml" ds:itemID="{89709AEB-41D3-4523-9225-477F50F4C7AF}">
  <ds:schemaRefs>
    <ds:schemaRef ds:uri="http://schemas.microsoft.com/office/infopath/2007/PartnerControls"/>
    <ds:schemaRef ds:uri="http://schemas.microsoft.com/office/2006/documentManagement/types"/>
    <ds:schemaRef ds:uri="bae763f6-4064-4e64-a2e9-b71fa512acd9"/>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c2e56440-b082-46ba-a957-f377acbf595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1.CPF</vt:lpstr>
      <vt:lpstr>2.CREO</vt:lpstr>
      <vt:lpstr>3.DAD</vt:lpstr>
      <vt:lpstr>4.FCB</vt:lpstr>
      <vt:lpstr>5.FCE</vt:lpstr>
      <vt:lpstr>6.FCS</vt:lpstr>
      <vt:lpstr>7.FEE</vt:lpstr>
      <vt:lpstr>8.FHU</vt:lpstr>
      <vt:lpstr>9.FIN</vt:lpstr>
      <vt:lpstr>10.VAC</vt:lpstr>
      <vt:lpstr>11.VAD.ADM</vt:lpstr>
      <vt:lpstr>12.VAD CONT.</vt:lpstr>
      <vt:lpstr>13.VEX</vt:lpstr>
      <vt:lpstr>14.VIN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HOGAR</cp:lastModifiedBy>
  <dcterms:created xsi:type="dcterms:W3CDTF">2023-08-02T15:36:06Z</dcterms:created>
  <dcterms:modified xsi:type="dcterms:W3CDTF">2024-07-16T16:49:53Z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0x0101002791E94BCC8D0F47ABC53D26BDA49884</vt:lpwstr>
  </property>
</Properties>
</file>